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V:\Shared drives\HR EU Services\1. Klijenti\F\Fakultet političkih znanosti\03 JN građevinskih radova\01 DoN\02 Prilozi\"/>
    </mc:Choice>
  </mc:AlternateContent>
  <xr:revisionPtr revIDLastSave="0" documentId="13_ncr:1_{603F23FF-B8A6-4255-8CB7-6013B8F0A1ED}" xr6:coauthVersionLast="46" xr6:coauthVersionMax="47" xr10:uidLastSave="{00000000-0000-0000-0000-000000000000}"/>
  <bookViews>
    <workbookView xWindow="-110" yWindow="-110" windowWidth="19420" windowHeight="10420" tabRatio="797" firstSheet="6" activeTab="9" xr2:uid="{00000000-000D-0000-FFFF-FFFF00000000}"/>
  </bookViews>
  <sheets>
    <sheet name="NASLOVNICA" sheetId="80" r:id="rId1"/>
    <sheet name="UKUPNA REKAPITULACIJA" sheetId="75" r:id="rId2"/>
    <sheet name="OPĆI UVJETI" sheetId="74" r:id="rId3"/>
    <sheet name="1.TROŠKOVNIK GO" sheetId="56" r:id="rId4"/>
    <sheet name="2.V+K" sheetId="87" r:id="rId5"/>
    <sheet name="3.ELEKTROINSTALACIJE" sheetId="84" r:id="rId6"/>
    <sheet name="4.FOTONAPONSKA ELEKTRANA" sheetId="85" r:id="rId7"/>
    <sheet name="5.VATRODOJAVA" sheetId="86" r:id="rId8"/>
    <sheet name="6.STROJARSTVO" sheetId="88" r:id="rId9"/>
    <sheet name="7.OKOLIŠ" sheetId="72" r:id="rId10"/>
    <sheet name="8.Vertikalni transport" sheetId="89" r:id="rId11"/>
    <sheet name="9.SPRINKLER" sheetId="91" r:id="rId12"/>
  </sheets>
  <externalReferences>
    <externalReference r:id="rId13"/>
    <externalReference r:id="rId14"/>
    <externalReference r:id="rId15"/>
  </externalReferences>
  <definedNames>
    <definedName name="_1Excel_BuiltIn_Print_Area_1" localSheetId="10">#REF!</definedName>
    <definedName name="_1Excel_BuiltIn_Print_Area_1">#REF!</definedName>
    <definedName name="ANEX_I">[1]List1!$S$8</definedName>
    <definedName name="ANEX_II">[1]List1!$S$9</definedName>
    <definedName name="ASD" localSheetId="10">#REF!</definedName>
    <definedName name="ASD">#REF!</definedName>
    <definedName name="AVANS_ISPL">[1]List1!$E$40</definedName>
    <definedName name="AVD" localSheetId="10">#REF!</definedName>
    <definedName name="AVD">#REF!</definedName>
    <definedName name="BETONSKI_I_ARM.BET._RADOVI">#REF!</definedName>
    <definedName name="BETONSKI_I_ARM.BETONSKI_RADOVI">#REF!</definedName>
    <definedName name="BOD" localSheetId="10">[2]Elektro!#REF!</definedName>
    <definedName name="BOD">#REF!</definedName>
    <definedName name="BODIC" localSheetId="10">[2]Elektro!#REF!</definedName>
    <definedName name="BODIC">#REF!</definedName>
    <definedName name="BODICA" localSheetId="10">#REF!</definedName>
    <definedName name="BODICA">#REF!</definedName>
    <definedName name="BRAVARIJA_SKLONIŠTA">#REF!</definedName>
    <definedName name="BROJ_SIT">[1]List1!$S$11</definedName>
    <definedName name="CRNA_BRAVARIJA">#REF!</definedName>
    <definedName name="č" localSheetId="10">#REF!</definedName>
    <definedName name="č">#REF!</definedName>
    <definedName name="ČELIČNA_KONSTRUKCIJA">#REF!</definedName>
    <definedName name="dd">#REF!</definedName>
    <definedName name="DIMNJACI">#REF!</definedName>
    <definedName name="DIZALA">#REF!</definedName>
    <definedName name="EXCEG" localSheetId="10">#REF!</definedName>
    <definedName name="EXCEG">#REF!</definedName>
    <definedName name="Excel_BuiltIn_Print_Area_1" localSheetId="10">#REF!</definedName>
    <definedName name="Excel_BuiltIn_Print_Area_1">#REF!</definedName>
    <definedName name="Excel_BuiltIn_Print_Area_1_1" localSheetId="10">#REF!</definedName>
    <definedName name="Excel_BuiltIn_Print_Area_1_1">#REF!</definedName>
    <definedName name="Excel_BuiltIn_Print_Area_2" localSheetId="10">#REF!</definedName>
    <definedName name="Excel_BuiltIn_Print_Area_2">#REF!</definedName>
    <definedName name="Excel_BuiltIn_Print_Area_3" localSheetId="10">#REF!</definedName>
    <definedName name="Excel_BuiltIn_Print_Area_3">#REF!</definedName>
    <definedName name="Excel_BuiltIn_Print_Area_4" localSheetId="10">#REF!</definedName>
    <definedName name="Excel_BuiltIn_Print_Area_4">#REF!</definedName>
    <definedName name="Excel_BuiltIn_Print_Area_5" localSheetId="10">#REF!</definedName>
    <definedName name="Excel_BuiltIn_Print_Area_5">#REF!</definedName>
    <definedName name="Excel_BuiltIn_Print_Titles" localSheetId="10">#REF!</definedName>
    <definedName name="Excel_BuiltIn_Print_Titles">#REF!</definedName>
    <definedName name="Excel_BuiltIn_Print_Titles_1" localSheetId="10">#REF!</definedName>
    <definedName name="Excel_BuiltIn_Print_Titles_1">#REF!</definedName>
    <definedName name="Excel_BuiltIn_Print_Titles_1_1" localSheetId="10">#REF!</definedName>
    <definedName name="Excel_BuiltIn_Print_Titles_1_1">#REF!</definedName>
    <definedName name="Excel_BuiltIn_Print_Titles_2" localSheetId="10">#REF!</definedName>
    <definedName name="Excel_BuiltIn_Print_Titles_2">#REF!</definedName>
    <definedName name="Excel_BuiltIn_Print_Titles_3" localSheetId="10">#REF!</definedName>
    <definedName name="Excel_BuiltIn_Print_Titles_3">#REF!</definedName>
    <definedName name="Excel_BuiltIn_Print_Titles_4" localSheetId="10">#REF!</definedName>
    <definedName name="Excel_BuiltIn_Print_Titles_4">#REF!</definedName>
    <definedName name="Excel_BuiltIn_Print_Titles_5" localSheetId="10">#REF!</definedName>
    <definedName name="Excel_BuiltIn_Print_Titles_5">#REF!</definedName>
    <definedName name="FASADERSKI_RADOVI">#REF!</definedName>
    <definedName name="GOD_SIT">[1]List1!$T$22</definedName>
    <definedName name="Gradjevina" localSheetId="10">#REF!</definedName>
    <definedName name="Gradjevina">#REF!</definedName>
    <definedName name="INOX_BRAVARIJA">#REF!</definedName>
    <definedName name="INVEST_ADRESA">[1]List1!$F$3</definedName>
    <definedName name="INVEST_MAT_BROJ">[1]List1!$N$3</definedName>
    <definedName name="INVESTITOR">[1]List1!$F$2</definedName>
    <definedName name="IZOLACIJE">[3]dvorana!#REF!</definedName>
    <definedName name="IZOLATERSKI_RADOVI">#REF!</definedName>
    <definedName name="IZVOD_ADRESA">[1]List1!$F$8</definedName>
    <definedName name="IZVOD_DIR">[1]List1!$F$9</definedName>
    <definedName name="IZVODITELJ">[1]List1!$F$7</definedName>
    <definedName name="k" localSheetId="10">#REF!</definedName>
    <definedName name="k">#REF!</definedName>
    <definedName name="KAMENARSKI_RADOVI">#REF!</definedName>
    <definedName name="KERAMIČARSKI_I_KAMENARSKI_RADOVI">[3]dvorana!#REF!</definedName>
    <definedName name="KERAMIČARSKI_RADOVI">#REF!</definedName>
    <definedName name="KLASA">[1]List1!$F$13</definedName>
    <definedName name="KROVOPOKRIVAČKI_RADOVI">#REF!</definedName>
    <definedName name="LIMARSKI_RADOVI">#REF!</definedName>
    <definedName name="M" localSheetId="10">#REF!</definedName>
    <definedName name="M">#REF!</definedName>
    <definedName name="MAT_BROJ">[1]List1!$F$12</definedName>
    <definedName name="MJES_AVANS" localSheetId="0">#REF!</definedName>
    <definedName name="MJES_AVANS" localSheetId="2">#REF!</definedName>
    <definedName name="MJES_AVANS" localSheetId="1">#REF!</definedName>
    <definedName name="MJES_AVANS">#REF!</definedName>
    <definedName name="MJES_BRUTTO" localSheetId="0">#REF!</definedName>
    <definedName name="MJES_BRUTTO" localSheetId="2">#REF!</definedName>
    <definedName name="MJES_BRUTTO" localSheetId="1">#REF!</definedName>
    <definedName name="MJES_BRUTTO">#REF!</definedName>
    <definedName name="MJES_DIONICE" localSheetId="0">#REF!</definedName>
    <definedName name="MJES_DIONICE" localSheetId="2">#REF!</definedName>
    <definedName name="MJES_DIONICE" localSheetId="1">#REF!</definedName>
    <definedName name="MJES_DIONICE">#REF!</definedName>
    <definedName name="MJES_IZVR">#REF!</definedName>
    <definedName name="MJES_PDV">#REF!</definedName>
    <definedName name="MJES_SIT">[1]List1!$T$21</definedName>
    <definedName name="mjesto_datum">[1]List1!$S$17</definedName>
    <definedName name="MMMMMMMM" localSheetId="10">#REF!</definedName>
    <definedName name="MMMMMMMM">#REF!</definedName>
    <definedName name="NADZOR">[1]List1!$F$36</definedName>
    <definedName name="NASELJE">[1]List1!$T$5</definedName>
    <definedName name="NEHRĐAJUĆA_BRAVARIJA">#REF!</definedName>
    <definedName name="OBRADIO">[1]List1!$F$37</definedName>
    <definedName name="OSTALI_RADOVI">#REF!</definedName>
    <definedName name="PDV">[1]List1!$G$22</definedName>
    <definedName name="PILOTI">#REF!</definedName>
    <definedName name="PODOVI">#REF!</definedName>
    <definedName name="PODRUCJE">[1]List1!$T$2</definedName>
    <definedName name="Ponudjac" localSheetId="10">#REF!</definedName>
    <definedName name="Ponudjac">#REF!</definedName>
    <definedName name="pop" localSheetId="10">#REF!</definedName>
    <definedName name="pop">#REF!</definedName>
    <definedName name="PREDH_SIT">[1]List1!$F$70</definedName>
    <definedName name="PREGRADNE_STIJENE">#REF!</definedName>
    <definedName name="_xlnm.Print_Area" localSheetId="3">'1.TROŠKOVNIK GO'!$A$1:$F$1798</definedName>
    <definedName name="_xlnm.Print_Area" localSheetId="4">'2.V+K'!$A$1:$F$308</definedName>
    <definedName name="_xlnm.Print_Area" localSheetId="5">'3.ELEKTROINSTALACIJE'!$A$1:$F$1852</definedName>
    <definedName name="_xlnm.Print_Area" localSheetId="6">'4.FOTONAPONSKA ELEKTRANA'!$A$1:$F$311</definedName>
    <definedName name="_xlnm.Print_Area" localSheetId="7">'5.VATRODOJAVA'!$A$1:$F$273</definedName>
    <definedName name="_xlnm.Print_Area" localSheetId="8">'6.STROJARSTVO'!$A$1:$F$1095</definedName>
    <definedName name="_xlnm.Print_Area" localSheetId="9">'7.OKOLIŠ'!$A$1:$F$263</definedName>
    <definedName name="_xlnm.Print_Area" localSheetId="10">'8.Vertikalni transport'!$A$1:$F$72</definedName>
    <definedName name="_xlnm.Print_Area" localSheetId="11">'9.SPRINKLER'!$A$1:$F$204</definedName>
    <definedName name="_xlnm.Print_Area" localSheetId="0">NASLOVNICA!$A$1:$F$42</definedName>
    <definedName name="_xlnm.Print_Area" localSheetId="2">'OPĆI UVJETI'!$A$1:$F$1235</definedName>
    <definedName name="_xlnm.Print_Area" localSheetId="1">'UKUPNA REKAPITULACIJA'!$A$1:$E$31</definedName>
    <definedName name="_xlnm.Print_Titles" localSheetId="4">'2.V+K'!$50:$51</definedName>
    <definedName name="_xlnm.Print_Titles" localSheetId="7">'5.VATRODOJAVA'!$214:$214</definedName>
    <definedName name="_xlnm.Print_Titles" localSheetId="10">'8.Vertikalni transport'!$42:$43</definedName>
    <definedName name="PROTUPOŽARNA_BRAVARIJA">#REF!</definedName>
    <definedName name="R_E_K_A_P_I_T_U_L_A_C_I_J_A">#REF!</definedName>
    <definedName name="RADILISTE">[1]List1!$T$3</definedName>
    <definedName name="RADOVI">[1]List1!$F$4</definedName>
    <definedName name="rbr" localSheetId="10">#REF!</definedName>
    <definedName name="rbr">#REF!</definedName>
    <definedName name="REALIZACIJA">[1]List1!$J$571</definedName>
    <definedName name="REALIZACIJA_1998">[1]List1!$F$17</definedName>
    <definedName name="RED_BROJ_SIT">[1]List1!$S$12</definedName>
    <definedName name="RTG_BRAVARIJA">#REF!</definedName>
    <definedName name="RUŠENJA_I_PRILAGODBE">#REF!</definedName>
    <definedName name="RUŠENJA_I_PRILAGODBE_GRAĐEVINSKIH_ELEMENATA_POSTOJEĆIH_GRAĐEVINA">[3]dvorana!#REF!</definedName>
    <definedName name="SOBOSLIKARSKI_RADOVI">#REF!</definedName>
    <definedName name="SPUŠTENI_STROPOVI">#REF!</definedName>
    <definedName name="STOLARSKI_RADOVI">#REF!</definedName>
    <definedName name="TEK_RACUN">[1]List1!$F$15</definedName>
    <definedName name="ttt" localSheetId="0">#REF!</definedName>
    <definedName name="ttt" localSheetId="2">#REF!</definedName>
    <definedName name="ttt" localSheetId="1">#REF!</definedName>
    <definedName name="ttt">#REF!</definedName>
    <definedName name="UGOV_AVANS">[1]List1!$G$19</definedName>
    <definedName name="UGOV_BROJ">[1]List1!$F$11</definedName>
    <definedName name="UGOV_DIONICE">[1]List1!$G$20</definedName>
    <definedName name="UGOV_IZNOS">[1]List1!$S$7</definedName>
    <definedName name="UKLANJANJE_OBJEKATA_I_IZGRADNJA_PRIVREMENE_SAOBRAČAJNICE">#REF!</definedName>
    <definedName name="UKUPNA_ISPLATA" localSheetId="0">#REF!</definedName>
    <definedName name="UKUPNA_ISPLATA" localSheetId="2">#REF!</definedName>
    <definedName name="UKUPNA_ISPLATA" localSheetId="1">#REF!</definedName>
    <definedName name="UKUPNA_ISPLATA">#REF!</definedName>
    <definedName name="UNUTARNJA_ALUMINIJSKA__BRAVARIJA">#REF!</definedName>
    <definedName name="UNUTARNJA_ALUMINIJSKA_BRAVARIJA">#REF!</definedName>
    <definedName name="URU_BROJ">[1]List1!$F$14</definedName>
    <definedName name="valuta">[1]List1!$N$22</definedName>
    <definedName name="VANJSKA_ALUMINIJSKA__BRAVARIJA">#REF!</definedName>
    <definedName name="VANJSKA_ALUMINIJSKA_BRAVARIJA">#REF!</definedName>
    <definedName name="VRSTA_SIT">[1]List1!$S$13</definedName>
    <definedName name="ZAP">[1]List1!$F$16</definedName>
    <definedName name="ZEMLJANI_RADOVI">#REF!</definedName>
    <definedName name="ZIDARSKI_RADOVI">#REF!</definedName>
    <definedName name="ZUPANIJA">[1]List1!$F$5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75" l="1"/>
  <c r="E21" i="75"/>
  <c r="E19" i="75"/>
  <c r="E17" i="75"/>
  <c r="E15" i="75"/>
  <c r="E13" i="75"/>
  <c r="E11" i="75"/>
  <c r="E9" i="75"/>
  <c r="E7" i="75"/>
  <c r="E5" i="75"/>
  <c r="F185" i="91"/>
  <c r="F116" i="91" l="1"/>
  <c r="F350" i="56"/>
  <c r="F1063" i="88"/>
  <c r="F1060" i="88"/>
  <c r="F1057" i="88"/>
  <c r="F1054" i="88"/>
  <c r="F1051" i="88"/>
  <c r="F1050" i="88"/>
  <c r="F1047" i="88"/>
  <c r="F1046" i="88"/>
  <c r="F1045" i="88"/>
  <c r="F1044" i="88"/>
  <c r="F1043" i="88"/>
  <c r="F1042" i="88"/>
  <c r="F1041" i="88"/>
  <c r="F1040" i="88"/>
  <c r="F1039" i="88"/>
  <c r="F1038" i="88"/>
  <c r="F1037" i="88"/>
  <c r="F1036" i="88"/>
  <c r="F1033" i="88"/>
  <c r="F1019" i="88"/>
  <c r="F1007" i="88"/>
  <c r="F1004" i="88"/>
  <c r="F1001" i="88"/>
  <c r="F998" i="88"/>
  <c r="F995" i="88"/>
  <c r="F992" i="88"/>
  <c r="F989" i="88"/>
  <c r="F984" i="88"/>
  <c r="F981" i="88"/>
  <c r="F978" i="88"/>
  <c r="F975" i="88"/>
  <c r="F972" i="88"/>
  <c r="F969" i="88"/>
  <c r="F962" i="88"/>
  <c r="F956" i="88"/>
  <c r="F950" i="88"/>
  <c r="F944" i="88"/>
  <c r="F938" i="88"/>
  <c r="F932" i="88"/>
  <c r="F926" i="88"/>
  <c r="F920" i="88"/>
  <c r="F914" i="88"/>
  <c r="F909" i="88"/>
  <c r="F908" i="88"/>
  <c r="F900" i="88"/>
  <c r="F893" i="88"/>
  <c r="F871" i="88"/>
  <c r="F746" i="88"/>
  <c r="F739" i="88"/>
  <c r="F628" i="88"/>
  <c r="F493" i="88"/>
  <c r="F489" i="88"/>
  <c r="F486" i="88"/>
  <c r="F483" i="88"/>
  <c r="F482" i="88"/>
  <c r="F480" i="88"/>
  <c r="F479" i="88"/>
  <c r="F476" i="88"/>
  <c r="F473" i="88"/>
  <c r="F469" i="88"/>
  <c r="F465" i="88"/>
  <c r="F464" i="88"/>
  <c r="F461" i="88"/>
  <c r="F460" i="88"/>
  <c r="F459" i="88"/>
  <c r="F458" i="88"/>
  <c r="F457" i="88"/>
  <c r="F454" i="88"/>
  <c r="F428" i="88"/>
  <c r="F427" i="88"/>
  <c r="F426" i="88"/>
  <c r="F425" i="88"/>
  <c r="F421" i="88"/>
  <c r="F410" i="88"/>
  <c r="F405" i="88"/>
  <c r="F400" i="88"/>
  <c r="F380" i="88"/>
  <c r="F367" i="88"/>
  <c r="F354" i="88"/>
  <c r="F341" i="88"/>
  <c r="F326" i="88"/>
  <c r="F299" i="88"/>
  <c r="F272" i="88"/>
  <c r="F245" i="88"/>
  <c r="F213" i="88"/>
  <c r="F186" i="88"/>
  <c r="F183" i="88"/>
  <c r="F180" i="88"/>
  <c r="F177" i="88"/>
  <c r="F173" i="88"/>
  <c r="F169" i="88"/>
  <c r="F166" i="88"/>
  <c r="F163" i="88"/>
  <c r="F159" i="88"/>
  <c r="F156" i="88"/>
  <c r="F153" i="88"/>
  <c r="F150" i="88"/>
  <c r="F147" i="88"/>
  <c r="F144" i="88"/>
  <c r="F141" i="88"/>
  <c r="F138" i="88"/>
  <c r="F135" i="88"/>
  <c r="F132" i="88"/>
  <c r="F128" i="88"/>
  <c r="F118" i="88"/>
  <c r="F113" i="88"/>
  <c r="F107" i="88"/>
  <c r="F93" i="88"/>
  <c r="F87" i="88"/>
  <c r="F495" i="88" l="1"/>
  <c r="F1076" i="88" s="1"/>
  <c r="F1066" i="88"/>
  <c r="F1078" i="88" s="1"/>
  <c r="F1080" i="88" l="1"/>
  <c r="F69" i="89"/>
  <c r="F67" i="89"/>
  <c r="F61" i="89"/>
  <c r="F59" i="89"/>
  <c r="F71" i="89" l="1"/>
  <c r="E27" i="75"/>
  <c r="E29" i="75" s="1"/>
  <c r="F1745" i="56"/>
  <c r="F1743" i="56"/>
  <c r="F1741" i="56"/>
  <c r="F1739" i="56"/>
  <c r="F1737" i="56"/>
  <c r="F1735" i="56"/>
  <c r="F1732" i="56"/>
  <c r="F1730" i="56"/>
  <c r="F1727" i="56"/>
  <c r="F1725" i="56"/>
  <c r="F1723" i="56"/>
  <c r="F1722" i="56"/>
  <c r="F1717" i="56"/>
  <c r="F1715" i="56"/>
  <c r="F1713" i="56"/>
  <c r="F1710" i="56"/>
  <c r="F1701" i="56"/>
  <c r="F1699" i="56"/>
  <c r="F1697" i="56"/>
  <c r="F1695" i="56"/>
  <c r="F1693" i="56"/>
  <c r="F1686" i="56"/>
  <c r="F1683" i="56"/>
  <c r="F1680" i="56"/>
  <c r="F1677" i="56"/>
  <c r="F1674" i="56"/>
  <c r="F1671" i="56"/>
  <c r="F1668" i="56"/>
  <c r="F1667" i="56"/>
  <c r="F1666" i="56"/>
  <c r="F1665" i="56"/>
  <c r="F1664" i="56"/>
  <c r="F1661" i="56"/>
  <c r="F1658" i="56"/>
  <c r="F1655" i="56"/>
  <c r="F1652" i="56"/>
  <c r="F1649" i="56"/>
  <c r="F1646" i="56"/>
  <c r="F1643" i="56"/>
  <c r="F1640" i="56"/>
  <c r="F1637" i="56"/>
  <c r="F1631" i="56"/>
  <c r="F1629" i="56"/>
  <c r="F1628" i="56"/>
  <c r="F1627" i="56"/>
  <c r="F1624" i="56"/>
  <c r="F1623" i="56"/>
  <c r="F1622" i="56"/>
  <c r="F1619" i="56"/>
  <c r="F1617" i="56"/>
  <c r="F1616" i="56"/>
  <c r="F1615" i="56"/>
  <c r="F1612" i="56"/>
  <c r="F1599" i="56"/>
  <c r="F1586" i="56"/>
  <c r="F1583" i="56"/>
  <c r="F1570" i="56"/>
  <c r="F1567" i="56"/>
  <c r="F1551" i="56"/>
  <c r="F1548" i="56"/>
  <c r="F1545" i="56"/>
  <c r="F1535" i="56"/>
  <c r="F1533" i="56"/>
  <c r="F1530" i="56"/>
  <c r="F1529" i="56"/>
  <c r="F1526" i="56"/>
  <c r="F1525" i="56"/>
  <c r="F1521" i="56"/>
  <c r="F1520" i="56"/>
  <c r="F1509" i="56"/>
  <c r="F1512" i="56" s="1"/>
  <c r="F1757" i="56" s="1"/>
  <c r="F1789" i="56" s="1"/>
  <c r="F1501" i="56"/>
  <c r="F1504" i="56" s="1"/>
  <c r="F1756" i="56" s="1"/>
  <c r="F1788" i="56" s="1"/>
  <c r="F1490" i="56"/>
  <c r="F1485" i="56"/>
  <c r="F1480" i="56"/>
  <c r="F1475" i="56"/>
  <c r="F1472" i="56"/>
  <c r="F1469" i="56"/>
  <c r="F1465" i="56"/>
  <c r="F1461" i="56"/>
  <c r="F1458" i="56"/>
  <c r="F1455" i="56"/>
  <c r="F1452" i="56"/>
  <c r="F1450" i="56"/>
  <c r="F1447" i="56"/>
  <c r="F1444" i="56"/>
  <c r="F1432" i="56"/>
  <c r="F1424" i="56"/>
  <c r="F1416" i="56"/>
  <c r="F1408" i="56"/>
  <c r="F1400" i="56"/>
  <c r="F1392" i="56"/>
  <c r="F1384" i="56"/>
  <c r="F1376" i="56"/>
  <c r="F1368" i="56"/>
  <c r="F1360" i="56"/>
  <c r="F1353" i="56"/>
  <c r="F1345" i="56"/>
  <c r="F1338" i="56"/>
  <c r="F1331" i="56"/>
  <c r="F1325" i="56"/>
  <c r="F1318" i="56"/>
  <c r="F1311" i="56"/>
  <c r="F1304" i="56"/>
  <c r="F1296" i="56"/>
  <c r="F1288" i="56"/>
  <c r="F1280" i="56"/>
  <c r="F1253" i="56"/>
  <c r="F1247" i="56"/>
  <c r="F1241" i="56"/>
  <c r="F1235" i="56"/>
  <c r="F1229" i="56"/>
  <c r="F1223" i="56"/>
  <c r="F1210" i="56"/>
  <c r="F1203" i="56"/>
  <c r="F1196" i="56"/>
  <c r="F1188" i="56"/>
  <c r="F1181" i="56"/>
  <c r="F1173" i="56"/>
  <c r="F1165" i="56"/>
  <c r="F1164" i="56"/>
  <c r="F1159" i="56"/>
  <c r="F1158" i="56"/>
  <c r="F1157" i="56"/>
  <c r="F1156" i="56"/>
  <c r="F1151" i="56"/>
  <c r="F1144" i="56"/>
  <c r="F1137" i="56"/>
  <c r="F1130" i="56"/>
  <c r="F1115" i="56"/>
  <c r="F1105" i="56"/>
  <c r="F1095" i="56"/>
  <c r="F1078" i="56"/>
  <c r="F1069" i="56"/>
  <c r="F1060" i="56"/>
  <c r="F1052" i="56"/>
  <c r="F1043" i="56"/>
  <c r="F1033" i="56"/>
  <c r="F1024" i="56"/>
  <c r="F1015" i="56"/>
  <c r="F1006" i="56"/>
  <c r="F996" i="56"/>
  <c r="F986" i="56"/>
  <c r="F978" i="56"/>
  <c r="F969" i="56"/>
  <c r="F960" i="56"/>
  <c r="F952" i="56"/>
  <c r="F944" i="56"/>
  <c r="F935" i="56"/>
  <c r="F926" i="56"/>
  <c r="F917" i="56"/>
  <c r="F907" i="56"/>
  <c r="F897" i="56"/>
  <c r="F887" i="56"/>
  <c r="F877" i="56"/>
  <c r="F867" i="56"/>
  <c r="F858" i="56"/>
  <c r="F849" i="56"/>
  <c r="F839" i="56"/>
  <c r="F829" i="56"/>
  <c r="F819" i="56"/>
  <c r="F810" i="56"/>
  <c r="F801" i="56"/>
  <c r="F791" i="56"/>
  <c r="F772" i="56"/>
  <c r="F770" i="56"/>
  <c r="F768" i="56"/>
  <c r="F766" i="56"/>
  <c r="F764" i="56"/>
  <c r="F762" i="56"/>
  <c r="F760" i="56"/>
  <c r="F758" i="56"/>
  <c r="F1748" i="56" l="1"/>
  <c r="F1761" i="56" s="1"/>
  <c r="F1793" i="56" s="1"/>
  <c r="F1704" i="56"/>
  <c r="F1760" i="56" s="1"/>
  <c r="F1792" i="56" s="1"/>
  <c r="F1689" i="56"/>
  <c r="F1759" i="56" s="1"/>
  <c r="F1791" i="56" s="1"/>
  <c r="F1538" i="56"/>
  <c r="F1758" i="56" s="1"/>
  <c r="F1790" i="56" s="1"/>
  <c r="F1435" i="56"/>
  <c r="F1493" i="56"/>
  <c r="F1256" i="56"/>
  <c r="F1081" i="56"/>
  <c r="F1118" i="56"/>
  <c r="F1213" i="56"/>
  <c r="F775" i="56"/>
  <c r="F1753" i="56" s="1"/>
  <c r="F1785" i="56" s="1"/>
  <c r="F1496" i="56" l="1"/>
  <c r="F1755" i="56" s="1"/>
  <c r="F1787" i="56" s="1"/>
  <c r="F1259" i="56"/>
  <c r="F1754" i="56" s="1"/>
  <c r="F1786" i="56" s="1"/>
  <c r="F731" i="56"/>
  <c r="F729" i="56"/>
  <c r="F728" i="56"/>
  <c r="F713" i="56"/>
  <c r="F706" i="56"/>
  <c r="F677" i="56"/>
  <c r="F674" i="56"/>
  <c r="F643" i="56"/>
  <c r="F641" i="56"/>
  <c r="F639" i="56"/>
  <c r="F632" i="56"/>
  <c r="F630" i="56"/>
  <c r="F628" i="56"/>
  <c r="F626" i="56"/>
  <c r="F624" i="56"/>
  <c r="F622" i="56"/>
  <c r="F620" i="56"/>
  <c r="F618" i="56"/>
  <c r="F616" i="56"/>
  <c r="F614" i="56"/>
  <c r="F612" i="56"/>
  <c r="F610" i="56"/>
  <c r="F608" i="56"/>
  <c r="F606" i="56"/>
  <c r="F604" i="56"/>
  <c r="F602" i="56"/>
  <c r="F600" i="56"/>
  <c r="F598" i="56"/>
  <c r="F596" i="56"/>
  <c r="F594" i="56"/>
  <c r="F592" i="56"/>
  <c r="F590" i="56"/>
  <c r="F588" i="56"/>
  <c r="F586" i="56"/>
  <c r="F584" i="56"/>
  <c r="F582" i="56"/>
  <c r="F580" i="56"/>
  <c r="F578" i="56"/>
  <c r="F576" i="56"/>
  <c r="F574" i="56"/>
  <c r="F567" i="56"/>
  <c r="F565" i="56"/>
  <c r="F563" i="56"/>
  <c r="F561" i="56"/>
  <c r="F559" i="56"/>
  <c r="F558" i="56"/>
  <c r="F555" i="56"/>
  <c r="F553" i="56"/>
  <c r="F551" i="56"/>
  <c r="F549" i="56"/>
  <c r="F547" i="56"/>
  <c r="F545" i="56"/>
  <c r="F543" i="56"/>
  <c r="F541" i="56"/>
  <c r="F539" i="56"/>
  <c r="F537" i="56"/>
  <c r="F535" i="56"/>
  <c r="F533" i="56"/>
  <c r="F531" i="56"/>
  <c r="F529" i="56"/>
  <c r="F527" i="56"/>
  <c r="F514" i="56"/>
  <c r="F485" i="56"/>
  <c r="F488" i="56" s="1"/>
  <c r="F743" i="56" s="1"/>
  <c r="F1775" i="56" s="1"/>
  <c r="F475" i="56"/>
  <c r="F474" i="56"/>
  <c r="F471" i="56"/>
  <c r="F470" i="56"/>
  <c r="F467" i="56"/>
  <c r="F466" i="56"/>
  <c r="F463" i="56"/>
  <c r="F462" i="56"/>
  <c r="F459" i="56"/>
  <c r="F458" i="56"/>
  <c r="F455" i="56"/>
  <c r="F454" i="56"/>
  <c r="F451" i="56"/>
  <c r="F450" i="56"/>
  <c r="F447" i="56"/>
  <c r="F446" i="56"/>
  <c r="F443" i="56"/>
  <c r="F442" i="56"/>
  <c r="F438" i="56"/>
  <c r="F437" i="56"/>
  <c r="F434" i="56"/>
  <c r="F433" i="56"/>
  <c r="F429" i="56"/>
  <c r="F427" i="56"/>
  <c r="F426" i="56"/>
  <c r="F423" i="56"/>
  <c r="F422" i="56"/>
  <c r="F419" i="56"/>
  <c r="F416" i="56"/>
  <c r="F415" i="56"/>
  <c r="F412" i="56"/>
  <c r="F383" i="56"/>
  <c r="F381" i="56"/>
  <c r="F379" i="56"/>
  <c r="F377" i="56"/>
  <c r="F375" i="56"/>
  <c r="F373" i="56"/>
  <c r="F356" i="56"/>
  <c r="F354" i="56"/>
  <c r="F352" i="56"/>
  <c r="F348" i="56"/>
  <c r="F346" i="56"/>
  <c r="F344" i="56"/>
  <c r="F342" i="56"/>
  <c r="F340" i="56"/>
  <c r="F338" i="56"/>
  <c r="F336" i="56"/>
  <c r="F334" i="56"/>
  <c r="F332" i="56"/>
  <c r="F330" i="56"/>
  <c r="F328" i="56"/>
  <c r="F326" i="56"/>
  <c r="F325" i="56"/>
  <c r="F324" i="56"/>
  <c r="F320" i="56"/>
  <c r="F317" i="56"/>
  <c r="F314" i="56"/>
  <c r="F312" i="56"/>
  <c r="F310" i="56"/>
  <c r="F308" i="56"/>
  <c r="F306" i="56"/>
  <c r="F304" i="56"/>
  <c r="F301" i="56"/>
  <c r="F299" i="56"/>
  <c r="F298" i="56"/>
  <c r="F295" i="56"/>
  <c r="F292" i="56"/>
  <c r="F291" i="56"/>
  <c r="F288" i="56"/>
  <c r="F287" i="56"/>
  <c r="F286" i="56"/>
  <c r="F283" i="56"/>
  <c r="F281" i="56"/>
  <c r="F279" i="56"/>
  <c r="F277" i="56"/>
  <c r="F273" i="56"/>
  <c r="F272" i="56"/>
  <c r="F269" i="56"/>
  <c r="F266" i="56"/>
  <c r="F265" i="56"/>
  <c r="F262" i="56"/>
  <c r="F261" i="56"/>
  <c r="F260" i="56"/>
  <c r="F257" i="56"/>
  <c r="F255" i="56"/>
  <c r="F253" i="56"/>
  <c r="F251" i="56"/>
  <c r="F249" i="56"/>
  <c r="F246" i="56"/>
  <c r="F245" i="56"/>
  <c r="F242" i="56"/>
  <c r="F239" i="56"/>
  <c r="F238" i="56"/>
  <c r="F235" i="56"/>
  <c r="F234" i="56"/>
  <c r="F233" i="56"/>
  <c r="F230" i="56"/>
  <c r="F228" i="56"/>
  <c r="F226" i="56"/>
  <c r="F224" i="56"/>
  <c r="F222" i="56"/>
  <c r="F219" i="56"/>
  <c r="F218" i="56"/>
  <c r="F215" i="56"/>
  <c r="F212" i="56"/>
  <c r="F211" i="56"/>
  <c r="F208" i="56"/>
  <c r="F207" i="56"/>
  <c r="F206" i="56"/>
  <c r="F203" i="56"/>
  <c r="F201" i="56"/>
  <c r="F199" i="56"/>
  <c r="F197" i="56"/>
  <c r="F195" i="56"/>
  <c r="F192" i="56"/>
  <c r="F190" i="56"/>
  <c r="F187" i="56"/>
  <c r="F185" i="56"/>
  <c r="F184" i="56"/>
  <c r="F181" i="56"/>
  <c r="F178" i="56"/>
  <c r="F177" i="56"/>
  <c r="F176" i="56"/>
  <c r="F173" i="56"/>
  <c r="F170" i="56"/>
  <c r="F169" i="56"/>
  <c r="F168" i="56"/>
  <c r="F165" i="56"/>
  <c r="F163" i="56"/>
  <c r="F161" i="56"/>
  <c r="F159" i="56"/>
  <c r="F157" i="56"/>
  <c r="F155" i="56"/>
  <c r="F153" i="56"/>
  <c r="F151" i="56"/>
  <c r="F148" i="56"/>
  <c r="F146" i="56"/>
  <c r="F144" i="56"/>
  <c r="F143" i="56"/>
  <c r="F142" i="56"/>
  <c r="F139" i="56"/>
  <c r="F136" i="56"/>
  <c r="F135" i="56"/>
  <c r="F134" i="56"/>
  <c r="F131" i="56"/>
  <c r="F128" i="56"/>
  <c r="F125" i="56"/>
  <c r="F124" i="56"/>
  <c r="F123" i="56"/>
  <c r="F120" i="56"/>
  <c r="F119" i="56"/>
  <c r="F118" i="56"/>
  <c r="F115" i="56"/>
  <c r="F113" i="56"/>
  <c r="F111" i="56"/>
  <c r="F109" i="56"/>
  <c r="F107" i="56"/>
  <c r="F105" i="56"/>
  <c r="F103" i="56"/>
  <c r="F101" i="56"/>
  <c r="F99" i="56"/>
  <c r="F97" i="56"/>
  <c r="F95" i="56"/>
  <c r="F93" i="56"/>
  <c r="F90" i="56"/>
  <c r="F88" i="56"/>
  <c r="F86" i="56"/>
  <c r="F84" i="56"/>
  <c r="F83" i="56"/>
  <c r="F80" i="56"/>
  <c r="F77" i="56"/>
  <c r="F76" i="56"/>
  <c r="F73" i="56"/>
  <c r="F72" i="56"/>
  <c r="F69" i="56"/>
  <c r="F68" i="56"/>
  <c r="F65" i="56"/>
  <c r="F63" i="56"/>
  <c r="F61" i="56"/>
  <c r="F59" i="56"/>
  <c r="F57" i="56"/>
  <c r="F55" i="56"/>
  <c r="F53" i="56"/>
  <c r="F49" i="56"/>
  <c r="F47" i="56"/>
  <c r="F282" i="87"/>
  <c r="F281" i="87"/>
  <c r="F278" i="87"/>
  <c r="F275" i="87"/>
  <c r="F273" i="87"/>
  <c r="F271" i="87"/>
  <c r="F269" i="87"/>
  <c r="F268" i="87"/>
  <c r="F267" i="87"/>
  <c r="F265" i="87"/>
  <c r="F263" i="87"/>
  <c r="F262" i="87"/>
  <c r="F261" i="87"/>
  <c r="F260" i="87"/>
  <c r="F259" i="87"/>
  <c r="F258" i="87"/>
  <c r="F257" i="87"/>
  <c r="F255" i="87"/>
  <c r="F254" i="87"/>
  <c r="F253" i="87"/>
  <c r="F252" i="87"/>
  <c r="F251" i="87"/>
  <c r="F249" i="87"/>
  <c r="F248" i="87"/>
  <c r="F247" i="87"/>
  <c r="F246" i="87"/>
  <c r="F245" i="87"/>
  <c r="F244" i="87"/>
  <c r="F242" i="87"/>
  <c r="F237" i="87"/>
  <c r="F236" i="87"/>
  <c r="F235" i="87"/>
  <c r="F234" i="87"/>
  <c r="F233" i="87"/>
  <c r="F231" i="87"/>
  <c r="F230" i="87"/>
  <c r="F223" i="87"/>
  <c r="F220" i="87"/>
  <c r="F219" i="87"/>
  <c r="F218" i="87"/>
  <c r="F217" i="87"/>
  <c r="F216" i="87"/>
  <c r="F214" i="87"/>
  <c r="F212" i="87"/>
  <c r="F210" i="87"/>
  <c r="F208" i="87"/>
  <c r="F207" i="87"/>
  <c r="F202" i="87"/>
  <c r="F200" i="87"/>
  <c r="F199" i="87"/>
  <c r="F198" i="87"/>
  <c r="F195" i="87"/>
  <c r="F193" i="87"/>
  <c r="F191" i="87"/>
  <c r="F181" i="87"/>
  <c r="F174" i="87"/>
  <c r="F172" i="87"/>
  <c r="F170" i="87"/>
  <c r="F169" i="87"/>
  <c r="F168" i="87"/>
  <c r="F166" i="87"/>
  <c r="F164" i="87"/>
  <c r="F162" i="87"/>
  <c r="F160" i="87"/>
  <c r="F159" i="87"/>
  <c r="F156" i="87"/>
  <c r="F155" i="87"/>
  <c r="F154" i="87"/>
  <c r="F153" i="87"/>
  <c r="F152" i="87"/>
  <c r="F150" i="87"/>
  <c r="F147" i="87"/>
  <c r="F144" i="87"/>
  <c r="F143" i="87"/>
  <c r="F140" i="87"/>
  <c r="F139" i="87"/>
  <c r="F138" i="87"/>
  <c r="F137" i="87"/>
  <c r="F136" i="87"/>
  <c r="F134" i="87"/>
  <c r="F132" i="87"/>
  <c r="F131" i="87"/>
  <c r="F130" i="87"/>
  <c r="F129" i="87"/>
  <c r="F128" i="87"/>
  <c r="F126" i="87"/>
  <c r="F125" i="87"/>
  <c r="F114" i="87"/>
  <c r="F112" i="87"/>
  <c r="F111" i="87"/>
  <c r="F110" i="87"/>
  <c r="F108" i="87"/>
  <c r="F106" i="87"/>
  <c r="F105" i="87"/>
  <c r="F104" i="87"/>
  <c r="F102" i="87"/>
  <c r="F99" i="87"/>
  <c r="F96" i="87"/>
  <c r="F93" i="87"/>
  <c r="F91" i="87"/>
  <c r="F90" i="87"/>
  <c r="F89" i="87"/>
  <c r="F88" i="87"/>
  <c r="F87" i="87"/>
  <c r="F86" i="87"/>
  <c r="F85" i="87"/>
  <c r="F84" i="87"/>
  <c r="F83" i="87"/>
  <c r="F82" i="87"/>
  <c r="F80" i="87"/>
  <c r="F79" i="87"/>
  <c r="F78" i="87"/>
  <c r="F77" i="87"/>
  <c r="F75" i="87"/>
  <c r="F74" i="87"/>
  <c r="F72" i="87"/>
  <c r="F71" i="87"/>
  <c r="F70" i="87"/>
  <c r="F69" i="87"/>
  <c r="F68" i="87"/>
  <c r="F66" i="87"/>
  <c r="F65" i="87"/>
  <c r="F64" i="87"/>
  <c r="F63" i="87"/>
  <c r="F61" i="87"/>
  <c r="F60" i="87"/>
  <c r="F59" i="87"/>
  <c r="F58" i="87"/>
  <c r="F1795" i="56" l="1"/>
  <c r="F1763" i="56"/>
  <c r="F734" i="56"/>
  <c r="F748" i="56" s="1"/>
  <c r="F1780" i="56" s="1"/>
  <c r="F716" i="56"/>
  <c r="F747" i="56" s="1"/>
  <c r="F1779" i="56" s="1"/>
  <c r="F646" i="56"/>
  <c r="F746" i="56" s="1"/>
  <c r="F1778" i="56" s="1"/>
  <c r="F635" i="56"/>
  <c r="F745" i="56" s="1"/>
  <c r="F1777" i="56" s="1"/>
  <c r="F570" i="56"/>
  <c r="F744" i="56" s="1"/>
  <c r="F1776" i="56" s="1"/>
  <c r="F478" i="56"/>
  <c r="F742" i="56" s="1"/>
  <c r="F1774" i="56" s="1"/>
  <c r="F386" i="56"/>
  <c r="F741" i="56" s="1"/>
  <c r="F1773" i="56" s="1"/>
  <c r="F358" i="56"/>
  <c r="F740" i="56" s="1"/>
  <c r="F1772" i="56" s="1"/>
  <c r="F203" i="87"/>
  <c r="F296" i="87" s="1"/>
  <c r="F120" i="87"/>
  <c r="F293" i="87" s="1"/>
  <c r="F284" i="87"/>
  <c r="F302" i="87" s="1"/>
  <c r="F227" i="87"/>
  <c r="F299" i="87" s="1"/>
  <c r="F305" i="87" l="1"/>
  <c r="F257" i="86"/>
  <c r="F256" i="86"/>
  <c r="F255" i="86"/>
  <c r="F254" i="86"/>
  <c r="F253" i="86"/>
  <c r="F252" i="86"/>
  <c r="F251" i="86"/>
  <c r="F250" i="86"/>
  <c r="F249" i="86"/>
  <c r="F248" i="86"/>
  <c r="F247" i="86"/>
  <c r="F246" i="86"/>
  <c r="D245" i="86"/>
  <c r="F245" i="86" s="1"/>
  <c r="F244" i="86"/>
  <c r="F243" i="86"/>
  <c r="F242" i="86"/>
  <c r="F241" i="86"/>
  <c r="F240" i="86"/>
  <c r="F239" i="86"/>
  <c r="F238" i="86"/>
  <c r="F237" i="86"/>
  <c r="F236" i="86"/>
  <c r="F235" i="86"/>
  <c r="F234" i="86"/>
  <c r="F233" i="86"/>
  <c r="F232" i="86"/>
  <c r="F231" i="86"/>
  <c r="F230" i="86"/>
  <c r="F229" i="86"/>
  <c r="F228" i="86"/>
  <c r="F227" i="86"/>
  <c r="F226" i="86"/>
  <c r="F225" i="86"/>
  <c r="F224" i="86"/>
  <c r="F223" i="86"/>
  <c r="F222" i="86"/>
  <c r="F221" i="86"/>
  <c r="F220" i="86"/>
  <c r="F219" i="86"/>
  <c r="F218" i="86"/>
  <c r="F217" i="86"/>
  <c r="F216" i="86"/>
  <c r="B281" i="85"/>
  <c r="A281" i="85"/>
  <c r="B280" i="85"/>
  <c r="B279" i="85"/>
  <c r="B278" i="85"/>
  <c r="F266" i="85"/>
  <c r="F265" i="85"/>
  <c r="F264" i="85"/>
  <c r="F263" i="85"/>
  <c r="F272" i="85" s="1"/>
  <c r="F281" i="85" s="1"/>
  <c r="F250" i="85"/>
  <c r="F246" i="85"/>
  <c r="F242" i="85"/>
  <c r="F235" i="85"/>
  <c r="F254" i="85" s="1"/>
  <c r="F280" i="85" s="1"/>
  <c r="F230" i="85"/>
  <c r="F226" i="85"/>
  <c r="F214" i="85"/>
  <c r="F213" i="85"/>
  <c r="F209" i="85"/>
  <c r="F208" i="85"/>
  <c r="F207" i="85"/>
  <c r="F206" i="85"/>
  <c r="F205" i="85"/>
  <c r="F201" i="85"/>
  <c r="F200" i="85"/>
  <c r="F199" i="85"/>
  <c r="F198" i="85"/>
  <c r="F197" i="85"/>
  <c r="F196" i="85"/>
  <c r="F195" i="85"/>
  <c r="F194" i="85"/>
  <c r="F193" i="85"/>
  <c r="F192" i="85"/>
  <c r="F188" i="85"/>
  <c r="F187" i="85"/>
  <c r="F186" i="85"/>
  <c r="F185" i="85"/>
  <c r="F181" i="85"/>
  <c r="F176" i="85"/>
  <c r="F171" i="85"/>
  <c r="F170" i="85"/>
  <c r="F169" i="85"/>
  <c r="F168" i="85"/>
  <c r="F167" i="85"/>
  <c r="F166" i="85"/>
  <c r="F165" i="85"/>
  <c r="F164" i="85"/>
  <c r="F158" i="85"/>
  <c r="F145" i="85"/>
  <c r="F143" i="85"/>
  <c r="F141" i="85"/>
  <c r="B1825" i="84"/>
  <c r="A1825" i="84"/>
  <c r="B1824" i="84"/>
  <c r="A1824" i="84"/>
  <c r="F1823" i="84"/>
  <c r="B1823" i="84"/>
  <c r="A1823" i="84"/>
  <c r="B1822" i="84"/>
  <c r="A1822" i="84"/>
  <c r="B1821" i="84"/>
  <c r="A1821" i="84"/>
  <c r="F1820" i="84"/>
  <c r="B1820" i="84"/>
  <c r="A1820" i="84"/>
  <c r="B1819" i="84"/>
  <c r="A1819" i="84"/>
  <c r="B1818" i="84"/>
  <c r="A1818" i="84"/>
  <c r="B1817" i="84"/>
  <c r="B1816" i="84"/>
  <c r="B1815" i="84"/>
  <c r="B1814" i="84"/>
  <c r="B1813" i="84"/>
  <c r="B1812" i="84"/>
  <c r="F1800" i="84"/>
  <c r="F1798" i="84"/>
  <c r="F1796" i="84"/>
  <c r="F1794" i="84"/>
  <c r="F1792" i="84"/>
  <c r="F1776" i="84"/>
  <c r="F1765" i="84"/>
  <c r="F1763" i="84"/>
  <c r="F1761" i="84"/>
  <c r="F1759" i="84"/>
  <c r="F1738" i="84"/>
  <c r="F1734" i="84"/>
  <c r="F1732" i="84"/>
  <c r="F1730" i="84"/>
  <c r="F1728" i="84"/>
  <c r="F1726" i="84"/>
  <c r="F1724" i="84"/>
  <c r="F1722" i="84"/>
  <c r="F1720" i="84"/>
  <c r="F1718" i="84"/>
  <c r="F1716" i="84"/>
  <c r="F1710" i="84"/>
  <c r="F1708" i="84"/>
  <c r="F1706" i="84"/>
  <c r="F1704" i="84"/>
  <c r="F1693" i="84"/>
  <c r="F1689" i="84"/>
  <c r="F1684" i="84"/>
  <c r="F1682" i="84"/>
  <c r="F1680" i="84"/>
  <c r="F1678" i="84"/>
  <c r="F1676" i="84"/>
  <c r="F1598" i="84"/>
  <c r="F1596" i="84"/>
  <c r="F1594" i="84"/>
  <c r="F1592" i="84"/>
  <c r="F1590" i="84"/>
  <c r="F1588" i="84"/>
  <c r="F1586" i="84"/>
  <c r="F1584" i="84"/>
  <c r="F1582" i="84"/>
  <c r="F1580" i="84"/>
  <c r="F1578" i="84"/>
  <c r="F1576" i="84"/>
  <c r="F1574" i="84"/>
  <c r="F1572" i="84"/>
  <c r="F1570" i="84"/>
  <c r="F1558" i="84"/>
  <c r="F1556" i="84"/>
  <c r="F1553" i="84"/>
  <c r="D1552" i="84"/>
  <c r="F1552" i="84" s="1"/>
  <c r="D1551" i="84"/>
  <c r="F1551" i="84" s="1"/>
  <c r="F1548" i="84"/>
  <c r="F1547" i="84"/>
  <c r="F1546" i="84"/>
  <c r="F1545" i="84"/>
  <c r="F1544" i="84"/>
  <c r="D1540" i="84"/>
  <c r="F1540" i="84" s="1"/>
  <c r="F1539" i="84"/>
  <c r="F1536" i="84"/>
  <c r="F1533" i="84"/>
  <c r="F1528" i="84"/>
  <c r="F1527" i="84"/>
  <c r="F1526" i="84"/>
  <c r="F1523" i="84"/>
  <c r="F1522" i="84"/>
  <c r="F1521" i="84"/>
  <c r="F1520" i="84"/>
  <c r="F1519" i="84"/>
  <c r="F1518" i="84"/>
  <c r="F1517" i="84"/>
  <c r="F1516" i="84"/>
  <c r="F1515" i="84"/>
  <c r="F1511" i="84"/>
  <c r="F1510" i="84"/>
  <c r="F1509" i="84"/>
  <c r="F1508" i="84"/>
  <c r="F1507" i="84"/>
  <c r="F1506" i="84"/>
  <c r="F1505" i="84"/>
  <c r="F1504" i="84"/>
  <c r="F1503" i="84"/>
  <c r="F1502" i="84" s="1"/>
  <c r="F1489" i="84"/>
  <c r="F1488" i="84"/>
  <c r="F1487" i="84"/>
  <c r="F1486" i="84"/>
  <c r="F1485" i="84"/>
  <c r="F1484" i="84"/>
  <c r="F1483" i="84"/>
  <c r="F1482" i="84"/>
  <c r="F1481" i="84"/>
  <c r="F1480" i="84"/>
  <c r="F1479" i="84"/>
  <c r="F1478" i="84"/>
  <c r="F1477" i="84"/>
  <c r="F1476" i="84"/>
  <c r="F1473" i="84"/>
  <c r="F1472" i="84"/>
  <c r="F1471" i="84"/>
  <c r="F1470" i="84"/>
  <c r="F1469" i="84"/>
  <c r="F1468" i="84"/>
  <c r="F1467" i="84"/>
  <c r="F1466" i="84"/>
  <c r="F1465" i="84"/>
  <c r="F1464" i="84"/>
  <c r="F1463" i="84"/>
  <c r="F1462" i="84"/>
  <c r="F1461" i="84"/>
  <c r="F1460" i="84"/>
  <c r="F1457" i="84"/>
  <c r="F1456" i="84"/>
  <c r="F1455" i="84"/>
  <c r="F1454" i="84"/>
  <c r="F1453" i="84"/>
  <c r="F1452" i="84"/>
  <c r="F1451" i="84"/>
  <c r="F1450" i="84"/>
  <c r="F1449" i="84"/>
  <c r="F1448" i="84"/>
  <c r="F1447" i="84"/>
  <c r="F1446" i="84"/>
  <c r="F1445" i="84"/>
  <c r="F1444" i="84"/>
  <c r="F1441" i="84"/>
  <c r="F1440" i="84"/>
  <c r="F1439" i="84"/>
  <c r="F1438" i="84"/>
  <c r="F1437" i="84"/>
  <c r="F1436" i="84"/>
  <c r="F1435" i="84"/>
  <c r="F1434" i="84"/>
  <c r="F1433" i="84"/>
  <c r="F1432" i="84"/>
  <c r="F1431" i="84"/>
  <c r="F1430" i="84"/>
  <c r="F1429" i="84"/>
  <c r="F1428" i="84"/>
  <c r="F1427" i="84"/>
  <c r="F1426" i="84"/>
  <c r="F1425" i="84"/>
  <c r="F1424" i="84"/>
  <c r="F1423" i="84"/>
  <c r="F1422" i="84"/>
  <c r="F1421" i="84"/>
  <c r="F1420" i="84"/>
  <c r="F1419" i="84"/>
  <c r="F1418" i="84"/>
  <c r="F1417" i="84"/>
  <c r="F1416" i="84"/>
  <c r="F1415" i="84"/>
  <c r="F1414" i="84"/>
  <c r="F1413" i="84"/>
  <c r="F1412" i="84"/>
  <c r="F1411" i="84"/>
  <c r="F1410" i="84"/>
  <c r="F1409" i="84"/>
  <c r="F1408" i="84"/>
  <c r="F1407" i="84"/>
  <c r="F1406" i="84"/>
  <c r="F1405" i="84"/>
  <c r="F1404" i="84"/>
  <c r="F1403" i="84"/>
  <c r="F1402" i="84"/>
  <c r="F1401" i="84"/>
  <c r="F1398" i="84"/>
  <c r="F1397" i="84"/>
  <c r="F1396" i="84"/>
  <c r="F1395" i="84"/>
  <c r="F1394" i="84"/>
  <c r="F1393" i="84"/>
  <c r="F1392" i="84"/>
  <c r="F1391" i="84"/>
  <c r="F1390" i="84"/>
  <c r="F1389" i="84"/>
  <c r="F1388" i="84"/>
  <c r="F1372" i="84"/>
  <c r="F1370" i="84"/>
  <c r="F1368" i="84"/>
  <c r="F1366" i="84"/>
  <c r="F1361" i="84"/>
  <c r="F1359" i="84"/>
  <c r="F1357" i="84"/>
  <c r="F1355" i="84"/>
  <c r="F1353" i="84"/>
  <c r="F1351" i="84"/>
  <c r="F1339" i="84"/>
  <c r="F1337" i="84"/>
  <c r="F1335" i="84"/>
  <c r="F1332" i="84"/>
  <c r="F1330" i="84"/>
  <c r="F1328" i="84"/>
  <c r="F1325" i="84"/>
  <c r="F1323" i="84"/>
  <c r="F1320" i="84"/>
  <c r="F1317" i="84"/>
  <c r="F1307" i="84"/>
  <c r="F1304" i="84"/>
  <c r="F1301" i="84"/>
  <c r="F1299" i="84"/>
  <c r="F1296" i="84"/>
  <c r="F1294" i="84"/>
  <c r="F1292" i="84"/>
  <c r="F1290" i="84"/>
  <c r="F1288" i="84"/>
  <c r="F1286" i="84"/>
  <c r="F1284" i="84"/>
  <c r="F1282" i="84"/>
  <c r="F1280" i="84"/>
  <c r="F1278" i="84"/>
  <c r="F1276" i="84"/>
  <c r="F1272" i="84"/>
  <c r="F1270" i="84"/>
  <c r="F1265" i="84"/>
  <c r="F1264" i="84"/>
  <c r="F1263" i="84"/>
  <c r="F1262" i="84"/>
  <c r="F1261" i="84"/>
  <c r="F1258" i="84"/>
  <c r="F1257" i="84"/>
  <c r="F1256" i="84"/>
  <c r="F1255" i="84"/>
  <c r="F1254" i="84"/>
  <c r="F1253" i="84"/>
  <c r="F1250" i="84"/>
  <c r="F1249" i="84"/>
  <c r="F1248" i="84"/>
  <c r="F1247" i="84"/>
  <c r="F1246" i="84"/>
  <c r="F1245" i="84"/>
  <c r="F1242" i="84"/>
  <c r="F1241" i="84"/>
  <c r="F1240" i="84"/>
  <c r="F1239" i="84"/>
  <c r="F1238" i="84"/>
  <c r="F1235" i="84"/>
  <c r="F1234" i="84"/>
  <c r="F1233" i="84"/>
  <c r="F1232" i="84"/>
  <c r="F1231" i="84"/>
  <c r="F1230" i="84"/>
  <c r="F1226" i="84"/>
  <c r="F1225" i="84"/>
  <c r="F1224" i="84"/>
  <c r="F1223" i="84"/>
  <c r="F1222" i="84"/>
  <c r="F1221" i="84"/>
  <c r="F1217" i="84"/>
  <c r="F1216" i="84"/>
  <c r="F1215" i="84"/>
  <c r="F1214" i="84"/>
  <c r="F1213" i="84"/>
  <c r="F1212" i="84"/>
  <c r="F1202" i="84"/>
  <c r="F1200" i="84"/>
  <c r="F1199" i="84"/>
  <c r="D1196" i="84"/>
  <c r="F1196" i="84" s="1"/>
  <c r="D1195" i="84"/>
  <c r="F1195" i="84" s="1"/>
  <c r="F1192" i="84"/>
  <c r="F1191" i="84"/>
  <c r="F1190" i="84"/>
  <c r="F1187" i="84"/>
  <c r="F1185" i="84"/>
  <c r="F1183" i="84"/>
  <c r="D1181" i="84"/>
  <c r="F1181" i="84" s="1"/>
  <c r="F1180" i="84"/>
  <c r="D1179" i="84"/>
  <c r="F1179" i="84" s="1"/>
  <c r="F1178" i="84"/>
  <c r="F1175" i="84"/>
  <c r="F1174" i="84"/>
  <c r="F1173" i="84"/>
  <c r="F1172" i="84"/>
  <c r="F1171" i="84"/>
  <c r="F1170" i="84"/>
  <c r="F1169" i="84"/>
  <c r="F1168" i="84"/>
  <c r="F1167" i="84"/>
  <c r="F1166" i="84"/>
  <c r="F1165" i="84"/>
  <c r="F1164" i="84"/>
  <c r="F1163" i="84"/>
  <c r="F1160" i="84"/>
  <c r="F1159" i="84"/>
  <c r="F1158" i="84"/>
  <c r="F1157" i="84"/>
  <c r="F1156" i="84"/>
  <c r="F1155" i="84"/>
  <c r="F1154" i="84"/>
  <c r="F1153" i="84"/>
  <c r="F1152" i="84"/>
  <c r="F1151" i="84"/>
  <c r="F1150" i="84"/>
  <c r="F1149" i="84"/>
  <c r="F1148" i="84"/>
  <c r="F1145" i="84"/>
  <c r="F1144" i="84"/>
  <c r="F1143" i="84"/>
  <c r="F1142" i="84"/>
  <c r="F1141" i="84"/>
  <c r="F1140" i="84"/>
  <c r="F1139" i="84"/>
  <c r="F1138" i="84"/>
  <c r="F1137" i="84"/>
  <c r="F1136" i="84"/>
  <c r="F1135" i="84"/>
  <c r="F1134" i="84"/>
  <c r="F1133" i="84"/>
  <c r="F1130" i="84"/>
  <c r="F1129" i="84"/>
  <c r="F1128" i="84"/>
  <c r="F1127" i="84"/>
  <c r="F1126" i="84"/>
  <c r="F1125" i="84"/>
  <c r="F1124" i="84"/>
  <c r="F1123" i="84"/>
  <c r="F1122" i="84"/>
  <c r="F1121" i="84"/>
  <c r="F1120" i="84"/>
  <c r="F1119" i="84"/>
  <c r="F1116" i="84"/>
  <c r="F1115" i="84"/>
  <c r="F1114" i="84"/>
  <c r="F1113" i="84"/>
  <c r="F1112" i="84"/>
  <c r="F1111" i="84"/>
  <c r="F1110" i="84"/>
  <c r="F1109" i="84"/>
  <c r="F1108" i="84"/>
  <c r="F1107" i="84"/>
  <c r="F1106" i="84"/>
  <c r="F1105" i="84"/>
  <c r="F1102" i="84"/>
  <c r="F1101" i="84"/>
  <c r="F1100" i="84"/>
  <c r="F1099" i="84"/>
  <c r="F1098" i="84"/>
  <c r="F1097" i="84"/>
  <c r="F1096" i="84"/>
  <c r="F1095" i="84"/>
  <c r="F1094" i="84"/>
  <c r="F1093" i="84"/>
  <c r="F1092" i="84"/>
  <c r="F1091" i="84"/>
  <c r="F1088" i="84"/>
  <c r="F1087" i="84"/>
  <c r="F1086" i="84"/>
  <c r="F1085" i="84"/>
  <c r="F1084" i="84"/>
  <c r="F1083" i="84"/>
  <c r="F1082" i="84"/>
  <c r="F1081" i="84"/>
  <c r="F1080" i="84"/>
  <c r="F1079" i="84"/>
  <c r="F1078" i="84"/>
  <c r="F1077" i="84"/>
  <c r="F1074" i="84"/>
  <c r="F1073" i="84"/>
  <c r="F1072" i="84"/>
  <c r="F1071" i="84"/>
  <c r="F1070" i="84"/>
  <c r="F1069" i="84"/>
  <c r="F1068" i="84"/>
  <c r="F1067" i="84"/>
  <c r="F1066" i="84"/>
  <c r="F1065" i="84"/>
  <c r="F1064" i="84"/>
  <c r="F1063" i="84"/>
  <c r="F1060" i="84"/>
  <c r="F1059" i="84"/>
  <c r="F1058" i="84"/>
  <c r="F1057" i="84"/>
  <c r="F1056" i="84"/>
  <c r="F1055" i="84"/>
  <c r="F1054" i="84"/>
  <c r="F1053" i="84"/>
  <c r="F1052" i="84"/>
  <c r="F1051" i="84"/>
  <c r="F1050" i="84"/>
  <c r="F1049" i="84"/>
  <c r="F1046" i="84"/>
  <c r="F1045" i="84"/>
  <c r="F1044" i="84"/>
  <c r="F1043" i="84"/>
  <c r="F1042" i="84"/>
  <c r="F1041" i="84"/>
  <c r="F1040" i="84"/>
  <c r="F1039" i="84"/>
  <c r="F1038" i="84"/>
  <c r="F1037" i="84"/>
  <c r="F1036" i="84"/>
  <c r="F1035" i="84"/>
  <c r="F1034" i="84"/>
  <c r="F1031" i="84"/>
  <c r="F1030" i="84"/>
  <c r="F1029" i="84"/>
  <c r="F1028" i="84"/>
  <c r="F1027" i="84"/>
  <c r="F1026" i="84"/>
  <c r="F1025" i="84"/>
  <c r="F1024" i="84"/>
  <c r="F1023" i="84"/>
  <c r="F1022" i="84"/>
  <c r="F1021" i="84"/>
  <c r="F1020" i="84"/>
  <c r="F1019" i="84"/>
  <c r="F1016" i="84"/>
  <c r="F1015" i="84"/>
  <c r="F1014" i="84"/>
  <c r="F1013" i="84"/>
  <c r="F1012" i="84"/>
  <c r="F1011" i="84"/>
  <c r="F1010" i="84"/>
  <c r="F1009" i="84"/>
  <c r="F1008" i="84"/>
  <c r="F1007" i="84"/>
  <c r="F1006" i="84"/>
  <c r="F1005" i="84"/>
  <c r="F989" i="84"/>
  <c r="F987" i="84"/>
  <c r="F985" i="84"/>
  <c r="F983" i="84"/>
  <c r="D981" i="84"/>
  <c r="F981" i="84" s="1"/>
  <c r="F979" i="84"/>
  <c r="F978" i="84"/>
  <c r="F977" i="84"/>
  <c r="F976" i="84"/>
  <c r="F973" i="84"/>
  <c r="F972" i="84"/>
  <c r="F971" i="84"/>
  <c r="F968" i="84"/>
  <c r="F967" i="84"/>
  <c r="F964" i="84"/>
  <c r="F963" i="84"/>
  <c r="F962" i="84"/>
  <c r="D962" i="84"/>
  <c r="D961" i="84"/>
  <c r="F961" i="84" s="1"/>
  <c r="D960" i="84"/>
  <c r="F960" i="84" s="1"/>
  <c r="D959" i="84"/>
  <c r="F959" i="84" s="1"/>
  <c r="D958" i="84"/>
  <c r="F958" i="84" s="1"/>
  <c r="F955" i="84"/>
  <c r="F953" i="84"/>
  <c r="F951" i="84"/>
  <c r="F949" i="84"/>
  <c r="F948" i="84"/>
  <c r="F947" i="84"/>
  <c r="F946" i="84"/>
  <c r="F943" i="84"/>
  <c r="F942" i="84"/>
  <c r="F941" i="84"/>
  <c r="F940" i="84"/>
  <c r="F939" i="84"/>
  <c r="F938" i="84"/>
  <c r="F937" i="84"/>
  <c r="F936" i="84"/>
  <c r="F935" i="84"/>
  <c r="F934" i="84"/>
  <c r="F933" i="84"/>
  <c r="F932" i="84"/>
  <c r="F931" i="84"/>
  <c r="F930" i="84"/>
  <c r="F929" i="84"/>
  <c r="F928" i="84"/>
  <c r="F927" i="84"/>
  <c r="F926" i="84"/>
  <c r="F925" i="84"/>
  <c r="F924" i="84"/>
  <c r="F923" i="84"/>
  <c r="F922" i="84"/>
  <c r="F921" i="84"/>
  <c r="F920" i="84"/>
  <c r="F919" i="84"/>
  <c r="F918" i="84"/>
  <c r="F917" i="84"/>
  <c r="F916" i="84"/>
  <c r="F915" i="84"/>
  <c r="F914" i="84"/>
  <c r="F913" i="84"/>
  <c r="F912" i="84"/>
  <c r="D912" i="84"/>
  <c r="F911" i="84"/>
  <c r="F910" i="84"/>
  <c r="F909" i="84"/>
  <c r="F908" i="84"/>
  <c r="F907" i="84"/>
  <c r="F896" i="84"/>
  <c r="F894" i="84"/>
  <c r="F891" i="84"/>
  <c r="F890" i="84"/>
  <c r="F885" i="84"/>
  <c r="F884" i="84"/>
  <c r="F883" i="84"/>
  <c r="F882" i="84"/>
  <c r="F879" i="84"/>
  <c r="F877" i="84"/>
  <c r="F875" i="84"/>
  <c r="F873" i="84"/>
  <c r="F871" i="84"/>
  <c r="F868" i="84"/>
  <c r="F867" i="84"/>
  <c r="F866" i="84"/>
  <c r="F865" i="84"/>
  <c r="F864" i="84"/>
  <c r="D864" i="84"/>
  <c r="F863" i="84"/>
  <c r="D862" i="84"/>
  <c r="F862" i="84" s="1"/>
  <c r="F861" i="84"/>
  <c r="D860" i="84"/>
  <c r="F860" i="84" s="1"/>
  <c r="F859" i="84"/>
  <c r="F858" i="84"/>
  <c r="F857" i="84"/>
  <c r="F856" i="84"/>
  <c r="F855" i="84"/>
  <c r="F854" i="84"/>
  <c r="D853" i="84"/>
  <c r="F853" i="84" s="1"/>
  <c r="F852" i="84"/>
  <c r="D851" i="84"/>
  <c r="F851" i="84" s="1"/>
  <c r="F850" i="84"/>
  <c r="D849" i="84"/>
  <c r="F849" i="84" s="1"/>
  <c r="F848" i="84"/>
  <c r="F847" i="84"/>
  <c r="F846" i="84"/>
  <c r="F845" i="84"/>
  <c r="F844" i="84"/>
  <c r="F833" i="84"/>
  <c r="F829" i="84"/>
  <c r="F824" i="84"/>
  <c r="F819" i="84"/>
  <c r="F814" i="84"/>
  <c r="F809" i="84"/>
  <c r="F804" i="84"/>
  <c r="F799" i="84"/>
  <c r="F794" i="84"/>
  <c r="F789" i="84"/>
  <c r="F784" i="84"/>
  <c r="F779" i="84"/>
  <c r="F774" i="84"/>
  <c r="F769" i="84"/>
  <c r="F764" i="84"/>
  <c r="F759" i="84"/>
  <c r="F754" i="84"/>
  <c r="F749" i="84"/>
  <c r="F744" i="84"/>
  <c r="F739" i="84"/>
  <c r="F734" i="84"/>
  <c r="F729" i="84"/>
  <c r="F724" i="84"/>
  <c r="F719" i="84"/>
  <c r="F714" i="84"/>
  <c r="F709" i="84"/>
  <c r="F704" i="84"/>
  <c r="F699" i="84"/>
  <c r="F694" i="84"/>
  <c r="F689" i="84"/>
  <c r="F684" i="84"/>
  <c r="F679" i="84"/>
  <c r="F674" i="84"/>
  <c r="F669" i="84"/>
  <c r="F664" i="84"/>
  <c r="F659" i="84"/>
  <c r="F654" i="84"/>
  <c r="F648" i="84"/>
  <c r="F643" i="84"/>
  <c r="F638" i="84"/>
  <c r="F633" i="84"/>
  <c r="F628" i="84"/>
  <c r="F623" i="84"/>
  <c r="F603" i="84"/>
  <c r="F601" i="84"/>
  <c r="F598" i="84"/>
  <c r="F597" i="84"/>
  <c r="F596" i="84"/>
  <c r="F595" i="84"/>
  <c r="F594" i="84"/>
  <c r="F593" i="84"/>
  <c r="F592" i="84"/>
  <c r="F591" i="84"/>
  <c r="F590" i="84"/>
  <c r="F589" i="84"/>
  <c r="F588" i="84"/>
  <c r="F587" i="84"/>
  <c r="F586" i="84"/>
  <c r="F585" i="84"/>
  <c r="F584" i="84"/>
  <c r="F583" i="84"/>
  <c r="F582" i="84"/>
  <c r="F581" i="84"/>
  <c r="F580" i="84"/>
  <c r="F579" i="84"/>
  <c r="F578" i="84"/>
  <c r="F577" i="84"/>
  <c r="F576" i="84"/>
  <c r="F575" i="84"/>
  <c r="F574" i="84"/>
  <c r="F573" i="84"/>
  <c r="F572" i="84"/>
  <c r="F571" i="84"/>
  <c r="F570" i="84"/>
  <c r="F569" i="84"/>
  <c r="F568" i="84"/>
  <c r="F567" i="84"/>
  <c r="F563" i="84"/>
  <c r="F562" i="84"/>
  <c r="F561" i="84"/>
  <c r="F560" i="84"/>
  <c r="F559" i="84"/>
  <c r="F558" i="84"/>
  <c r="F557" i="84"/>
  <c r="F556" i="84"/>
  <c r="F555" i="84"/>
  <c r="F554" i="84"/>
  <c r="F553" i="84"/>
  <c r="F552" i="84"/>
  <c r="F551" i="84"/>
  <c r="F550" i="84"/>
  <c r="F549" i="84"/>
  <c r="F548" i="84"/>
  <c r="F547" i="84"/>
  <c r="F546" i="84"/>
  <c r="F545" i="84"/>
  <c r="F544" i="84"/>
  <c r="F543" i="84"/>
  <c r="F542" i="84"/>
  <c r="F541" i="84"/>
  <c r="F540" i="84"/>
  <c r="F539" i="84"/>
  <c r="F538" i="84"/>
  <c r="F537" i="84"/>
  <c r="F536" i="84"/>
  <c r="F535" i="84"/>
  <c r="F534" i="84"/>
  <c r="F533" i="84"/>
  <c r="F532" i="84"/>
  <c r="F531" i="84"/>
  <c r="F530" i="84"/>
  <c r="F529" i="84"/>
  <c r="F528" i="84"/>
  <c r="F527" i="84"/>
  <c r="F526" i="84"/>
  <c r="F525" i="84"/>
  <c r="F521" i="84"/>
  <c r="F520" i="84"/>
  <c r="F519" i="84"/>
  <c r="F518" i="84"/>
  <c r="F517" i="84"/>
  <c r="F516" i="84"/>
  <c r="F515" i="84"/>
  <c r="F514" i="84"/>
  <c r="F513" i="84"/>
  <c r="F512" i="84"/>
  <c r="F511" i="84"/>
  <c r="F510" i="84"/>
  <c r="F509" i="84"/>
  <c r="F508" i="84"/>
  <c r="F507" i="84"/>
  <c r="F506" i="84"/>
  <c r="F505" i="84"/>
  <c r="F504" i="84"/>
  <c r="F503" i="84"/>
  <c r="F502" i="84"/>
  <c r="F501" i="84"/>
  <c r="F500" i="84"/>
  <c r="F499" i="84"/>
  <c r="F498" i="84"/>
  <c r="F497" i="84"/>
  <c r="F496" i="84"/>
  <c r="F495" i="84"/>
  <c r="F494" i="84"/>
  <c r="F493" i="84"/>
  <c r="F492" i="84"/>
  <c r="F491" i="84"/>
  <c r="F490" i="84"/>
  <c r="F489" i="84"/>
  <c r="F488" i="84"/>
  <c r="F487" i="84"/>
  <c r="F486" i="84"/>
  <c r="F485" i="84"/>
  <c r="F484" i="84"/>
  <c r="F483" i="84"/>
  <c r="F479" i="84"/>
  <c r="F478" i="84"/>
  <c r="F477" i="84"/>
  <c r="F476" i="84"/>
  <c r="F475" i="84"/>
  <c r="F474" i="84"/>
  <c r="F473" i="84"/>
  <c r="F472" i="84"/>
  <c r="F471" i="84"/>
  <c r="F470" i="84"/>
  <c r="F469" i="84"/>
  <c r="F468" i="84"/>
  <c r="F467" i="84"/>
  <c r="F466" i="84"/>
  <c r="F465" i="84"/>
  <c r="F464" i="84"/>
  <c r="F463" i="84"/>
  <c r="F462" i="84"/>
  <c r="F461" i="84"/>
  <c r="F460" i="84"/>
  <c r="F459" i="84"/>
  <c r="F458" i="84"/>
  <c r="F457" i="84"/>
  <c r="F456" i="84"/>
  <c r="F455" i="84"/>
  <c r="F454" i="84"/>
  <c r="F453" i="84"/>
  <c r="F452" i="84"/>
  <c r="F451" i="84"/>
  <c r="F450" i="84"/>
  <c r="F449" i="84"/>
  <c r="F448" i="84"/>
  <c r="F447" i="84"/>
  <c r="F446" i="84"/>
  <c r="F445" i="84"/>
  <c r="F444" i="84"/>
  <c r="F443" i="84"/>
  <c r="F442" i="84"/>
  <c r="F441" i="84"/>
  <c r="F440" i="84"/>
  <c r="F437" i="84"/>
  <c r="F436" i="84"/>
  <c r="F435" i="84"/>
  <c r="F434" i="84"/>
  <c r="F433" i="84"/>
  <c r="F432" i="84"/>
  <c r="F431" i="84"/>
  <c r="F430" i="84"/>
  <c r="F429" i="84"/>
  <c r="F428" i="84"/>
  <c r="F427" i="84"/>
  <c r="F426" i="84"/>
  <c r="F425" i="84"/>
  <c r="F424" i="84"/>
  <c r="F423" i="84"/>
  <c r="F422" i="84"/>
  <c r="F421" i="84"/>
  <c r="F420" i="84"/>
  <c r="F419" i="84"/>
  <c r="F418" i="84"/>
  <c r="F417" i="84"/>
  <c r="F416" i="84"/>
  <c r="F415" i="84"/>
  <c r="F414" i="84"/>
  <c r="F413" i="84"/>
  <c r="F412" i="84"/>
  <c r="F411" i="84"/>
  <c r="F410" i="84"/>
  <c r="F409" i="84"/>
  <c r="F408" i="84"/>
  <c r="F407" i="84"/>
  <c r="F406" i="84"/>
  <c r="F405" i="84"/>
  <c r="F404" i="84"/>
  <c r="F403" i="84"/>
  <c r="F402" i="84"/>
  <c r="F401" i="84"/>
  <c r="F400" i="84"/>
  <c r="F399" i="84"/>
  <c r="F398" i="84"/>
  <c r="F397" i="84"/>
  <c r="F396" i="84"/>
  <c r="F395" i="84"/>
  <c r="F394" i="84"/>
  <c r="F393" i="84"/>
  <c r="F392" i="84"/>
  <c r="F391" i="84"/>
  <c r="F390" i="84"/>
  <c r="F386" i="84"/>
  <c r="F385" i="84"/>
  <c r="F384" i="84"/>
  <c r="F383" i="84"/>
  <c r="F382" i="84"/>
  <c r="F381" i="84"/>
  <c r="F380" i="84"/>
  <c r="F379" i="84"/>
  <c r="F378" i="84"/>
  <c r="F377" i="84"/>
  <c r="F376" i="84"/>
  <c r="F375" i="84"/>
  <c r="F374" i="84"/>
  <c r="F373" i="84"/>
  <c r="F372" i="84"/>
  <c r="F371" i="84"/>
  <c r="F370" i="84"/>
  <c r="F369" i="84"/>
  <c r="F368" i="84"/>
  <c r="F367" i="84"/>
  <c r="F366" i="84"/>
  <c r="F365" i="84"/>
  <c r="F364" i="84"/>
  <c r="F363" i="84"/>
  <c r="F362" i="84"/>
  <c r="F361" i="84"/>
  <c r="F360" i="84"/>
  <c r="F359" i="84"/>
  <c r="F358" i="84"/>
  <c r="F357" i="84"/>
  <c r="F356" i="84"/>
  <c r="F355" i="84"/>
  <c r="F354" i="84"/>
  <c r="F353" i="84"/>
  <c r="F352" i="84"/>
  <c r="F351" i="84"/>
  <c r="F350" i="84"/>
  <c r="F349" i="84"/>
  <c r="F348" i="84"/>
  <c r="F347" i="84"/>
  <c r="F346" i="84"/>
  <c r="F345" i="84"/>
  <c r="F344" i="84"/>
  <c r="F343" i="84"/>
  <c r="F342" i="84"/>
  <c r="F341" i="84"/>
  <c r="F340" i="84"/>
  <c r="F339" i="84"/>
  <c r="F336" i="84"/>
  <c r="F335" i="84"/>
  <c r="F334" i="84"/>
  <c r="F333" i="84"/>
  <c r="F332" i="84"/>
  <c r="F331" i="84"/>
  <c r="F330" i="84"/>
  <c r="F329" i="84"/>
  <c r="F328" i="84"/>
  <c r="F327" i="84"/>
  <c r="F324" i="84"/>
  <c r="F323" i="84"/>
  <c r="F322" i="84"/>
  <c r="F321" i="84"/>
  <c r="F320" i="84"/>
  <c r="F319" i="84"/>
  <c r="F318" i="84"/>
  <c r="F317" i="84"/>
  <c r="F316" i="84"/>
  <c r="F315" i="84"/>
  <c r="F312" i="84"/>
  <c r="F311" i="84"/>
  <c r="F310" i="84"/>
  <c r="F309" i="84"/>
  <c r="F308" i="84"/>
  <c r="F307" i="84"/>
  <c r="F306" i="84"/>
  <c r="F305" i="84"/>
  <c r="F304" i="84"/>
  <c r="F303" i="84"/>
  <c r="F302" i="84"/>
  <c r="F301" i="84"/>
  <c r="F300" i="84"/>
  <c r="F299" i="84"/>
  <c r="F298" i="84"/>
  <c r="F297" i="84"/>
  <c r="F296" i="84"/>
  <c r="F295" i="84"/>
  <c r="F294" i="84"/>
  <c r="F293" i="84"/>
  <c r="F292" i="84"/>
  <c r="F291" i="84"/>
  <c r="F290" i="84"/>
  <c r="F289" i="84"/>
  <c r="F288" i="84"/>
  <c r="F287" i="84"/>
  <c r="F286" i="84"/>
  <c r="F285" i="84"/>
  <c r="F284" i="84"/>
  <c r="F283" i="84"/>
  <c r="F282" i="84"/>
  <c r="F281" i="84"/>
  <c r="F280" i="84"/>
  <c r="F279" i="84"/>
  <c r="F278" i="84"/>
  <c r="F277" i="84"/>
  <c r="F276" i="84"/>
  <c r="F272" i="84"/>
  <c r="F271" i="84"/>
  <c r="F270" i="84"/>
  <c r="F269" i="84"/>
  <c r="F268" i="84"/>
  <c r="F267" i="84"/>
  <c r="F266" i="84"/>
  <c r="F265" i="84"/>
  <c r="F264" i="84"/>
  <c r="F263" i="84"/>
  <c r="F262" i="84"/>
  <c r="F261" i="84"/>
  <c r="F260" i="84"/>
  <c r="F259" i="84"/>
  <c r="F258" i="84"/>
  <c r="F257" i="84"/>
  <c r="F256" i="84"/>
  <c r="F255" i="84"/>
  <c r="F254" i="84"/>
  <c r="F253" i="84"/>
  <c r="F252" i="84"/>
  <c r="F251" i="84"/>
  <c r="F250" i="84"/>
  <c r="F249" i="84"/>
  <c r="F248" i="84"/>
  <c r="F247" i="84"/>
  <c r="F246" i="84"/>
  <c r="F245" i="84"/>
  <c r="F244" i="84"/>
  <c r="F243" i="84"/>
  <c r="F242" i="84"/>
  <c r="F241" i="84"/>
  <c r="F240" i="84"/>
  <c r="F239" i="84"/>
  <c r="F238" i="84"/>
  <c r="F237" i="84"/>
  <c r="F236" i="84"/>
  <c r="F235" i="84"/>
  <c r="F234" i="84"/>
  <c r="F233" i="84"/>
  <c r="F232" i="84"/>
  <c r="F231" i="84"/>
  <c r="F230" i="84"/>
  <c r="F229" i="84"/>
  <c r="F225" i="84"/>
  <c r="F224" i="84"/>
  <c r="F223" i="84"/>
  <c r="F222" i="84"/>
  <c r="F221" i="84"/>
  <c r="F220" i="84"/>
  <c r="F219" i="84"/>
  <c r="F218" i="84"/>
  <c r="F217" i="84"/>
  <c r="F216" i="84"/>
  <c r="F215" i="84"/>
  <c r="F214" i="84"/>
  <c r="F213" i="84"/>
  <c r="F212" i="84"/>
  <c r="F211" i="84"/>
  <c r="F210" i="84"/>
  <c r="F209" i="84"/>
  <c r="F205" i="84"/>
  <c r="F204" i="84"/>
  <c r="F203" i="84"/>
  <c r="F202" i="84"/>
  <c r="F201" i="84"/>
  <c r="F200" i="84"/>
  <c r="F199" i="84"/>
  <c r="F198" i="84"/>
  <c r="F197" i="84"/>
  <c r="F196" i="84"/>
  <c r="F195" i="84"/>
  <c r="F194" i="84"/>
  <c r="F193" i="84"/>
  <c r="F192" i="84"/>
  <c r="F191" i="84"/>
  <c r="F190" i="84"/>
  <c r="F189" i="84"/>
  <c r="F188" i="84"/>
  <c r="F187" i="84"/>
  <c r="F186" i="84"/>
  <c r="F185" i="84"/>
  <c r="F184" i="84"/>
  <c r="F183" i="84"/>
  <c r="F182" i="84"/>
  <c r="F181" i="84"/>
  <c r="F180" i="84"/>
  <c r="F179" i="84"/>
  <c r="F178" i="84"/>
  <c r="F177" i="84"/>
  <c r="F176" i="84"/>
  <c r="F175" i="84"/>
  <c r="F174" i="84"/>
  <c r="F173" i="84"/>
  <c r="F172" i="84"/>
  <c r="F171" i="84"/>
  <c r="F170" i="84"/>
  <c r="F169" i="84"/>
  <c r="F168" i="84"/>
  <c r="F167" i="84"/>
  <c r="F166" i="84"/>
  <c r="F165" i="84"/>
  <c r="F164" i="84"/>
  <c r="F163" i="84"/>
  <c r="F162" i="84"/>
  <c r="F161" i="84"/>
  <c r="F160" i="84"/>
  <c r="F159" i="84"/>
  <c r="F158" i="84"/>
  <c r="F157" i="84"/>
  <c r="F156" i="84"/>
  <c r="F155" i="84"/>
  <c r="F154" i="84"/>
  <c r="F153" i="84"/>
  <c r="F152" i="84"/>
  <c r="F151" i="84"/>
  <c r="F150" i="84"/>
  <c r="F149" i="84"/>
  <c r="F148" i="84"/>
  <c r="F147" i="84"/>
  <c r="F146" i="84"/>
  <c r="F258" i="86" l="1"/>
  <c r="F839" i="84"/>
  <c r="F1813" i="84" s="1"/>
  <c r="F1311" i="84"/>
  <c r="F1817" i="84" s="1"/>
  <c r="D1541" i="84"/>
  <c r="F1541" i="84" s="1"/>
  <c r="F149" i="85"/>
  <c r="F278" i="85" s="1"/>
  <c r="F218" i="85"/>
  <c r="F279" i="85" s="1"/>
  <c r="F1824" i="84"/>
  <c r="F1602" i="84"/>
  <c r="F1822" i="84" s="1"/>
  <c r="F1379" i="84"/>
  <c r="F1819" i="84" s="1"/>
  <c r="F900" i="84"/>
  <c r="F1814" i="84" s="1"/>
  <c r="F607" i="84"/>
  <c r="F1812" i="84" s="1"/>
  <c r="F1343" i="84"/>
  <c r="F1818" i="84" s="1"/>
  <c r="F996" i="84"/>
  <c r="F1815" i="84" s="1"/>
  <c r="F1206" i="84"/>
  <c r="F1816" i="84" s="1"/>
  <c r="F1514" i="84"/>
  <c r="F1565" i="84" s="1"/>
  <c r="F1821" i="84" s="1"/>
  <c r="F1806" i="84"/>
  <c r="F1825" i="84" s="1"/>
  <c r="F284" i="85" l="1"/>
  <c r="F1828" i="84"/>
  <c r="F11" i="56" l="1"/>
  <c r="F13" i="56"/>
  <c r="F91" i="72" l="1"/>
  <c r="F84" i="72"/>
  <c r="F82" i="72"/>
  <c r="F260" i="72"/>
  <c r="F252" i="72"/>
  <c r="F246" i="72"/>
  <c r="F151" i="72"/>
  <c r="F145" i="72"/>
  <c r="F240" i="72"/>
  <c r="F232" i="72"/>
  <c r="F226" i="72"/>
  <c r="F212" i="72"/>
  <c r="F205" i="72"/>
  <c r="F195" i="72"/>
  <c r="F185" i="72"/>
  <c r="F170" i="72"/>
  <c r="F163" i="72"/>
  <c r="F156" i="72"/>
  <c r="F137" i="72"/>
  <c r="F126" i="72"/>
  <c r="F111" i="72"/>
  <c r="F104" i="72"/>
  <c r="F97" i="72"/>
  <c r="F80" i="72" l="1"/>
  <c r="F76" i="72"/>
  <c r="F263" i="72" l="1"/>
  <c r="F9" i="56"/>
  <c r="F7" i="56"/>
  <c r="F16" i="56" l="1"/>
  <c r="F739" i="56" s="1"/>
  <c r="F750" i="56" s="1"/>
  <c r="F1771" i="56" l="1"/>
  <c r="F1782" i="56" s="1"/>
  <c r="F1798" i="56" s="1"/>
</calcChain>
</file>

<file path=xl/sharedStrings.xml><?xml version="1.0" encoding="utf-8"?>
<sst xmlns="http://schemas.openxmlformats.org/spreadsheetml/2006/main" count="8002" uniqueCount="3458">
  <si>
    <t>1.</t>
  </si>
  <si>
    <t>kom</t>
  </si>
  <si>
    <t>2.</t>
  </si>
  <si>
    <t>3.</t>
  </si>
  <si>
    <t>4.</t>
  </si>
  <si>
    <t>5.</t>
  </si>
  <si>
    <t>m2</t>
  </si>
  <si>
    <t>m3</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</si>
  <si>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</si>
  <si>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</si>
  <si>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</si>
  <si>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</si>
  <si>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</si>
  <si>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</si>
  <si>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</si>
  <si>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</si>
  <si>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</si>
  <si>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</si>
  <si>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</si>
  <si>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</si>
  <si>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</si>
  <si>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</si>
  <si>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</si>
  <si>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</si>
  <si>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</si>
  <si>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</si>
  <si>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</si>
  <si>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</si>
  <si>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</si>
  <si>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</si>
  <si>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</si>
  <si>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</si>
  <si>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</si>
  <si>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II</t>
  </si>
  <si>
    <t xml:space="preserve"> </t>
  </si>
  <si>
    <t>RADOVI RUŠENJA I DEMONTAŽA</t>
  </si>
  <si>
    <t>Opći uvjeti i napomene</t>
  </si>
  <si>
    <t>Pri izvedbi zemljanih radova moraju se u potpunosti primjenjivati postojeći propisi - Pravilnik o zaštiti na radu u građevinarstvu, Građevinske norme i HTZ propisi.</t>
  </si>
  <si>
    <t>Jediničnom cijenom obuhvaćeno je:</t>
  </si>
  <si>
    <t xml:space="preserve"> - sav rad i materijal;</t>
  </si>
  <si>
    <t xml:space="preserve"> - svi prijenosi i prijevozi;</t>
  </si>
  <si>
    <t xml:space="preserve"> - sva potrebna priručna sredstva za izvođenje radova;</t>
  </si>
  <si>
    <t xml:space="preserve"> - potrebne radne skele i platforme;</t>
  </si>
  <si>
    <t xml:space="preserve"> - sva podupiranja i razupiranja ako su potrebna;</t>
  </si>
  <si>
    <t xml:space="preserve"> - zaštitne mjere kod eventualne pojave vode;</t>
  </si>
  <si>
    <t xml:space="preserve"> - održavanje čistoće na vanjskim putevima kroz koje prolazi transport ruševina sa gradilišta.</t>
  </si>
  <si>
    <t>Obračun iskopanih i nasutih količina vršiti u sraslom stanju materijala, a prema postojećim normama GN. Sve koeficijente zbijenosti i rastresitosti obračunati u jediničnoj cijeni radova.</t>
  </si>
  <si>
    <t>a) veličine do 2 m2</t>
  </si>
  <si>
    <t>b) veličine od 2 do 4 m2</t>
  </si>
  <si>
    <t>RADOVI RUŠENJA I DEMONTAŽA UKUPNO:</t>
  </si>
  <si>
    <t>A 1.</t>
  </si>
  <si>
    <t>Rušenje postojećih dijelova temelja koji nisu presudni za konstruktivnu stabilnost zgrade sa utovarom i odvozom na deponij. Obračun po m3.</t>
  </si>
  <si>
    <t>TEMELJI</t>
  </si>
  <si>
    <t>PODRUM</t>
  </si>
  <si>
    <t>Rušenje dijelova zidova rezervoara za otpadnu vodu ispod poda podruma sa utovarom i odvozom na deponij. Obračun po m3.</t>
  </si>
  <si>
    <t>Rušenje postojećih stepenica u prostoriji spremišta i biblioteke 2 sa utovarom i odvozom na deponij. Obračun po m2.</t>
  </si>
  <si>
    <t>Rušenje postojećih čeličnih stepenica  u prostoriji  biblioteke 2 sa utovarom i odvozom na deponij. Obračun po m2.</t>
  </si>
  <si>
    <t>Rušenje postojećih betonskih zidova i parapeta sa utovarom i odvozom na deponij. Obračun po m3.</t>
  </si>
  <si>
    <t>Rušenje postojećih zidova i parapeta od opeke sa utovarom i odvozom na deponij. Obračun po m3.</t>
  </si>
  <si>
    <t>Demontaža bravarske stavke u sklopu dvokrakog stubišta sa utovarom i odvozom na deponij. Obračun po m3.</t>
  </si>
  <si>
    <t>a) veličine od 2 do 4 m2</t>
  </si>
  <si>
    <t>Demontaža unutarnje aluminijske stavke u sklopu okna dizala sa utovarom i odvozom na deponij. Obračun po kom obzirom na površinu otvora.</t>
  </si>
  <si>
    <t>Demontaža podkonstrukcije i obloge zvučne izolacije (sa spužvom) sa utovarom i odvozom na deponij. Obračun po m2.</t>
  </si>
  <si>
    <t>PRIZEMLJE</t>
  </si>
  <si>
    <t>Rušenje postojećih zidova gipskartonskih ploča  sa utovarom i odvozom na deponij. Obračun po m2.</t>
  </si>
  <si>
    <t>Demontaža spuštenog stropa sa svim pričvrsnim materijalom i instalacijama te utovarom i odvozom na deponij. Obračun po m2.</t>
  </si>
  <si>
    <t>b) veličine veće od 4 m2</t>
  </si>
  <si>
    <t>31.</t>
  </si>
  <si>
    <t>c) veličine veće od 4 m2</t>
  </si>
  <si>
    <t>32.</t>
  </si>
  <si>
    <t>a) veličine veće od 4 m2</t>
  </si>
  <si>
    <t>33.</t>
  </si>
  <si>
    <t>34.</t>
  </si>
  <si>
    <t>35.</t>
  </si>
  <si>
    <t>Rušenje stropne ploče podruma sa svim slojevima iznad (stavka se odnosi na dio gdje je kotlovnica, studentski klub i hodnik). Slojevi poda uključuju završnu podnu oblogu, eventualno hidroizolaciju i cementnu podlogu i podnu nosivu konstrukciju, sve približne debljine cca 45 cm. Uključivo usitnjavanje ruševina, vertikalni i horizontalni transport, demontažu instalacija u podu koji se ruši. Izvesti pažljivo kako se ne bi oštetili dijelovi konstrukcije i susjedne plohe koji se ne ruše. Sa utovarom i odvozom na deponij. Obraču po m3.</t>
  </si>
  <si>
    <t>Rušenje međukatne konstrukcije stropa spremišta biblioteke u podrumu. Slojevi poda uključuju završnu oblogu, eventualno hidroizolaciju i cementnu podlogu i podnu nosivu konstrukciju, sve približne debljine cca 30 cm. Uključivo usitnjavanje ruševina, vertikalni i horizontalni transport, demontažu instalacija u podu koji se ruši. Izvesti pažljivo kako se ne bi oštetili dijelovi konstrukcije i susjedne plohe koji se ne ruše. Sa utovarom i odvozom na deponij. Obračun po m3.</t>
  </si>
  <si>
    <t>36.</t>
  </si>
  <si>
    <t>Rušenje svih postojećih slojeva poda na tlu sve do nasipa poda podruma uključivo i podnu nosivu konstrukciju. Slojevi poda uključuju završnu podnu oblogu, eventualno hidroizolaciju i cementnu podlogu i podnu nosivu konstrukciju, sve približne debljine cca 40 cm. Uključivo usitnjavanje ruševina, vertikalni i horizontalni transport, demontažu instalacija u podu koji se ruši. Izvesti pažljivo kako se ne bi oštetili dijelovi konstrukcije i susjedne plohe koji se ne ruše. Sa utovarom i odvozom na deponij. Obračun po m3.</t>
  </si>
  <si>
    <t>Rušenje svih postojećih slojeva poda na tlu,  poda prizemlja uključivo i podnu nosivu konstrukciju. Slojevi poda uključuju završnu podnu oblogu, eventualno hidroizolaciju i cementnu podlogu i podnu nosivu konstrukciju, sve približne debljine cca 30 cm. Uključivo usitnjavanje ruševina, vertikalni i horizontalni transport, demontažu instalacija u podu koji se ruši. Izvesti pažljivo kako se ne bi oštetili dijelovi konstrukcije i susjedne plohe koji se ne ruše. Sa utovarom i odvozom na deponij. Obračun po m3.</t>
  </si>
  <si>
    <t>Rušenje svih postojećih slojeva poda iznad nosive konstrukcije, poda prizemlja. Slojevi poda uključuju završnu podnu oblogu, eventualno hidroizolaciju i cementnu podlogu, sve približne debljine cca 10 cm. Uključivo usitnjavanje ruševina, vertikalni i horizontalni transport, demontažu instalacija u podu koji se ruši. Izvesti pažljivo kako se ne bi oštetili dijelovi konstrukcije i susjedne plohe koji se ne ruše. Sa utovarom i odvozom na deponij. Obračun po m2.</t>
  </si>
  <si>
    <t>1. KAT</t>
  </si>
  <si>
    <t>37.</t>
  </si>
  <si>
    <t>Rušenje krovne ploče prizemlja sa svim slojevima iznad (stavka se odnosi na dio gdje je kotlovnica, studentski klub u prizemlju), sve približne debljine cca 30 cm. Uključivo usitnjavanje ruševina, vertikalni i horizontalni transport, demontažu instalacija u podu koji se ruši. Izvesti pažljivo kako se ne bi oštetili dijelovi konstrukcije i susjedne plohe koji se ne ruše. Sa utovarom i odvozom na deponij. Obarčun po m3.</t>
  </si>
  <si>
    <t>38.</t>
  </si>
  <si>
    <t>39.</t>
  </si>
  <si>
    <t>40.</t>
  </si>
  <si>
    <t>Rušenje stropne konstrukcije betonskog sitnog rebra s tlačnom pločom i svim slojevima. Sa utovarom i odvozom na deponij. Obračun po m3.</t>
  </si>
  <si>
    <t>41.</t>
  </si>
  <si>
    <t>42.</t>
  </si>
  <si>
    <t>Rušenje svih postojećih slojeva poda iznad nosive konstrukcije, poda 1. kata. Slojevi poda uključuju završnu podnu oblogu, eventualno hidroizolaciju i cementnu podlogu, sve približne debljine cca 10 cm. Uključivo usitnjavanje ruševina, vertikalni i horizontalni transport, demontažu instalacija u podu koji se ruši. Izvesti pažljivo kako se ne bi oštetili dijelovi konstrukcije i susjedne plohe koji se ne ruše. Sa utovarom i odvozom na deponij. Obračun po m2.</t>
  </si>
  <si>
    <t>Rušenje zidne obloge od imitacije mramora u ulaznom holu  sa utovarom i odvozom na deponij. Obračun po m2.</t>
  </si>
  <si>
    <t>Rušenje kamene obloge stupova (predavaonica B)  sa utovarom i odvozom na deponij. Obračun po m2.</t>
  </si>
  <si>
    <t>43.</t>
  </si>
  <si>
    <t>Rušenje kamene obloge stupova (biblioteka, velika biblioteka i glavna čitaonica)  sa utovarom i odvozom na deponij. Obračun po m2.</t>
  </si>
  <si>
    <t>Rušenje zidne keramike u sanitarijama sa utovarom i odvozom na deponij. Obračun po m2.</t>
  </si>
  <si>
    <t>44.</t>
  </si>
  <si>
    <t>45.</t>
  </si>
  <si>
    <t>46.</t>
  </si>
  <si>
    <t>47.</t>
  </si>
  <si>
    <t>48.</t>
  </si>
  <si>
    <t>49.</t>
  </si>
  <si>
    <t>50.</t>
  </si>
  <si>
    <t>51.</t>
  </si>
  <si>
    <t>52.</t>
  </si>
  <si>
    <t>Rušenje stijena od pvc stolarije sa utovarom i odvozom na deponij. Obračun po m2.</t>
  </si>
  <si>
    <t>53.</t>
  </si>
  <si>
    <t>54.</t>
  </si>
  <si>
    <t>Demontaža postojeće ograde terase sa utovarom i odvozom na deponij. Obračun po m'.</t>
  </si>
  <si>
    <t>m'</t>
  </si>
  <si>
    <t>2. KAT</t>
  </si>
  <si>
    <t>55.</t>
  </si>
  <si>
    <t>56.</t>
  </si>
  <si>
    <t>57.</t>
  </si>
  <si>
    <t>58.</t>
  </si>
  <si>
    <t>Rušenje svih postojećih slojeva poda iznad nosive konstrukcije, poda 2. kata. Slojevi poda uključuju završnu podnu oblogu, eventualno hidroizolaciju i cementnu podlogu, sve približne debljine cca 10 cm. Uključivo usitnjavanje ruševina, vertikalni i horizontalni transport, demontažu instalacija u podu koji se ruši. Izvesti pažljivo kako se ne bi oštetili dijelovi konstrukcije i susjedne plohe koji se ne ruše. Sa utovarom i odvozom na deponij. Obračun po m2.</t>
  </si>
  <si>
    <t>59.</t>
  </si>
  <si>
    <t>60.</t>
  </si>
  <si>
    <t>61.</t>
  </si>
  <si>
    <t>Demontaža alu stolarije sa utovarom i odvozom na deponij. Obračun po kom obzirom na površinu otvora.</t>
  </si>
  <si>
    <t>Demontaža unutarnje stolarije sa utovarom i odvozom na deponij. Obračun po kom obzirom na površinu otvora.</t>
  </si>
  <si>
    <t>62.</t>
  </si>
  <si>
    <t>63.</t>
  </si>
  <si>
    <t>Demontaža bravarije sa utovarom i odvozom na deponij. Obračun po kom obzirom na površinu otvora.</t>
  </si>
  <si>
    <t>Demontaža vanjske stolarije  sa utovarom i odvozom na deponij. Obračun po kom obzirom na površinu otvora.</t>
  </si>
  <si>
    <t>Demontaža unutarnje bravarije sa utovarom i odvozom na deponij. Obračun po kom obzirom na površinu otvora.</t>
  </si>
  <si>
    <t>Demontaža unutarnje pvc stolarije sa utovarom i odvozom na deponij. Obračun po kom obzirom na površinu otvora.</t>
  </si>
  <si>
    <t>Demontaža vanjske pvc stolarije (za prodaju, očuvati) sa utovarom i odvozom na privremeno mjesto za pohranu. Obračun po kom obzirom na površinu otvora.</t>
  </si>
  <si>
    <t>Demontaža vanjske i unutarnje pvc stolarije sa utovarom i odvozom na deponij. Obračun po kom obzirom na površinu otvora.</t>
  </si>
  <si>
    <t>Demontaža vanjske i unutarnje alu stolarije sa utovarom i odvozom na deponij. Obračun po kom obzirom na površinu otvora.</t>
  </si>
  <si>
    <t>Demontaža alu stolarije (za prodaju, očuvati) sa utovarom i odvozom na privremeno mjesto za pohranu. Obračun po kom obzirom na površinu otvora.</t>
  </si>
  <si>
    <t>Demontaža bravarije (za prodaju, očuvati) sa utovarom i odvozom na privremeno mjesto za pohranu. Obračun po kom obzirom na površinu otvora.</t>
  </si>
  <si>
    <t>Demontaža vanjske i unutarnje stolarije sa utovarom i odvozom na deponij. Obračun po kom obzirom na površinu otvora.</t>
  </si>
  <si>
    <t>Demontaža unutarnje stolarije (za prodaju, očuvati).  sa utovarom i odvozom na privremeno mjesto za pohranu. Obračun po kom obzirom na površinu otvora.</t>
  </si>
  <si>
    <t>Demontaža vanjske i unutarnje pvc stolarije (za prodaju, očuvati) sa utovarom i odvozom na privremeno mjesto za pohranu. Obračun po kom obzirom na površinu otvora.</t>
  </si>
  <si>
    <t>Demontaža bravarije (za prodaju, očuvati sa utovarom i odvozom na privremeno mjesto za pohranu. Obračun po kom obzirom na površinu otvora.</t>
  </si>
  <si>
    <t>Demontaža bravarije (sa svjetlicima) sa utovarom i odvozom na deponij. Obračun po kom obzirom na površinu otvora.</t>
  </si>
  <si>
    <t>Demontaža vanjske pvc stolarije (za prodaju, očuvati)  sa utovarom i odvozom na privremeno mjesto za pohranu. Obračun po kom obzirom na površinu otvora.</t>
  </si>
  <si>
    <t>3. KAT</t>
  </si>
  <si>
    <t>64.</t>
  </si>
  <si>
    <t>65.</t>
  </si>
  <si>
    <t>66.</t>
  </si>
  <si>
    <t>67.</t>
  </si>
  <si>
    <t>68.</t>
  </si>
  <si>
    <t>69.</t>
  </si>
  <si>
    <t>70.</t>
  </si>
  <si>
    <t>71.</t>
  </si>
  <si>
    <t>72.</t>
  </si>
  <si>
    <t>4. KAT</t>
  </si>
  <si>
    <t>73.</t>
  </si>
  <si>
    <t>74.</t>
  </si>
  <si>
    <t>75.</t>
  </si>
  <si>
    <t>76.</t>
  </si>
  <si>
    <t>77.</t>
  </si>
  <si>
    <t>78.</t>
  </si>
  <si>
    <t>79.</t>
  </si>
  <si>
    <t>80.</t>
  </si>
  <si>
    <t>81.</t>
  </si>
  <si>
    <t>5. KAT</t>
  </si>
  <si>
    <t>82.</t>
  </si>
  <si>
    <t>83.</t>
  </si>
  <si>
    <t>84.</t>
  </si>
  <si>
    <t>85.</t>
  </si>
  <si>
    <t>86.</t>
  </si>
  <si>
    <t>87.</t>
  </si>
  <si>
    <t>88.</t>
  </si>
  <si>
    <t>89.</t>
  </si>
  <si>
    <t>KROV</t>
  </si>
  <si>
    <t>90.</t>
  </si>
  <si>
    <t>91.</t>
  </si>
  <si>
    <t>Rušenje nosive konstrukcije sa svim slojevima krova strojarnice, sve približne debljine cca 10 cm. Uključivo usitnjavanje ruševina, vertikalni i horizontalni transport. Izvesti pažljivo kako se ne bi oštetili dijelovi konstrukcije i susjedne plohe koji se ne ruše. Sa utovarom i odvozom na deponij. Obračun po m3.</t>
  </si>
  <si>
    <t>Rušenje nosive konstrukcije  sa svim slojevima krova, sve približne debljine cca 30 cm. Uključivo usitnjavanje ruševina, vertikalni i horizontalni transporti. Izvesti pažljivo kako se ne bi oštetili dijelovi konstrukcije i susjedne plohe koji se ne ruše. Sa utovarom i odvozom na deponij. Obarčun po m3.</t>
  </si>
  <si>
    <t>Rušenje nosive konstrukcije  sa svim slojevima krova te krova terasa, sve približne debljine cca 30 cm. Uključivo usitnjavanje ruševina, vertikalni i horizontalni transport. Izvesti pažljivo kako se ne bi oštetili dijelovi konstrukcije i susjedne plohe koji se ne ruše. Sa utovarom i odvozom na deponij. Obarčun po m3.</t>
  </si>
  <si>
    <t>92.</t>
  </si>
  <si>
    <t>Rušenje postojećih zidova strojarnice, od opeke sa utovarom i odvozom na deponij. Obračun po m3.</t>
  </si>
  <si>
    <t>93.</t>
  </si>
  <si>
    <t>Rušenje svih postojećih slojeva poda iznad nosive konstrukcije. Slojevi poda uključuju završnu podnu oblogu, eventualno hidroizolaciju i cementnu podlogu, sve približne debljine cca 30 cm. Uključivo usitnjavanje ruševina, vertikalni i horizontalni transport, demontažu instalacija u podu koji se ruši. Izvesti pažljivo kako se ne bi oštetili dijelovi konstrukcije i susjedne plohe koji se ne ruše. Sa utovarom i odvozom na deponij. Obračun po m2.</t>
  </si>
  <si>
    <t>94.</t>
  </si>
  <si>
    <t>Demontaža čelične ograde sa utovarom i odvozom na deponij. Obračun po kom.</t>
  </si>
  <si>
    <t>Demontaža poklopca i ljestvi za izlazak na krov sa utovarom i odvozom na deponij. Obračun po kom.</t>
  </si>
  <si>
    <t>95.</t>
  </si>
  <si>
    <t>96.</t>
  </si>
  <si>
    <t>Demontaža stolarije sa utovarom i odvozom na deponij. Obračun po kom obzirom na površinu otvora.</t>
  </si>
  <si>
    <t>OSTALI RADOVI</t>
  </si>
  <si>
    <t>97.</t>
  </si>
  <si>
    <t>a) vodovod i kanalizacija</t>
  </si>
  <si>
    <t>b) elektroinstalacije</t>
  </si>
  <si>
    <t>c) strojarske instalacije</t>
  </si>
  <si>
    <t>kpl</t>
  </si>
  <si>
    <t>98.</t>
  </si>
  <si>
    <t>99.</t>
  </si>
  <si>
    <t>100.</t>
  </si>
  <si>
    <t>Rušenje svih postojećih slojeva poda iznad nosive konstrukcije, poda 3. kata. Slojevi poda uključuju završnu podnu oblogu, eventualno hidroizolaciju i cementnu podlogu, sve približne debljine cca 10 cm. Uključivo usitnjavanje ruševina, vertikalni i horizontalni transport, demontažu instalacija u podu koji se ruši. Izvesti pažljivo kako se ne bi oštetili dijelovi konstrukcije i susjedne plohe koji se ne ruše. Sa utovarom i odvozom na deponij. Obračun po m2.</t>
  </si>
  <si>
    <t>Rušenje svih postojećih slojeva poda iznad nosive konstrukcije, poda 4. kata. Slojevi poda uključuju završnu podnu oblogu, eventualno hidroizolaciju i cementnu podlogu, sve približne debljine cca 10 cm. Uključivo usitnjavanje ruševina, vertikalni i horizontalni transport, demontažu instalacija u podu koji se ruši. Izvesti pažljivo kako se ne bi oštetili dijelovi konstrukcije i susjedne plohe koji se ne ruše. Sa utovarom i odvozom na deponij. Obračun po m2.</t>
  </si>
  <si>
    <t>Rušenje svih postojećih slojeva poda iznad nosive konstrukcije, poda 5. kata. Slojevi poda uključuju završnu podnu oblogu, eventualno hidroizolaciju i cementnu podlogu, sve približne debljine cca 10 cm. Uključivo usitnjavanje ruševina, vertikalni i horizontalni transport, demontažu instalacija u podu koji se ruši. Izvesti pažljivo kako se ne bi oštetili dijelovi konstrukcije i susjedne plohe koji se ne ruše. Sa utovarom i odvozom na deponij. Obračun po m2.</t>
  </si>
  <si>
    <t>Demontaža čelične konstrukcije i slojeva poda tribine i katedre s drvenom oblogom, sa utovarom i odvozom na deponij. Obračun po m2.</t>
  </si>
  <si>
    <t>101.</t>
  </si>
  <si>
    <t>Demontaža obloge od zvučne izolacije (sa spužvom) sa utovarom i odvozom na deponij. Obračun po m2.</t>
  </si>
  <si>
    <t>102.</t>
  </si>
  <si>
    <t>103.</t>
  </si>
  <si>
    <t>104.</t>
  </si>
  <si>
    <t>105.</t>
  </si>
  <si>
    <t>106.</t>
  </si>
  <si>
    <t>107.</t>
  </si>
  <si>
    <t>108.</t>
  </si>
  <si>
    <t>109.</t>
  </si>
  <si>
    <t>110.</t>
  </si>
  <si>
    <t>Rušenje postojećih betonskih zidova (uključivo svjetlici) i parapeta sa utovarom i odvozom na deponij. Obračun po m3.</t>
  </si>
  <si>
    <t>Rušenje postojećih zidova i parapeta od opeke (uključivo i instalacijski zidovi) sa utovarom i odvozom na deponij. Obračun po m3.</t>
  </si>
  <si>
    <t>111.</t>
  </si>
  <si>
    <t>Demontaža metalnih rešetki na svjetlicima u podrumu sa utovarom i odvozom na deponiju. Obračun po komadu.</t>
  </si>
  <si>
    <t>Demontaža metalne ograde sa utovarom i odvozom na deponiju. Obračun po kompletu demontirane ograde.</t>
  </si>
  <si>
    <t>Demontaža opreme i instalacija sa fasade sa utovarom i odvozom na deponiju. Stavka se odnosi vodolovna grla, žljebove i vertikale. Obračun po kompletu demontirane opreme i instalacija.</t>
  </si>
  <si>
    <t>Demontaža opreme i instalacija sa fasade sa utovarom i odvozom na deponiju. Stavka se odnosi na gromobrane, razne antene. Obračun po kompletu demontirane opreme i instalacija.</t>
  </si>
  <si>
    <t>Demontaža cijevi i obloge dimnjaka iznad plohe krova sa utovarom i odvozom na deponiju. Obračun po kompletu demontirane cijevi i obloge.</t>
  </si>
  <si>
    <t>Demontaža metalnih graničnika sa utovarom i odvozom na deponiju. Obračun po kompletu demontiranih graničnika.</t>
  </si>
  <si>
    <t>Demontaža podizne rampe na južnom kolnom ulazu sa utovarom i odvozom na deponiju. Obračun po kompletu demontirane rampe.</t>
  </si>
  <si>
    <t>Demontaža kabine dizala s vratima sa utovarom i odvozom na deponiju. Obračun po kompletu demontirane kabine dizaala sa vratima.</t>
  </si>
  <si>
    <t xml:space="preserve">Demontaža pomičnog namještaja (mobilijar) utovar te odvoz istog na privremenu deponiju na pohranu. Isto se odnosi i na klupe, stolce, ormare raznih dimenzija. Obračun po kompletu. </t>
  </si>
  <si>
    <t>Demontaža opreme i instalacija sa fasade sa utovarom i odvozom na deponiju. Stavka se odnosi vanjske jedinice klima uređaja i unutarnje pripadajuće jedinice. Obračun po kompletu demontirane opreme i instalacija.</t>
  </si>
  <si>
    <t xml:space="preserve">A </t>
  </si>
  <si>
    <t>PRIPREMNI RADOVI</t>
  </si>
  <si>
    <t>Objekt treba vrlo pažljivo rušiti počevši od krova prema dolje. Prilikom rušenja treba strogo paziti na stabilnost konstrukcije,na punu primjenu tehničko - zaštitnih mjera, i bez nanošenja štete drugim susjednim objektima i posjedima.                                                                                                                              Izvođač radova dužan je dogovoriti sa investitorom i projektantom dinamiku izvedbe i ishoditi odobrenje korisnika za vrijeme trajanja aktivnosti. Za uklanjanje građevinskih elemenata kao: osiguranja konstrukcija, čišćenja, sortiranja, prijenose i prijevoze udaljene cca 50 m na mjesto koje odredi investitor, odnosno sve nekoristivo na gradski deponij. Ovo se odnosi na sve stavke demontaža i skidanja bez obzira da li je opisom posebno istaknuto, a materijali se moraju maksimalno očuvati od oštećenja zbog moguće ponovne primjene.</t>
  </si>
  <si>
    <t xml:space="preserve">         </t>
  </si>
  <si>
    <t>112.</t>
  </si>
  <si>
    <t xml:space="preserve">Demontaža limarije (žljebovi, koljena) sa fasade sa utovarom i odvozom na deponij. Obračun po m'. </t>
  </si>
  <si>
    <t xml:space="preserve">Demontaža limenih opšava sa utovarom i odvozom na deponij. Obračun po m'. </t>
  </si>
  <si>
    <t>113.</t>
  </si>
  <si>
    <t>114.</t>
  </si>
  <si>
    <t>PRIPREMNI RADOVI UKUPNO</t>
  </si>
  <si>
    <t>Sve stavke rušenja, razgradnji i demontaža uključuju i odvoz otpada na gradsku planirku (deponij) uključivo i plaćanje svih potrebnih taksi za deponiranje otpada na planirku. U cijenu demontaže prozora ulazi i demontaža unutarnje i vanjske klupčice.</t>
  </si>
  <si>
    <t>I</t>
  </si>
  <si>
    <t>Izrada dobava i postava natpisne ploče sa podacima o građevini, investitoru, građevinskoj dozvoli, projektantu, nadzoru i izvođaču. Obračun po komadu.</t>
  </si>
  <si>
    <t>Izrada, dobava i postava privremene ograde gradilišta sa potrebnim ulaznim kapijama od materijala po izboru izvođača. Obračun po m1.</t>
  </si>
  <si>
    <t>m1</t>
  </si>
  <si>
    <t>Izrada elaborata izvedenog stanja. Komplet izvedeno sa upisom u katastar. Obračun po komadu.</t>
  </si>
  <si>
    <t>Izrada elaborata izvedenog stanja instalacija. Komplet izvedeno sa upisom u katastar vodova. Obračun po komadu.</t>
  </si>
  <si>
    <t>ZEMLJANI RADOVI</t>
  </si>
  <si>
    <t>ZEMLJANI RADOVI UKUPNO</t>
  </si>
  <si>
    <t>Dobava materijala i izvedba drenaže od perforirane drenažne cijevi promjera 160 cm. U cijenu je uključena izrada podloga od betona C16/20 za postavljanje drenaža u već iskopane rovove, uz eventualno poravnanje dna, dobava i ugradnja perforiranih drenažnih cijevi, zaštita drenažnih cijevi geotekstilom mase 200 g/m2 i ugradnja filterskog sloja od kamenog materijala granulacije 8-63 mm minimalne debljine 20 cm. Obračun po m1.</t>
  </si>
  <si>
    <t>Zatrpavanje iskopa uz vanjske zidove objekta, uz grubo poravnavanje nivelete. Vrši se u slojevim do 30cm nabijanjem. Obračun po m3 ugrađenog materijala.</t>
  </si>
  <si>
    <t>Zatrpavanje materijalom od iskopa unutar trakastih temelja i nadtemeljnih zidova povišenog dijela objekta sa potrebnim nabijanjem prema statičkom proračunu nosivosti posteljice. Obračun po m3 ugrađenog materijala.</t>
  </si>
  <si>
    <t>Zemljani radovi podrazumijevaju rušenja, iskope, privremeno i trajno deponiranje materijala, te izvođenje nasipa s propisanim radnjama (razastiranje, nabijanje, valjanje, planiranje). Prije početka radova na iskopu vrši se čišćenje terena.</t>
  </si>
  <si>
    <t>Po obavljenoj pripremi gradilišta (iskolčenja i osiguranja osi, te postavljanju profila), i iskopa humisnog sloja pristupa se iskopu temeljnog tla do dubine određene projektom.</t>
  </si>
  <si>
    <t>Za izvedbu ovog sloja mogu se upotrijebiti gradiva (prirodni šljunak, drobljeni kamen više frakcija), za koje je prethodno dokazano da udovoljavaju zahtjevima glede granulometrije, mehaničkih i kemijskih svojstava. Kontrola ispitivanja modula stišljivosti i granulometrijskog sastava vršiti svakih 500m2 površine.</t>
  </si>
  <si>
    <t>Jedinična cijena podrazumjeva troškove ispitivanja podloge, potrebna razupiranja i radnu skelu, iskope i transport, popravke loše izvedenih dijelova, skupljanje otpadaka i čišćenje radnog prostora. U cijenu su uključeni svi posredni i neposredni troškovi za rad, materijal, transport, alat i građevinske strojeve, uzimanje uzoraka i troškovi ispitivanja.</t>
  </si>
  <si>
    <t>U stavkama zemljanih radova uključen je i rad, te stalno pračenje iskopa od strane geomehaničara, te geodetsko pozicioniranje visina i kota pojedinih temelja i potpornih zidova, s obzirom na nagib i kvalitetu terena.</t>
  </si>
  <si>
    <t>Izvedba nosivog sloja od mehanički zbijenog zrnatog kamenog agregata, izvesti prema projektu, a u skladu s normom U.E9.022/70 ili jednakovrijedno, te "Opći tehnički uvjeti za radove na cestama".</t>
  </si>
  <si>
    <t>Jedinica</t>
  </si>
  <si>
    <t>Količina</t>
  </si>
  <si>
    <t>Jed. Cijena</t>
  </si>
  <si>
    <t>Ukupno</t>
  </si>
  <si>
    <t xml:space="preserve">Jedinica </t>
  </si>
  <si>
    <t>III</t>
  </si>
  <si>
    <t>BETONSKI I ARMIRANOBETONSKI RADOVI</t>
  </si>
  <si>
    <t>1. sastav betonske smjese i tehničke uvjete za svaku marku i konzistenciju betona</t>
  </si>
  <si>
    <t>2. plan betoniranja, organizaciju i opremu</t>
  </si>
  <si>
    <t>3. način transporta i ugradnje</t>
  </si>
  <si>
    <t>4. način njegovanja ugrađenog betona</t>
  </si>
  <si>
    <t>5. program kontrolnih ispitivanja sastojaka betona</t>
  </si>
  <si>
    <t>6. program kontrole betona, uzimanja uzoraka i ispitivanja betonske mješavine i betona po partijama</t>
  </si>
  <si>
    <t>7.plan montaže elemenata za montažne elemente</t>
  </si>
  <si>
    <t>Ukoliko projektom nisu definirani posebni dodatni uvjeti, za izradu betona, upotrijebit će se cement koji udovoljava normama HRN EN 197-1, HRN EN 197-4, HRN EN 14216, HRN B.C1.015 ili jednako vrijednim, agregat koji udovoljava normama HRN EN 12620, HRN EN 13055 ili jednako vrijednim, te voda koja udovoljava normi HRN EN 1008 ili jednako vrijednom. Transport betona od mjesta pripreme do mjesta ugradnje mora teći na način koji isključuje mogućnost segregacije betona i promjenu sastava i svojstava betona. Drvena oplata prije ugradnje betona mora biti navlažena ili premazana sredstvom za obradu betonskih oplata. Oplate u svemu moraju odgovarati važećim propisima i standardima. Oplata se obračunava u sklopu betonskih radova i uračunata je u cijenu pojedine stavke.</t>
  </si>
  <si>
    <t>Svi betonski radovi izvode se u glatkoj oplati, ukoliko stavkom nije drugačije navedeno. Dijelovi objekta, beton koji se ne oblaže ili žbuka, mora biti izveden kao "vidni beton", u glatkoj oplati, a eventualne neravnine izvoditelj je dužan sanirati brušenjem ili krpanjem. Betoni  (C25/30 i više, specijalni i svi transportni betoni) moraju biti proizvedeni u pogonu. Betoniranje se može vršiti pri vanjskim temperaturama višim od +5 stupnjeva celzijusa i manjim od +30 stupnjeva celzijusa. Ugrađeni beton se njeguje prema pravilim astruke. Posebnu pažnju posvetiti pravovremenom i dostatnom njegovanju betona, polijevanju vodom osobito betonskih ploča. Uzorci se pripremaju i čuvaju po normi U.M1.005 ili jednakovrijedno.</t>
  </si>
  <si>
    <t>Jedinična cijena za betonske radove obuhvaća  izradu projekta betona, nabavu komponenti i izradu betona, troškove ispitivanja betona, oplatu i radnu skelu, transport, ugradnja i njegu betona, popravke loše izvedenih dijelova i zatvaranje rupa os spona oplate, skupljanje otpadaka i čišćenje radnog prostora. U cijeni su uključeni svi posredni i neposredni troškovi za rad i materijal, transport, alat i građevinske strojeve.</t>
  </si>
  <si>
    <t>beton</t>
  </si>
  <si>
    <t>oplata</t>
  </si>
  <si>
    <t>Zidarski radovi podrazumijevaju zidanja, žbukanja, izradu cementnih glazura i namaza, ab estriha te zidarske pripomoći pri izvođenju ostalih radova.</t>
  </si>
  <si>
    <t>Osnovni materijal kojim se izvodi zidanje (kamen, betonski, pjenobetonski ili plinobetonski elementi, opeka), mora u pogledu kem. Sastava, meh. Svojstava i dimenzija odgovarati važećim propisima i standardima.</t>
  </si>
  <si>
    <t>Materijali iz kojih se sastoji mort (pijesak, vezivo, voda i eventualni aditivi) moraju odgovarati propisima i standardima za te materijale.</t>
  </si>
  <si>
    <t>Za pripremu mortova (ako to propisom nije precizirano) može se upotrijebiti prirodni pijesak bez organskih primjesa ili umjetno proizvrden, drobljrni pijesak. Morski pijesak treba se prije upotrebe isprati. Isprati se trebaju i drugi prirodni sastojci (riječni i kopani) ako imaju primjese gline veću od 1,5% težine pijeska. Granulacijska krivulja pijeska mora biti u skladu s propisima, ne smije biti zrna većih od 4mm, ni više od 10% zrna promjera manjeg od 1mm. Kao vezivo, ako opisom nije drugačije predviđeno, upotrebljava se hidratizirano vapno ili portland cement što ovisi o vrsti morta. Mort se u načelu priprema strojno, a izuzetno za manje količine ručno. Sastav morta, omjer pojedinih komponenti, konzistencu+ija svježeg morta i mehanička svojstava stvrdnutog morta moraju odgovarati propisima i standardima.</t>
  </si>
  <si>
    <t>Zidanja moraju biti izvedena stručno po općim pravilima za zidanja i uz poštovanje posebnih pravila i proizvođačkih naputaka za pojedine materijale. Striktno se moraju poštovati dimenzije iz nacrta.</t>
  </si>
  <si>
    <t>Jedinična cijena obuhvaća nabavu materijala uključivši transport do gradilišta, skladištenje i manipulaciju materijalom na gradilištu, radne skele, pripremu morta i izvođenje radova, popravak loše izvedenih radova i čišćenje prostora nakon završetka pojedinih zidarskih radova. U cijenu su uključeni svi posredni i neposredni troškovi za rad, materijal, transport, alat i građevinske strojeve, uzimanje uzoraka i troškovi ispitivanja.</t>
  </si>
  <si>
    <t>IV</t>
  </si>
  <si>
    <t>ZIDARSKI RADOVI</t>
  </si>
  <si>
    <r>
      <t>Žbukanja moraju biti izvedena stručno i naročito precizno. Ivice ožbukanih elemenata moraju biti bez odstupanja i pratiti zadanu formu (horizontala, vertikala, kosina, krivulja). Izložene ivice ojačavaju se aluminijskim perforiranim "</t>
    </r>
    <r>
      <rPr>
        <sz val="7.5"/>
        <rFont val="Arial Narrow"/>
        <family val="2"/>
        <charset val="238"/>
      </rPr>
      <t>L"</t>
    </r>
    <r>
      <rPr>
        <sz val="10"/>
        <rFont val="Arial Narrow"/>
        <family val="2"/>
        <charset val="238"/>
      </rPr>
      <t xml:space="preserve"> profilom 25/25/0,5 mm.</t>
    </r>
  </si>
  <si>
    <t>NAPOMENA: Prilikom iskopa za temeljenje objekta i pripreme temeljnog tla obavezan je nadzor od strane geomehaničara i kontrola kvalitete temeljnog tla uspoređivanjem s podacima iz geotehničkog elaborata.</t>
  </si>
  <si>
    <t>Dobava materijala i betoniranje podložnog mršavog betona ispod trakastih temelja i temeljne ploče, betonom C 16/20. Uključeno nabijanje. Gornja površina mora biti horizontalna i ravna. Izvodi se u debljini 10 cm. Obračun po m3.</t>
  </si>
  <si>
    <t>Armiranobetonski radovi izvode se prema Pravilniku o tehničkim normativima za beton i armirani beton HRN EN 206-1 ili jednakovrijednom, u skladu s projektima arhitekture i konstrukcije. Izvođač betonskih radova obvezatan je izraditi projekt betona koji sadrži:</t>
  </si>
  <si>
    <t>Dobava materijala te betoniranje armirano betonskih greda srednjeg presjeka u glatkoj oplati, betonom klase C30/37 pripremljenim u betonari. Grede su sastavni djelovi strukture nosive konstrukcije.
Betoniranje greda izvesti sukladno Programu kontrole i kvalitete, u pripremljenu trostranu glatku oplatu uz obavezno pervibriranje. U oplati zida predvidjeti sva oslabljenja i otvore, te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</si>
  <si>
    <t>Dobava materijala te betoniranje ravne stropne konstrukcije (ploče) 5. kata, debljine 16cm u glatkoj oplati, betonom klase C30/37. Ploča se izvodi iznad postojećeg balkona. Ugradnju betona potrebno je izvesti sukladno Programu kontrole i kvalitete, u glatkoj oplati, uz obavezno pervibriranje sa završnim finim niveliranjem svježe ugrađenog betona, ali bez zaglađivanja betona. U međukatnu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</si>
  <si>
    <t>Povezivanje s postojećim stropom izvesti će se tlačnom pločom debljine 5 cm koja se postavlja na postojeći strop.</t>
  </si>
  <si>
    <t>Dobava materijala te betoniranje stropne ploče tehničke etaže, debljine 20cm u glatkoj oplati, betonom klase C30/37. Ploča se izvodi iznad postojećeg balkona. Ugradnju betona potrebno je izvesti sukladno Programu kontrole i kvalitete, u glatkoj oplati, uz obavezno pervibriranje sa završnim finim niveliranjem svježe ugrađenog betona, ali bez zaglađivanja betona. U međukatnu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</si>
  <si>
    <t>Dobava materijala te betoniranje stropne ploče dvorišne zgrade (od stropa podruma do stropa 1. kata), debljine 24cm u glatkoj oplati, betonom klase C30/37. Ploča se izvodi iznad postojećeg balkona. Ugradnju betona potrebno je izvesti sukladno Programu kontrole i kvalitete, u glatkoj oplati, uz obavezno pervibriranje sa završnim finim niveliranjem svježe ugrađenog betona, ali bez zaglađivanja betona. U međukatnu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</si>
  <si>
    <t>Dobava materijala te betoniranje stropne ploče dvorišne zgrade ( stropa  2. kata), debljine 26cm u glatkoj oplati, betonom klase C30/37. Ploča se izvodi iznad postojećeg balkona. Ugradnju betona potrebno je izvesti sukladno Programu kontrole i kvalitete, u glatkoj oplati, uz obavezno pervibriranje sa završnim finim niveliranjem svježe ugrađenog betona, ali bez zaglađivanja betona. U međukatnu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</si>
  <si>
    <t>Betoniranje armirano betonskih zidova prizemlja (ojačanje zidova prizemlja)  u glatkoj oplati, betonom klase C30/37 pripremljenim u betonari. Betoniranje zidova izvesti sukladno Programu kontrole i kvalitete, u pripremljenu dvostranu glatku oplatu uz obavezno pervibriranje. U oplati zida predvidjeti sva oslabljenja i otvore, te ugraditi sve potrebne instalacije. Nakon ugradnje betona potrebno je obavezno njegovati beton sukladno Programu kontriole i kvalitete knjiga G2. Razred čvrstoće betona   C30/37. Razred izloženosti    XC3. Razred konzistencije S3. Razred sadržaja klorida   Cl 0.2. Razred maksimalnog zrna agregata  Dmax16.
Cijena stavke uključuje nabavu i dopremu na gradilište betona klase C30/37, spravljenog u betonari, te sav potreban osnovni i pomoćni materijal, te rad ljudi i strojeva pri ugradnji.       Na mjestima gdje se novi zidovi izvode uz postojeće potrebno je zidove međusobno povezati kako bi se osiguralo
zajedničko djelovanje oba zida. Povezivanje se vrši na način da se u postojećim zidovima uklanja nekoliko opeka gdje se onda ugrađuju armaturni koševi koji se betoniraju zajedno s ostalim dijelom novih zidova. Potrebno je
postaviti 1 takav koš po kvadratnom metru.  Obračun po m3 ugrađenog betona.</t>
  </si>
  <si>
    <t>Betoniranje armirano betonskih zidova 1. kata do 5. kata uključujući i etažu krova (ojačanje zidova)  u glatkoj oplati, betonom klase C30/37 pripremljenim u betonari. Betoniranje zidova izvesti sukladno Programu kontrole i kvalitete, u pripremljenu dvostranu glatku oplatu uz obavezno pervibriranje. U oplati zida predvidjeti sva oslabljenja i otvore, te ugraditi sve potrebne instalacije. Nakon ugradnje betona potrebno je obavezno njegovati beton sukladno Programu kontriole i kvalitete knjiga G2. Razred čvrstoće betona   C30/37. Razred izloženosti    XC3. Razred konzistencije S3. Razred sadržaja klorida   Cl 0.2. Razred maksimalnog zrna agregata  Dmax16.
Cijena stavke uključuje nabavu i dopremu na gradilište betona klase C30/37, spravljenog u betonari, te sav potreban osnovni i pomoćni materijal, te rad ljudi i strojeva pri ugradnji.       Na mjestima gdje se novi zidovi izvode uz postojeće potrebno je zidove međusobno povezati kako bi se osiguralo
zajedničko djelovanje oba zida. Povezivanje se vrši na način da se u postojećim zidovima uklanja nekoliko opeka gdje se onda ugrađuju armaturni koševi koji se betoniraju zajedno s ostalim dijelom novih zidova. Potrebno je
postaviti 1 takav koš po kvadratnom metru.  Obračun po m3 ugrađenog betona.</t>
  </si>
  <si>
    <t>Strojni iskop zemlje za nove temeljne trake, temeljnu ploču i podbetoniravanja. Uračunato osiguranje iskopa. Otkopani materijal prevesti na deponiju po dogovoru sa investitorom. Obračun po m3.</t>
  </si>
  <si>
    <t>Dobava materijala te betoniranje ravne međukatne konstrukcije - ploče (strop prizemlja do stropa 5 kata), debljine 20cm u glatkoj oplati, betonom klase C30/37. Ugradnju betona potrebno je izvesti sukladno Programu kontrole i kvalitete, u glatkoj oplati, uz obavezno pervibriranje sa završnim finim niveliranjem svježe ugrađenog betona, ali bez zaglađivanja betona. U međukatnu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</si>
  <si>
    <t>Dobava materijala te betoniranje ravne stropne konstrukcije (ploče) jezgre stubišta, debljine 20cm u glatkoj oplati, betonom klase C30/37.  Ugradnju betona potrebno je izvesti sukladno Programu kontrole i kvalitete, u glatkoj oplati, uz obavezno pervibriranje sa završnim finim niveliranjem svježe ugrađenog betona, ali bez zaglađivanja betona. U međukatnu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</si>
  <si>
    <t>Dobava materijala te betoniranje stropne ploče dvorišne zgrade ( stropa  prizemlja oko spiralnog stubišta), debljine 30cm u glatkoj oplati, betonom klase C30/37. Ugradnju betona potrebno je izvesti sukladno Programu kontrole i kvalitete, u glatkoj oplati, uz obavezno pervibriranje sa završnim finim niveliranjem svježe ugrađenog betona, ali bez zaglađivanja betona. 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t>
  </si>
  <si>
    <t>Dobava materijala te betoniranje ravne stropne konstrukcije (ploče) sprinkler bazena, debljine 16cm u glatkoj oplati, betonom klase C30/37. Ploča se izvodi iznad postojećeg balkona. Ugradnju betona potrebno je izvesti sukladno Programu kontrole i kvalitete, u glatkoj oplati, uz obavezno pervibriranje sa završnim finim niveliranjem svježe ugrađenog betona, ali bez zaglađivanja betona. U međukatnu konstrukciju (ploču),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kontrole i kvalitete knjiga G2. Cijena stavke uključuje nabavu i dopremu na gradilište betona klase C30/37, spravljenog u betonari, te sav potreban osnovni i pomoćni materijal, te rad ljudi i strojeva pri ugradnji.</t>
  </si>
  <si>
    <t>Uz izvedbu nove ploče, dva dijela ulične zgrade
povezati će se metalnim trakama tako što će se izvesti horizontalna rešetka. Trake su čelične ploče dimenzija b/t = 300/5 mm u poprečnom smjeru i b/t = 200/5 mm u svim ostalim smjerovima. Metalne trake se lijepe na gornju stranu tlačne ploče. Nove ploče potrebno je povezati s postojećim zidanim zidovima šipkama 2Φ16/50 cm te s novim AB zidovima klasično. Obračun po m3.</t>
  </si>
  <si>
    <t>Dobava materijala te betoniranje tlačne armiranobetonske ploče debljine 5 cm. Ploča se postavlja na postojeći sitnorebrasti AB strop od stropa podruma do stropa 5 kata.Tlačnu ploču je potrebno povezati s postojećim stropom tako što će se izvesti bušenje „džepova“ između svakog rebra i ugraditi čelične šipke u svako rebro stropa. Tlačna ploča će se povezati s postojećim zidanim zidovima sidrima Φ16/50 cm te klasično s novim AB zidovima. Obračun po m2.</t>
  </si>
  <si>
    <t>Tamponski sloj.                                              Dobava materijala i izrada tamponskog sloja ispod zaglađene armiranobetonske podloge drobljenim kamenim materijalom (1700kg/m3) u slojevima debljine minimalno 20 cm. Nabijanje do modula stišljivosti Ms=40MPa. Kameni materijal zbijati u slojevima uz kvašenje vodom kako bi se postigla što bolja zbijenost. Obračun po m3.</t>
  </si>
  <si>
    <t xml:space="preserve">Dobava materijala te betoniranje zaglađene armiranobetonske podloge, debljine 15cm u glatkoj oplati, betonom klase C30/37. Ugradnju betona potrebno je izvesti sukladno Programu kontrole i kvalitete, u glatkoj oplati, uz obavezno pervibriranje sa završnim finim niveliranjem svježe ugrađenog betona, ali bez zaglađivanja betona. U podnu konstrukciju, prije betoniranja, potrebno je ugraditi  sve potrebne instalacije. Razred čvrstoće betona   C30/37. Razred izloženosti    XC3. Razred konzistencije S3. Razred sadržaja klorida   Cl 0.2. Razred maksimalnog zrna agregata  Dmax16. Nakon ugradnje betona potrebno je obavezno njegovati beton sukladno Programu kontriole i kvalitete knjiga G2. Cijena stavke uključuje nabavu i dopremu na gradilište betona klase C30/37, spravljenog u betonari, te sav potreban osnovni i pomoćni materijal, te rad ljudi i strojeva pri ugradnji. Veće plohe ploče potrebno je prorezati do dubine 2,5 cm na segmente 6,0 x 6,0 m i proreze zapuniti elastičnim kitom ili lijevanim asfaltom kako bi se dobile kontrolirane pukotine na mjestu proreza. Na ploči je predviđena izvedba glazure i slojeva poda. Obračun po m3. </t>
  </si>
  <si>
    <t>BETONSKI I ARMIRANOBETONSKI RADOVI UKUPNO</t>
  </si>
  <si>
    <t xml:space="preserve">Sanacija postojećih zidova, greda i stupova koji se zadržavaju injektiranjem i FRCM sustavom (postupak sanacije zidova, greda i stupova je opisan u MAPI II: GRAĐEVINSKI PROJEKT - PROJEKT KONSTRUKCIJE) Zidove koje je potrebno obložiti FRCM-om su SVI ZIDOVI uz koje se neće izvoditi AB zid. To su zidani zidovi prizemlja u dvorišnoj zgradi te svi zidani zidovi u uličnoj zgradi.
NAPOMENA:  cijela ploha zida se obavija u FRCM. </t>
  </si>
  <si>
    <t>Postupak sanacije:</t>
  </si>
  <si>
    <t>c) Probušitit rupe promjera 20 – 40 mm do 2/3 debljine zida, po mogućnosti na kvadratnim udaljenostima 50x50 cm. Ako je zid deblji od 60 cm, preporuča se izbušiti rupe s obje strane.</t>
  </si>
  <si>
    <t>f) Pripremiti podlogu za polaganje FRCM-a pomoću dvokomponentnog morta visoke duktilnosti ojačanog vlaknima PLANITOP HDM MAXI ili PLANITOP HDM RESTAURIO ili jednakovrijedan proizvod_____________________________.</t>
  </si>
  <si>
    <t>e) Nakon injektiranja, ukloniti cjevčice ili injektore i ispuniti rupe smjesom MAPE-ANTIQUE ALLETTAMENTO ili jednakovrijedan proizvod___________________________.</t>
  </si>
  <si>
    <t>d) Učvrstiti cjevčice ili injektore u rupe smjesom MAPE-ANTIQUE ALLETTAMENTO ili jednakovrijedan proizvod___________________________. tako da se smjesa napravljena od MAPE-ANTIQUE I-15 ili MAPEWALL INJECT &amp; CONSOLODATE ili jednakovrijedan proizvod___________________________. može injektirati.</t>
  </si>
  <si>
    <t>b) Očistiti površinu zida svake strane, zapuniti sljubnice gdje bi smjesa mogla iscuriti s MAPEANTIQUE ALLETTAMENTO ili jednakovrijedan proizvod___________________________. i pripremiti zid za injektiranje</t>
  </si>
  <si>
    <t>a) Ukloniti žbuku sa zida s obje strane ukoliko se mreža postavlja obostrano ili s jedne strane zida ukoliko se mreža postavlja jednostrano</t>
  </si>
  <si>
    <t>g) Položiti MAPEGRID G220 ili jednakovrijedan proizvod_____________________________ alkalnootpornu mrežicu za armiranje od staklenih vlakana ili
MAPEGRID B250 mrežicu ili jednakovrijedan proizvod_____________________________ bazaltnih vlakana u mort dok je još svjež, obratitit pozornost da preklop mrežice po dužini bude oko 10 cm.</t>
  </si>
  <si>
    <t>h) Nanijeti drugi sloj morta debljine oko 5 – 6 mm preko mrežice dok je prvi sloj još svjež.</t>
  </si>
  <si>
    <t>Postupak izvedbe:</t>
  </si>
  <si>
    <t>a) Površina na kojoj će se lijepiti tkanina mora biti savršeno čista, suha i mehanički čvrsta. Površina se pjeskari kako bi se uklonili tragovi smjesa za skidanje, laka, boje itd.                Na dijelovima gdje je uništen beton potrebno je ukloniti oštećene dijelove, očistiti armaturu i ukloniti tragove od hrđe.
Zatim je armaturu potrebno zaštititi pomoću Mapefer, dvokomponentnog antikorozivnog morta ili jednakovrijedan proizvod___________________________ ili Mapefer 1K, jednokomponentni cementni mort ili jedankovrijedan proizvod_____________________________.</t>
  </si>
  <si>
    <t>c) Prije nanošenja tkanine potrebno je sačekati minimalno tri tjedna.</t>
  </si>
  <si>
    <t>b) Popraviti površinu betona koristeći proizvode iz Mapegrout grupe ili jednakovrijedan proizvod____________________________.</t>
  </si>
  <si>
    <t>d) Zapuniti sve pukotine injektiranjem Epojet (za suhe površine) ili jednakovrijedan proizvod___________________________ ili Foamjet T odnosno F ili jednakovrijedan proizvod_____________________________ ukoliko je površina vlažna.</t>
  </si>
  <si>
    <t>f) Pripremniti MapeWrap Primer 1 ili jednakovrijedan proizvod____________________________ i nanijeti ga jednoliko na površinu. Ukoliko je supstrat porozan nanijeti i drugu ruku kada se prvi premaz u potpunosti apsorbira.</t>
  </si>
  <si>
    <t>g) Dok je još svježe, pripremiti i nanijeti MapeWrap 11 ili MapeWrap 12 ili jednakovrijedan proizvod_____________________________ u debljini od 1cm. Isto je potrebno napraviti i na rubovima tako da se dobije radijus kuta ne manji od 2 cm. Zagladiti površinu i popraviti manje nepravilnosti.</t>
  </si>
  <si>
    <t>h) Pripremiti MapeWrap 31 ili jednakovrijedan proizvod____________________________ i nanijeti prvi sloj debljine otprilike 0,5 mm četkom ili valjkom preko još
svježeg MapeWrap 11 ili 12 ili jednakovrijedan proizvod_____________________________.</t>
  </si>
  <si>
    <t>i) Na svježe premazanu površinu nanijeti MapeWrap C UNI-AX tkaninu bez boranja ili jednakovrijedan proizvod____________________________. Tkaninu je potrebno izravnati i prijeći valjkom u smjeru vlakana. Nakon što se poravna tkanina nanijeti još jedan sloj MapeWrap 31 ili jednakovrijedan proizvod_____________________________ preko tkanine. Prijeći valjkom tako da smjesa u potpunosti penetrira u vlakna tkanine. Nekoliko puta ponoviti prelazak valjkom kako bi se uklonili mjehurići zraka nastali polaganjem tkanine.</t>
  </si>
  <si>
    <t>j) Prilikom preklapanja tkanina, MapeWrap C UNI-AX ili jednakovrijedan proizvod_____________________________ mora imati prijeklom od 20 cm s istom
tkaninom.</t>
  </si>
  <si>
    <t xml:space="preserve">Zazidavanje i zatvaranje otvora u postojećim zidovima debljine do 60 cm punom opekom u cementnom mortu minimalne marke M10. Izvodi se radi prilagodbe otvora novoprojektiranom stanju.  Povezivanje s nosivim zidom potrebno je izvesti mehaničkim spojnim sredstvima - ankerima. Obračun po m3 izvedenog zida. </t>
  </si>
  <si>
    <t>Sanacija oštećenja na sitnorebričastom stropu. Izvodi se po obijanju postojećeg podgleda stropa. Izvodi se na način da se mehanički očisti armatura od hrđe, i skine oštećeni beton, sve očisti, a zatim se armatura  premaže antikorozivnim jednokomponentnim mortom, a zatim se nanosi sanacijski mort i zaravnava. Pretpostavlja se sanacija svih sitnorebrastih gredica (donji pojas rebra širine 5 cm i debljine do 5 cm )</t>
  </si>
  <si>
    <t>Dobava materijala i izvedba izravnavajućeg sloja masom za niveliranje uz sve potrebne pripreme podloge. Debljina izravnavajućeg sloja do 10 mm. Obračun po m2 izvedenog niveliranja.</t>
  </si>
  <si>
    <t>Dobava materijala te strojno žbukanje zidova, stupova, greda unutar objekta, vapneno-cementnom žbukom debljine 2 cm. Obračun po m2.</t>
  </si>
  <si>
    <t>Dobava materijala te strojno žbukanje stropova unutar objekta, vapneno-cementnom žbukom debljine 2 cm. Obračun po m2.</t>
  </si>
  <si>
    <t>Dobava materijala te izrada plivajućeg armiranog cementnog estriha debljine 10 cm u podrumu. Estrih se postavlja preko elastificiranog ekspandiranog polistirena.  Armirati Q- mrežom ili rabicom. Obavezno uz zidove postaviti trake ekspandiranog polistirena debljine 1 cm, visine estriha, kako bi se postigao efekt «plivajućeg poda». Pe folija uključena u stavku. Obračun po komplet m2.</t>
  </si>
  <si>
    <t>Dobava materijala te izrada  armiranog cementnog estriha s pigmentom debljine 4 cm u podrumu (otvoreni ophod podruma). Obračun po komplet m2.</t>
  </si>
  <si>
    <t>V</t>
  </si>
  <si>
    <t>IZOLATERSKI RADOVI</t>
  </si>
  <si>
    <t>Dobava materijala te krpanje eventualnih gnijezda nakon skidanja oplate,  čišćenje od curaka cementnog mlijeka i sl. kao podloga za završno farbanje. Obračun po m2.</t>
  </si>
  <si>
    <t>Krpanje šliceva iza postavljanja instalacija  elektrike, vodovoda i kanalizacije. širina šlica 5 – 30 cm. Obračun po m1.</t>
  </si>
  <si>
    <t>Zidarska pripomoć kod raznih radova uključivo i instalaterske na građevini. Količine date ovim troškovnikom su aproksimativne.</t>
  </si>
  <si>
    <t>KV</t>
  </si>
  <si>
    <t>sati</t>
  </si>
  <si>
    <t>NKV</t>
  </si>
  <si>
    <t>Čišćenje objekta u toku građevinskih radova te prije primopredaje objekta.</t>
  </si>
  <si>
    <t>Dobava i ugradba Alu profila za zaštitu uglova zidova, do visine 150 cm. . Obračun po m1.</t>
  </si>
  <si>
    <t>Izvedba raznih nespecificiranih cementnih glazura. Izvesti u debljini od 2-3 cm, cem mortom 1:2, MM-10. Gornju plohu fino zagladiti. Bez obzira na veličinu i oblik prostorija.</t>
  </si>
  <si>
    <t>Dobava i ugradnja aluminijskog praga od L profila 35/35/4 mm (na sudaru različitih vrsta podova). Obračun po m1.</t>
  </si>
  <si>
    <t>ZIDARSKI RADOVI UKUPNO</t>
  </si>
  <si>
    <t xml:space="preserve">Obavijanje postojećih stupova i greda CFRP tkaninom od karbonskih vlakana MAPEWRAP C UNI-AX 300 ili jednakovrijedan proizvod_____________________________, primer MapeWrap Primer 1 ili 2 ili jedankovrijedan proizvod_____________________________,
epoksid kit za izravnavanje MapeWrap 11 ili 12 ili jednakovrijedan proizvod____________________________, te sredstvo za impregnaciju MapeWrap 21 ili jednakovrijedan proizvod____________________________, kako bi se ojačali. Stupovi se obavijaju u punoj visini, a grede u zoni čvorova. Postupak izvedbe opisan je u MAPI II: GRAĐEVINSKI PROJEKT - PROJEKT KONSTRUKCIJE) . </t>
  </si>
  <si>
    <t xml:space="preserve">Gletanje ab zidova, greda, stupova i stropova, glet masom (uključujući obradu oko otvora vrata i prozora). Zidovi, grede i stupovi moraju biti očišćeni i otprašeni. Svi šlicevi i druga udubljenja moraju se popuniti mortom. Glet masa nanosi se na zidove u debljini 2 mm. te se u sviježu masu utiskuje tekstilno staklena mrežica veličine okna 2 mm. Nakon što se prvi sloj posuši, nanosi se drugi sloj debljine do 1mm tako da pokrije strukturu mrežice. Nakon što se sloj posuši neravnine se pobruse odgovarajućim brusnim papirom. obračun po m2 površine. </t>
  </si>
  <si>
    <t>Dobava materijala te žbukanje špaleta prozora i vrata, produžnom rabiciranom žbukom debljine 2 cm.  Obračun po m1.</t>
  </si>
  <si>
    <t>Dobava materijala te postava PP/PES filc ("geotekstil"). Obračun po m2.</t>
  </si>
  <si>
    <t>Dobava materijala te postava krovne sintetske UV stabilne hidroizolacijske trake (TPO ili slično), trake mehanički učvršćene na podlogu.
Obračun po m2.</t>
  </si>
  <si>
    <t>Dobava materijala te postava podložnog PES voala.
Obračun po m2.</t>
  </si>
  <si>
    <r>
      <t xml:space="preserve">Dobava materijala te postava parne brane - bitumenske trake za zavarivanje sa uloškom Al folije 0,1 mm s SD </t>
    </r>
    <r>
      <rPr>
        <sz val="10"/>
        <rFont val="Arial"/>
        <family val="2"/>
        <charset val="238"/>
      </rPr>
      <t>≥</t>
    </r>
    <r>
      <rPr>
        <sz val="10"/>
        <rFont val="Arial Narrow"/>
        <family val="2"/>
        <charset val="238"/>
      </rPr>
      <t>700 M, na hladnom bitumenskom prenamazu (1000 kg/m3).
Obračun po m2.</t>
    </r>
  </si>
  <si>
    <t>Dobava materijala te postava podložnog filtracijskog PES voala (150 g/m2).
Obračun po m2.</t>
  </si>
  <si>
    <r>
      <t>Dobava materijala te postava PEHD folije s kadicama za deponiranje vode i drenažu, ispuna granulama ekspandirane gline (</t>
    </r>
    <r>
      <rPr>
        <sz val="10"/>
        <rFont val="Arial"/>
        <family val="2"/>
        <charset val="238"/>
      </rPr>
      <t>&lt;</t>
    </r>
    <r>
      <rPr>
        <sz val="10"/>
        <rFont val="Arial Narrow"/>
        <family val="2"/>
        <charset val="238"/>
      </rPr>
      <t>900 kg/m3).
Obračun po m2.</t>
    </r>
  </si>
  <si>
    <t>Dobava materijala te postava podložnog PES voala (600 g/m2).
Obračun po m2.</t>
  </si>
  <si>
    <r>
      <t xml:space="preserve">Dobava materijala te postava vegetacijskog supstrata za sadnju niskog i srednjeg visokog bilja (1800 kg/m3) i cijevima za kapilarno navodnjavanje </t>
    </r>
    <r>
      <rPr>
        <sz val="10"/>
        <rFont val="Arial"/>
        <family val="2"/>
        <charset val="238"/>
      </rPr>
      <t>≥</t>
    </r>
    <r>
      <rPr>
        <sz val="10"/>
        <rFont val="Arial Narrow"/>
        <family val="2"/>
        <charset val="238"/>
      </rPr>
      <t>20 cm
Obračun po m2.</t>
    </r>
  </si>
  <si>
    <t>Dobava materijala te postava podložnog PES voala (200 g/m2).
Obračun po m2.</t>
  </si>
  <si>
    <t>Dobava materijala te postava odgovarajuće folije za protukorjensku zaštitu (1000 kg/m3) - klizni sloj.
Obračun po m2.</t>
  </si>
  <si>
    <r>
      <t xml:space="preserve">Dobava materijala te postava vertikalne polimerbitumenske hidroizolacijske trake za zavarivanje u dva sloja, punoplošno ljepljene na hladni bitumenski prednamaz (1000 kg/m3). </t>
    </r>
    <r>
      <rPr>
        <b/>
        <sz val="10"/>
        <rFont val="Arial Narrow"/>
        <family val="2"/>
        <charset val="238"/>
      </rPr>
      <t xml:space="preserve">Stavka se odnosi na zid prema tlu. </t>
    </r>
    <r>
      <rPr>
        <sz val="10"/>
        <rFont val="Arial Narrow"/>
        <family val="2"/>
        <charset val="238"/>
      </rPr>
      <t>Obračun po m2 izvedene vertikalne hidroizolacije.</t>
    </r>
  </si>
  <si>
    <r>
      <t xml:space="preserve">Dobava materijala te postava drenažne PEHD folije s čepićima okrenutim prema zidu. </t>
    </r>
    <r>
      <rPr>
        <b/>
        <sz val="10"/>
        <rFont val="Arial Narrow"/>
        <family val="2"/>
        <charset val="238"/>
      </rPr>
      <t>Stavka se odnosi na zid prema tlu.</t>
    </r>
    <r>
      <rPr>
        <sz val="10"/>
        <rFont val="Arial Narrow"/>
        <family val="2"/>
        <charset val="238"/>
      </rPr>
      <t xml:space="preserve"> Obračun po m2 izvedene vertikalne hidroizolacije.</t>
    </r>
  </si>
  <si>
    <r>
      <t xml:space="preserve">Dobava materijala te postava polimercementnog hidroizolacijskog premaza rubno brtvljen elastičnim vodonepropusnim trakama (1600kg/m3). </t>
    </r>
    <r>
      <rPr>
        <b/>
        <sz val="10"/>
        <rFont val="Arial Narrow"/>
        <family val="2"/>
        <charset val="238"/>
      </rPr>
      <t xml:space="preserve">Stavka se odnosi na zid prema tlu. </t>
    </r>
    <r>
      <rPr>
        <sz val="10"/>
        <rFont val="Arial Narrow"/>
        <family val="2"/>
        <charset val="238"/>
      </rPr>
      <t>Obračun po m2 izvedene vertikalne hidroizolacije.</t>
    </r>
  </si>
  <si>
    <t>Impregnacija postojećih zidova prema tlu injektiranjem u donjem dijelu u visini do cca 50 cm od uređenog terena / poda, zona impregniranja sa unutarnje i vanjske strane obrađena polimercementnim hidroizolacijskim premazom - osigurati kontinuitet hidroizoliranja. Obračun po m2.</t>
  </si>
  <si>
    <t>IZOLATERSKI RADOVI UKUPNO</t>
  </si>
  <si>
    <t>NAPOMENA: Izvedba novih armiranobetonskih zidova uključuje dodatke za vodonepropusnost i brtvene trake ugrađene u radne reške i prekide betoniranja na spoju sa podnim pločama (2500 kg/m3, a sve prema projektu mehaničke otpornosti i stabilnosti.</t>
  </si>
  <si>
    <r>
      <t xml:space="preserve">Dobava i postava elastificiranog ekspandiranog polistirena (EPS-T) </t>
    </r>
    <r>
      <rPr>
        <b/>
        <sz val="10"/>
        <rFont val="Arial Narrow"/>
        <family val="2"/>
        <charset val="238"/>
      </rPr>
      <t>međukatnih konstrukcija</t>
    </r>
    <r>
      <rPr>
        <sz val="10"/>
        <rFont val="Arial Narrow"/>
        <family val="2"/>
        <charset val="238"/>
      </rPr>
      <t>, debljine 2 cm (1+1), s λ≤0,042 W/mK, (12 kg/m3), u dva sloja. Obračun po m2.</t>
    </r>
  </si>
  <si>
    <r>
      <t xml:space="preserve">Dobava materijala te postava polimerbitumenske hidroizolacijske trake za zavarivanje u jednom sloju, punoplošno ljepljene na hladni bitumenski prednamaz (1000 kg/m3) (1600kg/m3). </t>
    </r>
    <r>
      <rPr>
        <b/>
        <sz val="10"/>
        <rFont val="Arial Narrow"/>
        <family val="2"/>
        <charset val="238"/>
      </rPr>
      <t>Stavka se odnosi na mokre čvorove.</t>
    </r>
    <r>
      <rPr>
        <sz val="10"/>
        <rFont val="Arial Narrow"/>
        <family val="2"/>
        <charset val="238"/>
      </rPr>
      <t xml:space="preserve">
Obračun po m2.</t>
    </r>
  </si>
  <si>
    <r>
      <t xml:space="preserve">Dobava materijala te postava hidroizolacije </t>
    </r>
    <r>
      <rPr>
        <b/>
        <sz val="10"/>
        <rFont val="Arial Narrow"/>
        <family val="2"/>
        <charset val="238"/>
      </rPr>
      <t>mokrih čvorova</t>
    </r>
    <r>
      <rPr>
        <sz val="10"/>
        <rFont val="Arial Narrow"/>
        <family val="2"/>
        <charset val="238"/>
      </rPr>
      <t xml:space="preserve"> dvokomponentnim polimercementnim hidroizolacijskim premazom rubno brtvljen elastičnim vodonepropusnim trakama (1600kg/m3).
Obračun po m2.</t>
    </r>
  </si>
  <si>
    <r>
      <t xml:space="preserve">Dobava materijala te postava polimerbitumenske hidroizolacijske trake za zavarivanje </t>
    </r>
    <r>
      <rPr>
        <b/>
        <sz val="10"/>
        <rFont val="Arial Narrow"/>
        <family val="2"/>
        <charset val="238"/>
      </rPr>
      <t>poda prema tlu</t>
    </r>
    <r>
      <rPr>
        <sz val="10"/>
        <rFont val="Arial Narrow"/>
        <family val="2"/>
        <charset val="238"/>
      </rPr>
      <t xml:space="preserve"> podruma i prizemlja, u dva sloja, punoplošno ljepljene na hladni bitumenski prednamaz /1000 kg/m3), osigurati kontinuitet hidroizolacije sa injektiranim i cementnim hidroizolacijskim premazima obrađenim podnožjem postojećih zidova. U količine uračunato i 10% za preklope. Obračun po m2 izvedene hidroizolacije.</t>
    </r>
  </si>
  <si>
    <t>Izrada izvedbenog projekta zaštite građevinske jame. U stavci sadržana statički račun, izrada detalja armature - betona i u cijeni je sadržana revizija izvedbenog projekta plan armature i plan oplate.</t>
  </si>
  <si>
    <t>komplet</t>
  </si>
  <si>
    <t>VI</t>
  </si>
  <si>
    <t>TESARSKI RADOVI</t>
  </si>
  <si>
    <t>TESARSKI RADOVI UKUPNO</t>
  </si>
  <si>
    <t xml:space="preserve">Doprema, montaža, demontaža i odvoz radne  skele visine do 4 m. </t>
  </si>
  <si>
    <t>VII</t>
  </si>
  <si>
    <t>FASADERSKI RADOVI</t>
  </si>
  <si>
    <t>FASADERSKI RADOVI UKUPNO</t>
  </si>
  <si>
    <t>a) Dobava i postava  rubnog aluminijskog koritastog  profila ( sokl – profil ).Stavka uključuje i potrebne vijke s tiplima za pričvršćenje.</t>
  </si>
  <si>
    <t>Ploče se lijepe nanošenjem sloja ljepila  po cijelom rubu ploče i na 3 kontaktne točke na površini ploče.
 Udio lijepljene površine (kontaktne površine) otprilike 40 %  i dodatno učvršćenje pričvrsnicama;</t>
  </si>
  <si>
    <t>Termoizolacijske ploče moraju se točno zalijepiti odozdo prema gore, tik jedna uz drugu, tako da se dobro uklope u kompozit, pritom između termoizolacijskih ploča ne smiju nastati otvorene fuge. Neizbježne fuge (fuge veće od 2 mm) moraju se zatvoriti izolacijskom trakom, fuge manje od 4 mm odgovarajućom pjenom za punjenje. Građevinsko ljepilo ne smije dospjeti u sljubnice i spojeve ploča. Ne smiju se ugrađivati oštećene termoizolacijske ploče. Višak ploča (najmanja širina 15 cm) ugraditi pojedinačno i podijeljeno po čitavoj površini (ne upotrijebiti kod otvora i vanjskih rubova objekata).</t>
  </si>
  <si>
    <t>Prije nanošenja prve ruke ljepila potrebno je pregledati ravnost fasade letvom od 4m i odmaknuto postavljene spojeve na termoizolacijskim pločama izbrusiti Inoplanom.</t>
  </si>
  <si>
    <t>c) Gletanje fasade u dva sloja  cement - polimercementnim mortom, armiranim alkalno otpornom mrežicom, sa završnom tankoslojnom fasadnom žbukom ili paropropusnim fasadnim premazom - sve izvesti prema uputama proizvođača fasadnog sustava (1800 kg/m3). Uključena je postava rubnih profila na svim vanjskim bridovima , te oko prozora i vrata, kao i postava dijagonalnih traka na kuteve oko otvora, te jednoslojna postava staklo-plastične alkalno otporne armirajuće mrežice površinske mase 140-160g/m2 i prekidne čvrstoće min 150 N/5 cm, postavlja se sa preklopom.  Mrežica se stavlja u prvi sloj ljepila, koji je adekvatno  nazubljen i poravnan, a drugi sloj treba prebrusiti prije nanošenja završne silikatne žbuke.</t>
  </si>
  <si>
    <t>U cijenu uključen sav potreban dodatni materijal po pravilima struke i uputama proizvođača.</t>
  </si>
  <si>
    <t>PE ili PVC  pričvrsnice  - 8 kom/m2 i 10kom/m2 na rubovima objekta odnosno u skladu sa HRN EN 13499:2003 ili jednakovrijedna norma_______________________________</t>
  </si>
  <si>
    <t>- ojačanja mrežicom na uglovima otvora</t>
  </si>
  <si>
    <t>- izrada dilatacija po potrebi</t>
  </si>
  <si>
    <t>- postava kutnih i okapnih profila na uglove i špalete pročelja, podglede balkona</t>
  </si>
  <si>
    <t xml:space="preserve">               uz prozor - samoljepljivi profil s mrežicom</t>
  </si>
  <si>
    <t xml:space="preserve">               okapni PVC profil -  podgledi balkona i istaka</t>
  </si>
  <si>
    <t xml:space="preserve">               dilatacijski E-form profil</t>
  </si>
  <si>
    <t xml:space="preserve">               kutni prifil s mrežicom</t>
  </si>
  <si>
    <t>d) Gletanje  fasade završnom plemenitom žbukom u boji po izboru projektanta. Uključena je prethodna impregnacija u boji završnog sloja fasade.</t>
  </si>
  <si>
    <t>Podloga se nanosi kad vremenski uvjeti zadovoljavaju i po odobrenju nadzornog inženjera nakon izvršenog pregleda ravnosti i kvalitete izvedbe prethodnih radnji.</t>
  </si>
  <si>
    <t>Stavka uključuje i obradu špaleta.</t>
  </si>
  <si>
    <t>Boja prema izboru projektanta.</t>
  </si>
  <si>
    <t>d=20 cm</t>
  </si>
  <si>
    <r>
      <t>b) Dobava i postava toplinske izolacije od</t>
    </r>
    <r>
      <rPr>
        <sz val="10"/>
        <rFont val="Arial Narrow"/>
        <family val="2"/>
        <charset val="238"/>
      </rPr>
      <t xml:space="preserve">  </t>
    </r>
    <r>
      <rPr>
        <b/>
        <sz val="10"/>
        <rFont val="Arial Narrow"/>
        <family val="2"/>
        <charset val="238"/>
      </rPr>
      <t>mineralne vune  d = 20 cm (hidrofobirane fasadne ploče mineralne vune λ≤0,035 W/mK, 100 kg/m3, razred negorivosti A1 prema HRN EN 13501 ili jednakovrijedna norma____________________________ - sve izvesti prema uputama proizvođača odabranog ETICS fasadnog sustava)</t>
    </r>
    <r>
      <rPr>
        <sz val="10"/>
        <rFont val="Arial Narrow"/>
        <family val="2"/>
        <charset val="238"/>
      </rPr>
      <t>, uključeno ljepljenje i tiplanje, uključen sav materijal i rad kao i obavezna  zaštita  Al stolarije, klupčica i okapa. RAL boja po izboru projektanta.</t>
    </r>
  </si>
  <si>
    <t>Na ploče se stavlja polimercementni mort, armiran dvostruko alkalno otpornom mrežicom, sa završnom oblogom tanjim kamenim pločicama ili dekorativnom žbukom, u sloji 2-3 mm u koju se utiskuje  tekstilno-staklena mrežica 150 gr/m2, alkalno otporna s preklopima od 10 cm. Gletanje drugim slojem polimercementnog morta u debljini 2-3 mm na očvrsli prvi sloj. Sve kuteve obraditi aluminijskim kutnim profilom i mrežicom. Završna obrada je silikatna žbuka, sve izvesti prema uputama proizvođača. Boja i ton po izboru projektanta. Površinu prethodno, očistiti od prašine i nečistoće, te pripremiti istu za postavu gore navedenih slojeva. U cijenu uračunati sav potreban materijal i rad do pune gotovosti. Izvedba u svemu prema projektu i uputama proizvođača. Obračun po m2 izvedene površine.</t>
  </si>
  <si>
    <r>
      <t xml:space="preserve">Izvedba sokla - podnožja koji se sastoji od vertikalne hidroizolacije, bitumenske trake za zavarivanje: PES 5 u donjoj zoni na prednamazu bitumenske emulzije, GV4 u gornjoj zoni d=0,8 cm, punoplošno se nanosi polimer-cementno ljepilo, te se ljepe i naknadno tiplama učvršćuju </t>
    </r>
    <r>
      <rPr>
        <b/>
        <sz val="10"/>
        <rFont val="Arial Narrow"/>
        <family val="2"/>
        <charset val="238"/>
      </rPr>
      <t>ploče od ekstrudiranog polistirena zahrapavljene površine XPS (30kg/m3) u pločama s λ≤0,038 W/mK,</t>
    </r>
    <r>
      <rPr>
        <sz val="10"/>
        <rFont val="Arial Narrow"/>
        <family val="2"/>
        <charset val="238"/>
      </rPr>
      <t xml:space="preserve"> </t>
    </r>
    <r>
      <rPr>
        <b/>
        <sz val="10"/>
        <rFont val="Arial Narrow"/>
        <family val="2"/>
        <charset val="238"/>
      </rPr>
      <t>debljine</t>
    </r>
    <r>
      <rPr>
        <sz val="10"/>
        <rFont val="Arial Narrow"/>
        <family val="2"/>
        <charset val="238"/>
      </rPr>
      <t xml:space="preserve"> </t>
    </r>
    <r>
      <rPr>
        <b/>
        <sz val="10"/>
        <rFont val="Arial Narrow"/>
        <family val="2"/>
        <charset val="238"/>
      </rPr>
      <t xml:space="preserve">18 cm, pričvršćenim na podlogu mehaničkim pričvrsnicama sa širokom glavom, izvesti sve prema uputama proizvođača fasadnog sustava ( ili negorive ploče toplinske izolacije od pjenastog stakla CG s λ≤0,039 W/mK debljine 18 cm </t>
    </r>
    <r>
      <rPr>
        <sz val="10"/>
        <rFont val="Arial Narrow"/>
        <family val="2"/>
        <charset val="238"/>
      </rPr>
      <t xml:space="preserve">.
</t>
    </r>
  </si>
  <si>
    <t>ARMIRAČKI RADOVI</t>
  </si>
  <si>
    <t>ARMIRAČKI RADOVI UKUPNO</t>
  </si>
  <si>
    <t>Dobava, sječenje, savijanje i postava rebrastog čelika, zavarenih armaturnih mreža (Q-257) prema planovima savijanja armature i statičkom izračunu građevine, obvezna postava armature na plastične ili bet. podmetače.</t>
  </si>
  <si>
    <t>Nastavci armature s preklopima prema statičkom računu i nacrtima savijanja. U cijenu ulazi prilagođavanje armature na dilatacionim spojevima i otvorima. U stavku ulazi izrada te revizija od strane revidenta plan armature i izrada detalja.</t>
  </si>
  <si>
    <t>kg</t>
  </si>
  <si>
    <t>Armatura kvalitete B500A i B500B</t>
  </si>
  <si>
    <t>VIII</t>
  </si>
  <si>
    <t>Sve radove u svezi izvedbe horizontalnih i vertikalnih oblaganja i detalja sa njima povezanim koji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t>
  </si>
  <si>
    <t>Prilikom izvođenja radova mora se izvoditelj striktno pridržavati usvojenih i od strane projektanta prihvaćenih materijala i ovjerenih detalja.</t>
  </si>
  <si>
    <t>Bez obzira na vrstu obloga, izvoditelj je obvezan dobaviti: uputu za postavljanje; uvjete pripreme i stanja podloge; uputu za uporabu i rad; način održavanja obloge u uporabi.</t>
  </si>
  <si>
    <t>Radove treba uskladiti s izvedbom radova na izolaciji ispod i između elemenata konstrukcije.</t>
  </si>
  <si>
    <t>Izvedenu potkonstrukciju i izolaciju u sklopu obloge treba obvezno pregledati nadzorni inženjer, i tek po njegovom odobrenju mogu se radovi nastaviti na izvedbi završnog sloja obloge. Isto treba konstatirati upisom u građevinski dnevnik.</t>
  </si>
  <si>
    <t>Svi materijali koji se ugrađuju moraju obvezno biti ispitani i cerifikati priloženi. Ukoliko ne postoje domaće norme, treba priložiti rezultate ispitivanja koji zadovoljavaju odredbe normi DIN ili EN ili jednako vrijedne.</t>
  </si>
  <si>
    <t>Izvoditelj radova obvezan je prije početka ugradbe uručiti potrebne certifikate u svezi gore navedene HRN-e odgovarajućoj nadrežnoj službi. Zabranjena je ugradba prije predočenja važećih certifikata.</t>
  </si>
  <si>
    <t>Za sve stavke oblaganja treba predvidjeti i odgovarajuću nosivu konstrukciju ili potkonstrukciju, kako u sklopu oblaganja, a kod većih raspona i dodatnu ptkonstrukciju. Dimenzije elemenata i razmak konstrukcije (potkonstrukcije) ovisi o odabranom proizvođaču i nosivosti odabranih elemenata. Konstrukcija se izvodi od obavezno nerđajućih materijala, kako osnovni profili i limovi tako i spojna sredstva. Projektiranje i izvedbu konstrukcije (potkonstrukcije) treba uključiti u cijeni izvedbe m2.</t>
  </si>
  <si>
    <t>Normu utroška sati za vršenje radova treba obvezno računati sa svim potrebnim dodatnim koeficijentima za otežanje radova, u svemu po GN za odgovarajuću vrstu radova. U koeficijentima treba posebnu pažnju obratiti na režim rada (položaj gradilišta u gradu), pristupe kroz pješačku zonu i održavanje čistoće na pristupima, ishođenje svih potrebnih suglasnosti i dozvola, troškove komunalija kao i drugo što pripada u faktor gradilišta a nije posebno specificirano.</t>
  </si>
  <si>
    <t>Cijenom pojedine stavke treba obuhvatiti sve što je potrebnuo za izvedbu funkcionalne i kvalitetne zidne i stropne obloge, uključivo sve posebice nespecificirane elemente, materijale i detalje koji su tehnologijom i detaljima proizvođača nužni za punu funkcionalnost i traženu kvalitetu, iako to stavkom troškovnika nije posebno navedeno.</t>
  </si>
  <si>
    <t>Cijenom izvedbe radova treba obvezno uključiti sve materijale koji se ugrađuju i koriste (osnovne i pomoćne materijale); sav potreban rad (osnovni i pomićni) na izvedbi radova do potpune gotovosti i funkcionalnosti istih; sve transporte i prijenose do i na gradilište sve do mjesta ugradbe; sva potrebna uskladištenja i zaštite; sva osiguranja radova i materijala; sva eventualna otežanja rada, kao i sve ostalo posebno specificirano u opisu stavke troškovnika; sve potrebne zaštitne konstrukcije, kao i sve drugo predviđeno mjerama zaštite na radu i pravilima struke.</t>
  </si>
  <si>
    <t>Vanjska obloga fasade pričvršćuje se na potkonstrukciju lijepljenjem (sakriveno-lijepljeno) izvodi se u svemu prema preporukama proizvođača ploča kao i preporukama proizvođača sustava lijepljenje i proizvođača sustava osnovnih nosača i sustava potkonstrukcije.Osnovni nosači su visine minimalno 240mm.</t>
  </si>
  <si>
    <t xml:space="preserve">Aluminijska potkonstrukcija sastoji se od zidnih nosača 240mm (sa termistop podlošcima, pričvršćenim u nosivu konstrukciju, te linearnih L profila dim 40/60 mm, koji se postavljaju u polju i T profila dim 110/60. max. Duljina linearnih alu profila je 3,00 m. </t>
  </si>
  <si>
    <t>Standarna širina fuge ploča je 8 mm. Ploča može biti slobodno prepuštena preko profila najviše 10 x debljina ploče. Za maksimalne dimenzije ploča obzirom na sustav pričvršćenja, konzultirati tehničku dokumentaciju.</t>
  </si>
  <si>
    <t>U donjoj zoni ventilirane fasade, podgledima, te gornjim horizontalnim špaletama ugrađuju se perforirane mrežice od pocinčanog, bojanog lima, debljine 0,60 mm.</t>
  </si>
  <si>
    <t>U cijeni uključivo svi rubni opšavni i dilatacioni profili i limovi te sve špalete uz obrub u sklopu fasadne obloge, kao i obradu spojeva na susjedne plohe i elemente na fasadi t izrada izvedbenog projekta i radioničkih nacrta sa statičkim proračunom radova.</t>
  </si>
  <si>
    <t>Izvedba u kompletu isključivo za vanjska oblaganja, odovarajuća za uvjete uporabe, trajno otporna na atmosferilije i UV zračenje te djelovanje vjetra (odnosi se na panele, izolaciju, potkonstrukciju, detalje ugradbe i obrade, sidrene i pričvrsne detalje kao kompletni sistem). Za navedeni materijal proizvođač mora osigurati izjavu sukladnosti i definirati uvjete garancije.</t>
  </si>
  <si>
    <t>Potrebna radna skela u cijeni.</t>
  </si>
  <si>
    <t>uključivo obradu rubova i lomova obloge te obradu otvora. Svi radobi izvode se u potpunosti kako je predviđeno tehnologijom i detaljima proizvođača, koristeći samo materijale i alate koji su za to predviđeni. U cijeni kompletna ventilirana fasada s mineralnom vunom, sa svim potrebnim obradama kod prodora, spojeva, dilatacija i rubnih detalja - špaleta lambda manje ili jednako 0,020 Wmk. Bez obzira na oblik i veličinu plohe za oblaganje. Po m2 razvijene površine sa odbitkom svih otvora (većih od 0,5 m2/kom) u sklopu obloge bez obzira na veličinu.</t>
  </si>
  <si>
    <t>Klasa zapaljivosti: A2</t>
  </si>
  <si>
    <t>Fasada ( pune ploče )</t>
  </si>
  <si>
    <t>Obračun po m2 komplet izvedene ventilirane fasade s toplinskom izolacijom sposobne za upotrebu.</t>
  </si>
  <si>
    <t>Dobava i ugradnja sustava ventilirane fasade sa završnom oblogom od fasadnih vlaknocementnih ploča (d=8mm) bojanima u masi kao i površinski, minimalne gustoće 1,75 g/cm3, max. Apsorpcije vode od 14% te modula elastičnosti min. E=15000 N/mm2 . Upotrijebiti ploče najveće veličine (3050/1250 mm; 2510/1250 mm) koje će izvođač radova rezati na potrebnu veličinu u obliku trokuta sve prema projektu izvedbe fasade.</t>
  </si>
  <si>
    <r>
      <t>Izvedba</t>
    </r>
    <r>
      <rPr>
        <b/>
        <sz val="10"/>
        <rFont val="Arial Narrow"/>
        <family val="2"/>
        <charset val="238"/>
      </rPr>
      <t xml:space="preserve"> </t>
    </r>
    <r>
      <rPr>
        <sz val="10"/>
        <rFont val="Arial Narrow"/>
        <family val="2"/>
        <charset val="238"/>
      </rPr>
      <t xml:space="preserve">fasade </t>
    </r>
    <r>
      <rPr>
        <b/>
        <sz val="10"/>
        <rFont val="Arial Narrow"/>
        <family val="2"/>
        <charset val="238"/>
      </rPr>
      <t xml:space="preserve">ETICS </t>
    </r>
    <r>
      <rPr>
        <sz val="10"/>
        <rFont val="Arial Narrow"/>
        <family val="2"/>
        <charset val="238"/>
      </rPr>
      <t>sustava sukladno HRN EN 13499 ili jednakovrijedna norma_______________________________  sa završnom obradom, uz sve potrebne prethodne radnje po uputama proizvođača. Uključena je izvedba slojeva kako slijedi:</t>
    </r>
  </si>
  <si>
    <t>Boja: Po izboru projektanta</t>
  </si>
  <si>
    <r>
      <rPr>
        <b/>
        <sz val="10"/>
        <rFont val="Arial Narrow"/>
        <family val="2"/>
        <charset val="238"/>
      </rPr>
      <t>Predviđena toplinska izolacija je od hidrofobnih ploča od mineralne vune za ventilirane fasade debljine 20 cm</t>
    </r>
    <r>
      <rPr>
        <sz val="10"/>
        <rFont val="Arial Narrow"/>
        <family val="2"/>
        <charset val="238"/>
      </rPr>
      <t>, 70 kg/m3 kaširane crnim staklenim voalom. Klasa zapaljivosti A1. Koeficijent toplinske provodljivosti ƛD=0,035 W/mK. Ploče mineralne vune pričvršćuju se u nosivu konstrukciju sa 4-6 PVC tipli po m2, a sve prema uputama proizvođača fasadnih ploča.</t>
    </r>
  </si>
  <si>
    <t>a) polimerbitumenske hidroizolacijske trake za zavarivanje u dva sloja, punoplošno ljepljene na hladni bitumenski prednamaz (1000kg/m3) ili sintetska UV stabilna hidroizolacijska traka (TPO ili slično), trake mehanički učvršćene na podlogu na podložnom filcu (200 g/m2)</t>
  </si>
  <si>
    <t>Izvedba podnožja - ventilirana fasada koje se sastoji od:</t>
  </si>
  <si>
    <t>c) polimercementna žbuka armirana alkalno otpornom mrežicom (1800 kg/m3)</t>
  </si>
  <si>
    <t>e) završna fasadna obloga - vlaknocementne ploče - vezano za stavku 3. ventilirana fasada</t>
  </si>
  <si>
    <t>d) dobro provjetravani zračni sloj - metalna toplinski dilatirana potkonstrukcija fasadne obloge - potkonstrukcija se odnosi na stavku 3. ventilirana fasada</t>
  </si>
  <si>
    <t>b) ekstrudiranog polistirena XPS, ploče debljine 18 cm s rubnim preklopima obostrano zahrapavljene površine, u 1 sloju (30kg/m3) s λ≤0,035W/mK, ploče ljepljene odgovarajućim ljepilom, brtvljene na spojevima, dodatno mehanički sidrene za podlogu u gornjoj zoni hidroizolacije, sve izvesti prema uputama proizvođača za pričvršćivanje ploča polistirena za podnožja zidova</t>
  </si>
  <si>
    <t>IX</t>
  </si>
  <si>
    <t>ČELIČNA KONSTRUKCIJA</t>
  </si>
  <si>
    <t>ČELIČNA KONSTRUKCIJA UKUPNO</t>
  </si>
  <si>
    <t>Montaža čelične konstrukcije provodi se na osnovu   montažnog   projekta   i  tehnološkog projekta montaže kojeg daje izvođač. Izvođač montaže dužan je radove montaže provoditi u skaldu sa standardima i propisima. Nakon   izvršenih   radova   montaže   čelične konstrukcije, potrebno je konstrukciju očistiti i popraviti oštećenja na osnovnoj antikorozivnoj zaštiti.</t>
  </si>
  <si>
    <t>Za sve eventualne izmjene ili popravke u radioničko-montažnoj dokumentaciji, potrebna je suglasnost projektanta i nadzornog inženjera.</t>
  </si>
  <si>
    <t>Nabava materijala, izrada čeličnih konstrukcija - rešetki u radionici, osnovna    antikorozivna i protupožarna zaštita (dijelove čelične konstrukcije -  čelični okviri fasade koji su izloženi požarnom djelovanju potrebno je zaštititi odgovarajućim premazima koji osiguravaju traženu požarnu otpornost REI 30), transport na gradilište i montaža uz uključivanje potrebnih alata, skela i dizalica. U stavku ulazi izvedbeni projekt konstrukcije te radionički nacrti nakon izrade tehničke dkumentacije istu dostaviti projektantu , statičaru na uvid te ishoditi suglasnost od revidenta.Čelične konstrukcije izrađuju se u radionici na osnovu radioničke dokumentacije i tehnološkog projekta izvođača. Izvođač je dužan izraditi čeličnu konstrukciju u skladu sa standardima i propisima.</t>
  </si>
  <si>
    <t>Izrada izvedbene dokumentacije (radioničkih nacrta) čelične konstrukcije koji se dostavljaju statičaru na uvid i odobrenje, te ovlaštenom revidentu na reviziju. Izrađuje se i uvezuje u tri primjerka. Obračun u kompletu za sve stavke.</t>
  </si>
  <si>
    <t>B</t>
  </si>
  <si>
    <t xml:space="preserve">OBRTNIČKI RADOVI </t>
  </si>
  <si>
    <t>LIMARSKI RADOVI</t>
  </si>
  <si>
    <t>LIMARSKI RADOVI UKUPNO</t>
  </si>
  <si>
    <t xml:space="preserve">GRAĐEVINSKI RADOVI </t>
  </si>
  <si>
    <t>a) Izvedba čelične rešetke nalaze se na istočnoj i zapadnoj fasadi ulične zgrade. Čelične rešetke se sastoje od HEA profila i kružnih dijagonalnih cijevi. Stupovi i grede će se izvesti od HEA 220 na rasponu od
5,35 m dok će se dijagonale X oblika izvesti od kružnih cijevi D = 13,97 x 0,8 cm na katovima i D = 16,83 x 1 cm u prizemlju, kvalitete čelika S355 JR. U prizemlju su također složeni stupovi HEA 220 s dva zavarena lima na hrbatu na mjestima gdje nije moguće izvesti dijagonale zbog otvora. Na 5.katu na uličnoj strani su stupovi i grede profila HEA 280 i poprečne grede HEA 240 na jednakom rasteru na kojima je oslonjena nova AB ploča debljine h = 16 cm. Rešetke se protežu od 5. kata do prizemlja.</t>
  </si>
  <si>
    <t>b) Izvedba novih čeličnih balkona.  Profili balkona su IPE 220 i HEA 220 s ispunom od vertiklanih IPE 120 profila i dijagonalnih SHS 50x3. Balkoni su spojeni s konstrukcijom preko čeličnih okvira fasade.</t>
  </si>
  <si>
    <t xml:space="preserve"> - čelična konstrukcija - čelični profili S335JR</t>
  </si>
  <si>
    <t xml:space="preserve"> - čelična konstrukcija - čelični limovi S335JR</t>
  </si>
  <si>
    <t>KERAMIČARSKI RADOVI</t>
  </si>
  <si>
    <t>KERAMIČARSKI RADOVI UKUPNO</t>
  </si>
  <si>
    <t xml:space="preserve">Na ovako pripremljenu podlogu polaže se homogena fleksibilna PVC podna obloga antibakterijskih i fungicidalnih karakteristika, s zaštitom koja pruža doživotnu zaštitu i otpornost na kiseline i lužine te značajno smanjuje troškove čišćenja i održavanja, u boji po izboru projektanta. </t>
  </si>
  <si>
    <t>Pod mora biti protuklizan (R9).</t>
  </si>
  <si>
    <t>Sve kompletno izvesti do potpune gotovosti za upotrebu. Obračun po m2 sukladno uputama proizvođača, osim sokla koji se obračunava po m1. Na sudaru poda s obodnim zidovima, bez obzira na obradu zida izvesti originalni holkel visine do 10 cm od traka istovjetnih podnoj oblozi.</t>
  </si>
  <si>
    <t>a) pod</t>
  </si>
  <si>
    <t xml:space="preserve">b) sokl </t>
  </si>
  <si>
    <t>PODOPOLAGAČKI RADOVI</t>
  </si>
  <si>
    <t>PODOPOLAGAČKI RADOVI UKUPNO</t>
  </si>
  <si>
    <t>Dobava i postava ljepljenjem PVC homogene podne obloge, gdje je to projektom naznačeno. Izrada izravnavajućeg sloja masom za izravnanje u debljini od 1 do 2 mm,  na suhu, čvrstu i ravnu podlogu. Dopuštene su granične vrijednosti neravnina gotove podloge prema DIN 18202, mjerena na razmaku od 2m – 7mm, 0.20m – 2mm, a dozvoljena vlažnost estriha prema DIN 18560, je 2% CM.</t>
  </si>
  <si>
    <t xml:space="preserve">Zatim ugradnja samonivelirajuće polimercementne mase poravnate na željenu debljinu od 3-4 mm. Posipanje agregata po odabiru projektanta na vlažnu površinu sve do njenog zasićenja (pri ćemu će se debljina policementnog sloja povećati oko 50 %). Postava završnog sloja koji s izljeva na površinu i ravnomjerno po njoj rasprostire. Završni sloj se mora postaviti kontinuirano po cijeloj površini kako bi se postigla jednolika tekstura, sjaj i boja. Podni sistem spreman za pješački promet do 96 sati nakon ugradnje zadnjeg sloja. Vatrootpornost klase Afl-s1 prema EN 13501-1, ili jednakovrijedno, protukliznost min. R9. Obračun po m2 tlocrtne površine, osim sokla koji se obračunava po m1. </t>
  </si>
  <si>
    <t>Sve isto kao i prethodna stavka samo protukliznost R11, u sanitarnim čvorovima.</t>
  </si>
  <si>
    <r>
      <t xml:space="preserve">Dobava i postava protuklizne polimercementne podne obloge - premaza na predhodno pripremljenu podlogu. Podna obloga minimalne debljine </t>
    </r>
    <r>
      <rPr>
        <sz val="10"/>
        <rFont val="Calibri"/>
        <family val="2"/>
        <charset val="238"/>
      </rPr>
      <t>&gt;</t>
    </r>
    <r>
      <rPr>
        <sz val="10"/>
        <rFont val="Arial Narrow"/>
        <family val="2"/>
        <charset val="238"/>
      </rPr>
      <t xml:space="preserve">0,3 cm. Premaz mora biti odgovarajuće tvrdoće, otporan na habanje, otapala, ulja, vodu i kemikalije. Sa obradom oko podnih elemenata opreme, bravarije i instalacija u cijeni. Bez obzira na oblik i veličinu plohe i prostorije. Temperatura potreban za vrijeme izvođenja je 10-35°C. Protuklizna podna polimercementna obloga se nanosi u 3 sloja slijedećim redoslijedom. Ugradnja prajmera sukladno uputstvu proizvođača ovisno o izmjerenoj vlazi u betonu kao temeljni premaz, posutog kvarcnim pjeskom granulacije 0,4 - 0,7 mm. </t>
    </r>
  </si>
  <si>
    <r>
      <t xml:space="preserve">Dobava i postava cementnog premaza u prostoru dizala na predhodno pripremljenu podlogu. Podna obloga minimalne debljine </t>
    </r>
    <r>
      <rPr>
        <sz val="10"/>
        <rFont val="Calibri"/>
        <family val="2"/>
        <charset val="238"/>
      </rPr>
      <t>&gt;</t>
    </r>
    <r>
      <rPr>
        <sz val="10"/>
        <rFont val="Arial Narrow"/>
        <family val="2"/>
        <charset val="238"/>
      </rPr>
      <t xml:space="preserve">0,3 cm. Premaz mora biti odgovarajuće tvrdoće, otporan na habanje, otapala, ulja, vodu i kemikalije. Sa obradom oko podnih elemenata opreme, bravarije i instalacija u cijeni. Bez obzira na oblik i veličinu plohe i prostorije. Temperatura potreban za vrijeme izvođenja je 10-35°C. Protuklizna podna polimercementna obloga se nanosi u 3 sloja slijedećim redoslijedom. Ugradnja prajmera sukladno uputstvu proizvođača ovisno o izmjerenoj vlazi u betonu kao temeljni premaz, posutog kvarcnim pjeskom granulacije 0,4 - 0,7 mm. </t>
    </r>
  </si>
  <si>
    <r>
      <t>Dobava materijala i opločenje zidova u sanitarnom čvoru, glaziranim keramičkim pločicama I klase, dimenzija 30x60 cm, fuge 2mm. Pločice se polažu lijepljenjem. Visina opločenja pune visine prostora. Obračun po m</t>
    </r>
    <r>
      <rPr>
        <vertAlign val="superscript"/>
        <sz val="10"/>
        <rFont val="Arial Narrow"/>
        <family val="2"/>
        <charset val="238"/>
      </rPr>
      <t>2</t>
    </r>
    <r>
      <rPr>
        <sz val="10"/>
        <rFont val="Arial Narrow"/>
        <family val="2"/>
        <charset val="238"/>
      </rPr>
      <t>, bez obzira na veličinu prostorije.</t>
    </r>
  </si>
  <si>
    <t>U stavku uključiti dobavu i ugradnju kutnog srebrno anodiranog ALU profila za vanjske kuteve dimenzije do 12,5 mm. Izvedba spoja poda i zida te unutarnjih kuteva sa fugom na spoju cca 2 mm zapunjenom trajnoelastičnom masom za fugiranje u boji prema odabiru investitora.Obračun po m2, bez obzira na veličinu prostorije. Uglove izvesti s aluminijskim kutnim letvicama. Obračun po m2.</t>
  </si>
  <si>
    <t>BARAVARSKI RADOVI</t>
  </si>
  <si>
    <t>PROTUPOŽARNA BRAVARIJA</t>
  </si>
  <si>
    <t>Građevinski otvor:  110 x 220cm</t>
  </si>
  <si>
    <t>Stavka uključuje panik kvaku za upotrebu na evakuacijskim putevima prema HRN EN 179 ili jednakovrijedna norma_______________________________.                                   Brava za protupožarna vrata sa panik funkcijom. Vrata opremljena uređajem za samozatvaranje.</t>
  </si>
  <si>
    <t>Hidraulički zatvarač EN 1154 ili jednakovrijedna norma___________________________________, kvaka EN 1634-3 ili jednakovrijedna norma___________________________________.</t>
  </si>
  <si>
    <t>Čelična konstrukcija, čelični pocinčani vatrootporni profili, tvornički plastificirani u boji po izboru projektanta.</t>
  </si>
  <si>
    <t>Pribaviti atestnu dokumentaciju izdanu od ovlaštene ustanove RH po važećoj normi.</t>
  </si>
  <si>
    <t>Ugradnja na završno obrađeni zid, prije žbukanja ugraditi slijepi doprozornik od cjevastog profila 20/40 mm. Brtva dvostrano u doprozorniku. Ostakljenje je protupožarno sigurnosno staklo.</t>
  </si>
  <si>
    <t>U cijenu stavke uključiti cjelokupan materijal, rad i sve što je potrebno, komplet do potpune gotovosti.</t>
  </si>
  <si>
    <t>Čelična konstrukcija, čelični pocinčani vatrootporni profili, tvornički plastificirani u boji po izboru projektanta, vatrootporna izolacijska obloga.</t>
  </si>
  <si>
    <t>Klasa otpornosti:  EI2 60-C.</t>
  </si>
  <si>
    <t>Klasa otpornosti:  EI2 30-C-Sm.</t>
  </si>
  <si>
    <t>Sve u dogovoru s projektantom.</t>
  </si>
  <si>
    <t>Okov protupožarnih vrata obuhvaća bravu s cilindrom i hidraulički zatvarač, u skladu s normom DIN 18250; 3 panta ili jednakovrijedna norma___________________________________.</t>
  </si>
  <si>
    <t>Okov protupožarnih vrata na evakuacijskim putevima; antipanik okov u skladu s HRN EN 1125 ili jednakovrijedna norma___________________________________, funkcija B.</t>
  </si>
  <si>
    <t>Okov protupožarnih vrata na evakuacijskim putevima; antipanik okov u skladu s HRN EN 179 ili jednakovrijedna norma___________________________________, funkcija A.</t>
  </si>
  <si>
    <t>ZA SVA PROTUPOŽARNA I PROTUDIMNA VRATA POTREBNO JE PRILOŽITI POTREBNE ATESTE.</t>
  </si>
  <si>
    <t>PROTUPOŽARNA BRAVARIJA UKUPNO</t>
  </si>
  <si>
    <t>A)</t>
  </si>
  <si>
    <t>B)</t>
  </si>
  <si>
    <t>STOLARSKI RADOVI</t>
  </si>
  <si>
    <t>VANJSKA ALUMINIJSKA STOLARIJA</t>
  </si>
  <si>
    <t>VANJSKA ALUMINIJSKA STOLARIJA UKUPNO</t>
  </si>
  <si>
    <t xml:space="preserve">Aluminij plastificiran u boji po izboru projektanta. </t>
  </si>
  <si>
    <t>Al profili s prekidom toplinskog mosta s minimalno 3 brtve</t>
  </si>
  <si>
    <t>Okov je sistemski, klase antikorozivnosti 3 prema HRN EN 1670 ili jednakovrijedna norma______________________________, nadgradne pante sa uređajem za samozatvaranje. U cijeni svake pojedine stavke sav potreban okov,komplet do funkcionalne gotovosti.</t>
  </si>
  <si>
    <t>Stavka uključuje pritisnu šipku (panik letvu) za upotrebu na evakuacijskim putevima prema HRN EN 1125 ili jednakovrijedna norma_______________________________.                                 S unutarnje strane vrata je PANIK LETVA, a sa vanjske je kvaka.  Brava za aluminijska vrata sa panik funkcijom.</t>
  </si>
  <si>
    <t>Ugradnja stolarije je suha, izvodi se RAL sistemom po izboru projektanta.</t>
  </si>
  <si>
    <t>Napomena: obvezna izmjera na gradilištu.</t>
  </si>
  <si>
    <t>Gabariti : 491 x 275 cm 
Građevinski otvor : 511 x 275 cm
Svijetli otvor vrata : 180 x 220 cm
Svijetli otvor fiksne stijene : 230 x 235 cm</t>
  </si>
  <si>
    <t xml:space="preserve">Materijal dovratnika: aluminijski profili sa prekinutim toplinskim mostom
Ostakljenje krila: trostruko izo staklo 4+16+4+16+4 mm s low-E premazom i ispunom inertnim plinom, fiksni dio sigurnosno staklo iznutra
Zvučna izolacija: R'w&gt;35 dB
Završna obrada: eloksirani aluminij
Zaštita od sunca: vanjske rolete (alu roletna kutija) - UKLJUČENO </t>
  </si>
  <si>
    <t>U cijeni svake pojedine stavke sav potreban okov,komplet do funkcionalne gotovosti.</t>
  </si>
  <si>
    <t>U jediničnu cijenu uključena i donja okapnica odnosno vanjska klupčica pod koju se podvlači hidroizolacija. Klupčica od debljeg i čvrstog aluminija. Razvijena širina klupčice iznosi do 25 cm, a debljina lima 1,25 mm.</t>
  </si>
  <si>
    <t>Gabariti : 533 x 230 cm + 30 cm (roletna kutija)
Građevinski otvor : 553 x 260 cm
Svijetli otvor : 242 x 205 cm</t>
  </si>
  <si>
    <t>2 x klizna vrata, 2 x fiksni dio, potkonstrukcija - čelik + čelični podlošci
Materijal dovratnika: aluminijski profili sa prekinutim toplinskim mostom
Zvučna izolacija: R'w&gt;35 dB
Završna obrada: eloksirani aluminij
Ostakljenje krila: trostruko izo staklo 4+16+4+16+4 mm s low-E premazom i 
ispunom inertnim plinom, sigurnosno izvana i iznutra
Okov: za klizno otvaranje vrata 
Zaštita od sunca: vanjske rolete (alu roletna kutija) - UKLJUČENO</t>
  </si>
  <si>
    <t xml:space="preserve">
Gabariti : 533 x 205 cm + 30 cm (roletna kutija)
Građevinski otvor : 553 x 235 cm
Svijetli otvor vrata : 242 x 175 cm</t>
  </si>
  <si>
    <t>Gabariti : 500 x 230 cm 
Građevinski otvor : 520 x 260 cm
Svijetli otvor vrata : 80 x 200 cm
Svijetli otvor fiksne stijene : 125 x 215 cm</t>
  </si>
  <si>
    <t>Gabariti : 238 x 320 cm 
Građevinski otvor : 258 x 330 cm
Svijetli otvor : 218 x 300 cm
Visina parapeta : 85 cm</t>
  </si>
  <si>
    <t>Gabariti : 264 x 320 cm
Građevinski otvor : 284 x 330 cm
Svijetli otvor : 244 x 300 cm
Visina parapeta : 85 cm</t>
  </si>
  <si>
    <t>Gabariti : 110 x 320 cm 
Građevinski otvor : 130 x 330 cm
Svijetli otvor : 244 x 300 cm
Visina parapeta : 85 cm</t>
  </si>
  <si>
    <t>Gabariti : 171 x 245 cm 
Građevinski otvor : 180 x 245 cm
Svijetli otvor vrata : 75 x 215 cm
Svijetli otvor fiksne stijene : 60 x 215 cm</t>
  </si>
  <si>
    <t>Gabariti : 228 x 320 cm 
Građevinski otvor : 258 x 330 cm
Svijetli otvor : 208 x 300 cm
Visina parapeta : 85 cm</t>
  </si>
  <si>
    <t>Gabariti : 171 x 205 cm 
Građevinski otvor : 180 x 205 cm
Svijetli otvor vrata : 75 x 180 cm
Svijetli otvor fiksne stijene : 60 x 180 cm</t>
  </si>
  <si>
    <t>Gabariti : 220 x 245 cm + 30 cm (roletna kutija)
Građevinski otvor : 240 x 275 cm
Svijetli otvor vrata : 202 x 205 cm</t>
  </si>
  <si>
    <t xml:space="preserve">
Gabariti : 220 x 205 cm + 30 cm (roletna kutija)
Građevinski otvor : 240 x 235 cm
Svijetli otvor vrata : 202 x 175 cm</t>
  </si>
  <si>
    <t>Gabariti : 235 x 215 cm 
Građevinski otvor : 255 x 215 cm
Svijetli otvor vrata : 242 x 205 cm</t>
  </si>
  <si>
    <t>Gabariti : 232 x 71 cm 
Građevinski otvor : 232 x 71 cm
Svijetli otvor : 202 x 40 cm
Visina parapeta : 177 cm</t>
  </si>
  <si>
    <t>Gabariti : 58 x 100 cm 
Građevinski otvor : 58 x 100 cm
Svijetli otvor : 44 x 84 cm
Visina parapeta : 120 cm</t>
  </si>
  <si>
    <t xml:space="preserve">Napomena: obvezna izmjera na gradilištu.                </t>
  </si>
  <si>
    <t>Napomena: obvezna izmjera na gradilištu.                ZADRŽAVAJU SE POSTOJEĆI PROZORI, A MIJENJA SE STAKLO.</t>
  </si>
  <si>
    <t>Gabariti : 110 x 220 cm 
Građevinski otvor : 110 x 220 cm
Svijetli otvor : 44 x 84 cm
Visina parapeta : 0 cm</t>
  </si>
  <si>
    <t>GIPSKARTONSKI RADOVI</t>
  </si>
  <si>
    <t>GIPSKARTONSKI RADOVI UKUPNO</t>
  </si>
  <si>
    <t>Za sve komplet gotovo, obračun po m2.</t>
  </si>
  <si>
    <t>Zid se sastoji od:</t>
  </si>
  <si>
    <t>a) dvostruko impregniranih gipskartonskih ploča</t>
  </si>
  <si>
    <t>c) neventiliranog sloja zraka - razvod instalacija - prema projektu</t>
  </si>
  <si>
    <t>d) dvostruko impregniranih gipskartonskih ploča</t>
  </si>
  <si>
    <r>
      <t>Dobava i izrada zida unutarnjeg lakog pregradnog zida između ureda istog korisnika, sa jedne strane oplatom od dvostrukih standardnih gipskartonskih ploča i druge strane oplatom od dvije gipskartonske "dijamant"  ploče debljina zida 10 cm. Pregrada se izvodi u visini od AB ploče poda do AB ploče međukatne konstrukcije. Potkonstrukcija od CW i UW profila, prilagoditi visini prostora, ispuna mineralnom vunom, meke ploče  d=5 cm, λ≤0,039 W/mK, gletanje spojeva u Q3 kvaliteti. Spojevi ploča bandažirani i gletani. Zahtjev za R'W ≥ 42 (44) dB.</t>
    </r>
    <r>
      <rPr>
        <sz val="13"/>
        <rFont val="Arial Narrow"/>
        <family val="2"/>
        <charset val="238"/>
      </rPr>
      <t xml:space="preserve"> </t>
    </r>
    <r>
      <rPr>
        <sz val="10"/>
        <rFont val="Arial Narrow"/>
        <family val="2"/>
        <charset val="238"/>
      </rPr>
      <t>Izvedba u svemu prema opisanim općim uvjetima.          Stavka u fizici PZ1.</t>
    </r>
  </si>
  <si>
    <t>b) ispune od mineralne vune, meke ploče d= 5 cm, λ≤0,039 W/mK</t>
  </si>
  <si>
    <t>e) ispune od mineralne vune, meke ploče d= 5, cmλ≤0,039 W/mK</t>
  </si>
  <si>
    <t>f) dvostruko impregniranih gipskartonskih ploča</t>
  </si>
  <si>
    <t>g) neventiliranog sloja zraka - razvod instalacija - prema projektu</t>
  </si>
  <si>
    <t>h) ispune od mineralne vune, meke ploče d= 5, cmλ≤0,039 W/mK</t>
  </si>
  <si>
    <t>i) dvostruko impregniranih gipskartonskih ploča</t>
  </si>
  <si>
    <t>Potkonstrukcija od CW i UW profila prilagoditi visini prostora predviđenim instalacijama i ugrađenoj sanitarnoj opremi</t>
  </si>
  <si>
    <t>U stavku je uključen polimercementni hidroizolacijski premaz rubno brtvljen elastičnim vodonepropusnim trakama u zoni prskanja vode (1600 kg/m3).  Izvedba u svemu prema opisanim općim uvjetima.                                                 Stavka u fizici PZ1.3.</t>
  </si>
  <si>
    <r>
      <t>Dobava i izrada zida unutarnjeg lakog pregradnog zida ureda prema hallovima i hodnicima istog korisnika, sa jedne strane oplatom od dvostrukih otežanih gipskartonskih ploča i druge strane oplatom od dvije otežane gipskartonske ploče debljina zida 12.5 cm. Pregrada se izvodi u visini od AB ploče poda do AB ploče međukatne konstrukcije. Potkonstrukcija od MW 75 profila, svi prodori instalacija akustički obrađeni prema uputama proizvođača lakih ploča, ispuna mineralnom vunom, meke ploče  d=7.5 cm, λ≤0,036 W/mK, gletanje spojeva u Q3 kvaliteti. Spojevi ploča bandažirani i gletani. Zahtjev za R'W ≥ 44 dB.</t>
    </r>
    <r>
      <rPr>
        <sz val="13"/>
        <rFont val="Arial Narrow"/>
        <family val="2"/>
        <charset val="238"/>
      </rPr>
      <t xml:space="preserve"> </t>
    </r>
    <r>
      <rPr>
        <sz val="10"/>
        <rFont val="Arial Narrow"/>
        <family val="2"/>
        <charset val="238"/>
      </rPr>
      <t>Izvedba u svemu prema opisanim općim uvjetima.                                                                                         Stavka u fizici PZ2.</t>
    </r>
  </si>
  <si>
    <t>Dobava i izrada unutarnjeg lako pregradnog zida u mokrim prostorima sa obostranim razvodom instalacija. Ukupna debljina zida iznosi 50 cm.</t>
  </si>
  <si>
    <r>
      <t xml:space="preserve">Dobava i izrada unutarnjeg lako pregradnog zida (visina zida </t>
    </r>
    <r>
      <rPr>
        <sz val="10"/>
        <rFont val="Arial"/>
        <family val="2"/>
        <charset val="238"/>
      </rPr>
      <t xml:space="preserve">≥ </t>
    </r>
    <r>
      <rPr>
        <sz val="10"/>
        <rFont val="Arial Narrow"/>
        <family val="2"/>
        <charset val="238"/>
      </rPr>
      <t>3,00 m) - zid između predavaonica i predavaonica prema hodniku. Zahtjev za R'W ≥ 52 dB. Ukupna debljina zida iznosi 20 cm.</t>
    </r>
  </si>
  <si>
    <t>a) dvostruko otežanih  impregniranih, protupožarnih  gipskartonskih ploča</t>
  </si>
  <si>
    <t>b) ispune od mineralne vune, meke ploče d= 7,5 cm, λ≤0,039 W/mK</t>
  </si>
  <si>
    <t>d) jednostruko otežanih gipskartonskih ploča</t>
  </si>
  <si>
    <t>c) elastificirane trake od ekstrudiranog polietilena (XPE), na mjestima vertikalnih profila (elastična dilatacija)</t>
  </si>
  <si>
    <t>b) ispune od mineralne vune, meke ploče d= 7,5 cm, λ≤0,036 W/mK</t>
  </si>
  <si>
    <t>f) ispune od mineralne vune, meke ploče d= 5 cm, λ≤0,036 W/mK</t>
  </si>
  <si>
    <t>g) dvostruko otežanih  impregniranih, protupožarnih  gipskartonskih ploča</t>
  </si>
  <si>
    <t xml:space="preserve"> Izvedba u svemu prema opisanim općim uvjetima.                                                 Stavka u fizici PZ3.</t>
  </si>
  <si>
    <t>ZIDOVI</t>
  </si>
  <si>
    <t xml:space="preserve"> Izvedba u svemu prema opisanim općim uvjetima.                                                 Stavka u fizici PZ5.</t>
  </si>
  <si>
    <t xml:space="preserve"> Izvedba u svemu prema opisanim općim uvjetima.                                                 Stavka u fizici PZ6.</t>
  </si>
  <si>
    <r>
      <t xml:space="preserve">Dobava i izrada unutarnjeg lako pregradnog zida (visina zida </t>
    </r>
    <r>
      <rPr>
        <sz val="10"/>
        <rFont val="Arial"/>
        <family val="2"/>
        <charset val="238"/>
      </rPr>
      <t xml:space="preserve">≥ </t>
    </r>
    <r>
      <rPr>
        <sz val="10"/>
        <rFont val="Arial Narrow"/>
        <family val="2"/>
        <charset val="238"/>
      </rPr>
      <t xml:space="preserve">3,00 m) - zid ispune zida od opeke - zid između dva stubišta. Zahtjev za R'W ≥ 52 dB. </t>
    </r>
  </si>
  <si>
    <r>
      <t xml:space="preserve">Dobava i izrada unutarnjeg lako pregradnog zida (visina zida </t>
    </r>
    <r>
      <rPr>
        <sz val="10"/>
        <rFont val="Arial"/>
        <family val="2"/>
        <charset val="238"/>
      </rPr>
      <t xml:space="preserve">≥ </t>
    </r>
    <r>
      <rPr>
        <sz val="10"/>
        <rFont val="Arial Narrow"/>
        <family val="2"/>
        <charset val="238"/>
      </rPr>
      <t xml:space="preserve">3,00 m) - zid ispune zida od opeke - zid između dva stubišta. Zahtjev za R'W ≥ 52 dB.  </t>
    </r>
    <r>
      <rPr>
        <b/>
        <sz val="10"/>
        <rFont val="Arial Narrow"/>
        <family val="2"/>
        <charset val="238"/>
      </rPr>
      <t>Zahtjev za EI90</t>
    </r>
  </si>
  <si>
    <t>STROPOVI</t>
  </si>
  <si>
    <t>Potkonstrukcija od CW i UW profila prilagoditi visini prostora, sve bez vođenja instalacija.</t>
  </si>
  <si>
    <t>RAZNI RADOVI</t>
  </si>
  <si>
    <t>RAZNI RADOVI UKUPNO</t>
  </si>
  <si>
    <t xml:space="preserve">Dobava materijala i izvedba spuštenog stropa, na tipskoj stropnoj pocinčanoj potkonstrukciji od CD i UD profila. Izvodi se jednoslojnim oblaganjem gipskartonskim pločama d=12.5mm ,svi spojevi bandažirani i pregletani u Q3 kvaliteti, obračun po m2 izvedenog stropa. Stavka u fizici MK1 - suhi prostori. </t>
  </si>
  <si>
    <t xml:space="preserve">Dobava materijala i izvedba spuštenog stropa, na tipskoj stropnoj pocinčanoj potkonstrukciji od CD i UD profila. Izvodi se jednoslojnim oblaganjem gipskartonskim impregniranim pločama d=12.5mm ,svi spojevi bandažirani i pregletani u Q3 kvaliteti, obračun po m2 izvedenog stropa. Stavka u fizici MK1 - mokri prostori. </t>
  </si>
  <si>
    <t xml:space="preserve">Dobava materijala i izvedba spuštenog stropa, na tipskoj stropnoj pocinčanoj potkonstrukciji od CD i UD profila. Izvodi se jednoslojnim oblaganjem gipskartonskim pločama d=12.5mm ,svi spojevi bandažirani i pregletani u Q3 kvaliteti, obračun po m2 izvedenog stropa. Stavka u fizici MK1.2 - suhi prostori. </t>
  </si>
  <si>
    <t xml:space="preserve">Dobava materijala i izvedba spuštenog stropa, na tipskoj stropnoj pocinčanoj potkonstrukciji od CD i UD profila. Izvodi se jednoslojnim oblaganjem gipskartonskim impregniranim pločama d=12.5mm ,svi spojevi bandažirani i pregletani u Q3 kvaliteti, obračun po m2 izvedenog stropa. Stavka u fizici MK1.2 - mokri prostori. </t>
  </si>
  <si>
    <t xml:space="preserve">Dobava materijala i izvedba spuštenog stropa, na tipskoj stropnoj pocinčanoj potkonstrukciji od CD i UD profila. Izvodi se jednoslojnim oblaganjem gipskartonskim pločama d=12.5mm ,svi spojevi bandažirani i pregletani u Q3 kvaliteti, obračun po m2 izvedenog stropa. Stavka u fizici MK2 - suhi prostori. </t>
  </si>
  <si>
    <t xml:space="preserve">Dobava materijala i izvedba spuštenog stropa, na tipskoj stropnoj pocinčanoj potkonstrukciji od CD i UD profila. Izvodi se jednoslojnim oblaganjem gipskartonskim impregniranim pločama d=12.5mm ,svi spojevi bandažirani i pregletani u Q3 kvaliteti, obračun po m2 izvedenog stropa. Stavka u fizici MK2 - mokri prostori. </t>
  </si>
  <si>
    <t xml:space="preserve">Dobava i ugradnja alutop revizija od GK ploča </t>
  </si>
  <si>
    <t>a)</t>
  </si>
  <si>
    <t>Revizija dimenzija 20x20.</t>
  </si>
  <si>
    <t>b)</t>
  </si>
  <si>
    <t>Revizija dimenzija 30x30.</t>
  </si>
  <si>
    <t>c)</t>
  </si>
  <si>
    <t>Revizija dimenzija 40x40.</t>
  </si>
  <si>
    <t>d)</t>
  </si>
  <si>
    <t>Revizija dimenzija 50x50.</t>
  </si>
  <si>
    <t>e)</t>
  </si>
  <si>
    <t>Revizija dimenzija 60x60.</t>
  </si>
  <si>
    <t>Dobava i ugradnja utičnih kutnika za UA profile. Obračun po kamadu ugrađenog kutnika (1 vrata = 2 kutnika).</t>
  </si>
  <si>
    <t>a.</t>
  </si>
  <si>
    <t>utični kutnik za UA50 profil</t>
  </si>
  <si>
    <t>b.</t>
  </si>
  <si>
    <t>utični kutnik za UA75 profil</t>
  </si>
  <si>
    <t>c.</t>
  </si>
  <si>
    <t>utični kutnik za UA100 profil</t>
  </si>
  <si>
    <t>Dobava materijala i izvedba gipskartonskih špaleta zidova i obloga. Špaleta na vidljivim rubovima obrađena aluminijskom kutnom šinom, sve bandažirano i gletano u Q2 kvaliteti. Obračun po m1 špalete.</t>
  </si>
  <si>
    <t>Dobava materijala i izrada gipskartonskih "L" maski kao obloga instalacija izvedena jednoslojnim oblaganjem gipskartonskih ploča d=12,5mm sa tipskom potkonstrukcijom od CD i UD profila, spojevi bandažirani i pregletani, spremni za bojanje bez bojanja. Svi rubovi ojačani aluminijskom kutnom šinom zbog ojačanja istog.</t>
  </si>
  <si>
    <t>razvijena širina do 50cm</t>
  </si>
  <si>
    <t>razvijena širina od 50cm do 100cm</t>
  </si>
  <si>
    <t>razvijena širina od 100cm do 150cm</t>
  </si>
  <si>
    <t>Dobava materijala i izrada gipskartonskih "U" maski kao obloga instalacija izvedena jednoslojnim oblaganjem gipskartonskih ploča d=12,5mm sa tipskom potkonstrukcijom od CD i UD profila, spojevi bandažirani i pregletani, spremni za bojanje bez bojanja. Svi rubovi ojačani aluminijskom kutnom šinom zbog ojačanja istog.</t>
  </si>
  <si>
    <t>C)</t>
  </si>
  <si>
    <t>UNUTARNJA STOLARIJA UKUPNO</t>
  </si>
  <si>
    <t>STOLARSKI RADOVI UKUPNO</t>
  </si>
  <si>
    <t>BARAVARSKI RADOVI UKUPNO</t>
  </si>
  <si>
    <t>Bojanje ploha zidova, stropova i obloga od gipskartonskih ploča u disperzionim bojama, u boji i tonu bijela sa svim potrebnim predradnjama na vec pripremljenu podlogu za bojanje, a u cijenu uključen sav potreban rad, materijal. U cijenu uključeno i brušenje, čišćenje, otprašivanje, kitanje manjih oštećenja, impregniranje, predbojanje diperzivnom bojom,  ispravljanje toniziranim kitom, te pokrovno bojanje disperzivnom bojom vlaknastim valjkom. Obračun po m2 oslikane površine.</t>
  </si>
  <si>
    <r>
      <t>Ličenje raznih metalnih elemenata bravarije, nove i stare, u boji</t>
    </r>
    <r>
      <rPr>
        <sz val="10"/>
        <color indexed="10"/>
        <rFont val="Arial Narrow"/>
        <family val="2"/>
        <charset val="238"/>
      </rPr>
      <t xml:space="preserve"> </t>
    </r>
    <r>
      <rPr>
        <sz val="10"/>
        <rFont val="Arial Narrow"/>
        <family val="2"/>
        <charset val="238"/>
      </rPr>
      <t>bijela. U cijenu uključiti sve potrebne predradnje i temeljne premaze. Obračun po m2 oličenih elemenata.</t>
    </r>
  </si>
  <si>
    <t>Tlocrtna veličina otirača - cca 100x180 cm (mjere obvezno provjeriti na objektu!).</t>
  </si>
  <si>
    <t>Dobava i postava otirača - tekstilne prostirke s PVC poleđinom. Tip prostirke predviđen za veliki promet  u vanjskom prostoru.</t>
  </si>
  <si>
    <t>Dobava i postava otirača - omčaste PVC prostirke s poleđinom. Tip prostirke predviđen za veliki promet  u vanjskom prostoru. Otirači se postavljaju ispred ulaza.</t>
  </si>
  <si>
    <t>Mjere otirača obavezno provjeriti na objektu! tlocrtna veličina otirača - cca 100x180 cm (vjetrobran).</t>
  </si>
  <si>
    <t>Dobava i postava oglasnog panoa u ulaznom dijelu građevine.Dimenzije 100 x 70 cm. Vrata su od pleksiglasa,a tijelo od aluminija i opremljena s bravicom s dva ključa. Podloga metalna s magnetima za pričvršćenje papira.</t>
  </si>
  <si>
    <t>Dobava i postava orijentacijskog plana za kretanje u građevini, koji mora biti reljefno izrađen, te mora omogućavati ispunjenje slijedećih uvjeta:</t>
  </si>
  <si>
    <t>Postavljen horizontalno ili približno horizontalno u visini od najviše 90 cm, odnosno vertikalno ili približno vertikalno na visini gornjeg ruba do najviše 180 cm. Postavljen je uz ulaz u građevinu.</t>
  </si>
  <si>
    <t xml:space="preserve"> Sadrži informacije na Brailleovom pismu. Od ulaznih vrata građevine do plana postavlti taktilnu crtu vođenja. Označen je oznakom pristupačnosti.</t>
  </si>
  <si>
    <t>Orjentacijski plan</t>
  </si>
  <si>
    <t>Taktilna crta vođenja širine 40 cm</t>
  </si>
  <si>
    <t>Taktilna crta vođenja, traka širine 40 cm , reljefne obrade sa užljebinama u smjeru vođenja, visine do 5 mm. Postava u podu hodnika, od ulaza do invalidskog wc-a te studentske referade i sl. Obračun po m1 izvedene taktilne trake.</t>
  </si>
  <si>
    <t>Isto kao stavka 7. samo izraditi u Brailleovom pismu za slijepe i slabovidne osobe</t>
  </si>
  <si>
    <t>Dobava i postava nakon dovršetka radova vodootpornog panoa kao trajne informacije o EU financiranju u skladu s preporukama o označavanju EU. Dimenzije 70x100 cm. Od pleksiglasa.</t>
  </si>
  <si>
    <t xml:space="preserve">Izrada i isporuka završnog energetskog certifikata s izvještajem od ovlaštene osobe prema važećem Pravilniku o energetskom pregledu zgrade i energetskom certificiranju i Zakonu o gradnji prije izdavanja uporabne dozvole. </t>
  </si>
  <si>
    <t>Energetski certifikat se isporučuje u dva primjerka te jednim primjerkom veličine A3 za izlaganje za javne objekte. Izvještaj se isporučuje u jednom primjerku.</t>
  </si>
  <si>
    <t>Dobava i postava naljepnica sa oznakom evakuacijskih izlaza.</t>
  </si>
  <si>
    <t>Dobava i postava naljepnica sa oznakom položaja vatrogasnih aparata i oznakom vatrootpornih vrata.</t>
  </si>
  <si>
    <t>Izrada i ugradba zidne penjalice sa leđobranom za pristup na krov, visine sa leđobranom 7,20 m. Penjalica izvedena iz čeličnih profila promjera 40mm. Dimenzije penjalice 720x80 cm.
Sve zaštićeno antikorozivnim premazom i ličeno crno.</t>
  </si>
  <si>
    <t>Dobava i postava krovnih odvodnih vertikala , okruglog  presjeka profila 15 cm, iz aluminijskog lima, deb 0,7 mm, sa  nosačima, učvršćenih na zidove. U cijenu uključen spoj na ljevanoželjeznu cijev.  Obračun po m1.</t>
  </si>
  <si>
    <t>Izrada i postava dilatacija od aluminijskog  lima, deb 0,7 mm, na unutarnje i vanjske zidove te unutarnje stropove. Razvijena širina  lima 80 cm. Obračun po m1.</t>
  </si>
  <si>
    <t>Razni opšavi  prodora od aluminijskog lima deb 0,7 mm, opšavi odzraka, antena dimnjaka,  i sl. Obračun po komadu opšava površine do 1m2.</t>
  </si>
  <si>
    <t>Izrada i postava prozorskih klupčica od aluminijskog  lima, deb 0,75 mm, klupčice postaviti na svu vanjsku stolariju i bravariju. Razvijena širina  klupčice do 55 cm. Obračun po m1.</t>
  </si>
  <si>
    <t>Dobava i ugradba tipske metalne mrežice iz perforiranog pocinčanog lima za ventiliranje podgleda i fasade. U cijenu uključen sav potreban rad materijal i pribor. Obračun po m1 ugrađene mrežice.</t>
  </si>
  <si>
    <t>Dobava materijala, izrada i montaža kvadratičnog, visećeg  žlijeba razvijene širine do 70 cm Izvesti od Al plastificiranog lima debljine 0.75 mm. Žlijeb objesiti na kuke za pad iz Al lima dim. 30x4 mm. Cijenom je obuhvaćen kompletan rad, materijal zajedno sa svim fazonskim komadima za priključak na vertikalnu odvodnu cijev. Izvesti prema detaljnom nacrtu . Obračun po m1 kompletno izvedenog žlijeba.</t>
  </si>
  <si>
    <t xml:space="preserve"> Prije izvedbe mjere svih stavki treba obvezno kontrolirati na licu mjesta.</t>
  </si>
  <si>
    <t>Cijenom izvedbe radova treba obvezno uključiti sve materijale koji se ugrađuju i koriste (osnovne i pomoćne materijale), sav potrebna rad (osnovni i pomoćni) na izvedbi radova do potpune gotovosti i funkcionalnosti istih, sve istovare, transporte i prijenose do i na gradilištu sve do mjesta ugradbe, sva potrebna uskladištenja i zaštite, sve potrebne zaštitne konstrukcije i skele, kao i sve drugo predviđeno mjerama zaštite na radu i pravilima struke.</t>
  </si>
  <si>
    <t>Jediničnom cijenom izvedbe treba obuhvatiti projektiranje, potreban materijal, kompletnu ugradnju i instalaciju dizala, probni rad i ispitivanje dizala po ugradbi, potrebne certifikate i sve drugo do potpune funkcionalnosti. Također treba uključiti dobavu i ugradbu svih manjih bravarskih i inih elemenata u ab konstrukciju okna dizala, kao i manja potrebna štemanja i prilagođenja. Sve navedeno treba izvesti isključivo u skladu s tehnologijom izvoditelja dizala, rabeći samo materijale i alate koji su tehnologijom predviđeni.</t>
  </si>
  <si>
    <t>Izvoditelj treba kvalitetu ugrađenih materijala i stručnost radnika dokazati odgovarajućim certifikatima izdanim od strane za to ovlaštene institucije. Za materijale za koje izvoditelj nema certifikat a isti se traži treba izvoditelj osigurati uzorke i dati ih na ispitivanje. Svi troškove za ishođenje certifikata predstavljaju obvezu i trošak izvoditelja.</t>
  </si>
  <si>
    <t>Prije izvedbe radova izvoditelj je dužan izraditi i projektantu predočiti detalje izvedbe i radioničke nacrte za izvedbu kao i uzorke materijala za završnu obradu vidljivih ploha (podovi, stijene, strop, ostakljenja). Tek nakon izbora i odobrenja projektanta može se otpočeti rad u odabranoj kvaliteti.</t>
  </si>
  <si>
    <t>DIZALA</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</si>
  <si>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sva osiguranja radova i materijala; sva eventualna otežanja rada, kao i sve ostalo posebno specificirano u opisu stavke troškovnika; sve potrebne zaštitne konstrukcije, kao i sve drugo predviđeno mjerama zaštite na radu i pravilima struke.</t>
  </si>
  <si>
    <t>Prije početka izvedbe izvoditelj je dužan dostaviti projektantu na pregled i izbor uzorke materijala i tek po izboru i odobrenju projektanta može otpočeti s radovima. Ukoliko se ugrade materijali koje projektant nije odobrio ili u neodgovarajućoj kvaliteti radovi će se morati ponoviti u traženoj kvaliteti i izboru uz prethodno uklanjanje neispravnih radova. Izrada detalja neće se posebno platiti već predstavlja trošak i obvezu izvoditelja.</t>
  </si>
  <si>
    <t>OKOLIŠ</t>
  </si>
  <si>
    <t>Jediničnom cijenom izvedbe treba obuhvatiti dobavu i ugradbu elemenata pregrade, slaganje elemenata u cjelinu, sve pripadne sidrene elemente i detalje, brtvljenja i kitanja rubova i spojeva, izvedbu rubnih detalja uz bočne vertikalne i horizontalne plohe, kao i obradu oko eventualno ugrađenih elemenata instalacija. Sve navedeno treba izvesti isključivo u skladu s tehnologijom proizvoditelja, rabeći samo materijale i alate koji su tehnologijom predviđeni.</t>
  </si>
  <si>
    <t>Sve radove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 Sve eventualne nejasnoće i nedoumice izvoditelj je dužan dogovoriti i uskladiti s projektantom prije davanja ponude. Nikakvi naknadni zahtjevi neće se moći uvažiti.</t>
  </si>
  <si>
    <t>Prije početka izvedbe radova, izvoditelj je obvezan predočiti projektantu detaljnu radioničku dokumentaciju izvedbe kao i uzorke materijala koji će se ugraditi. Tek po izboru i odobrenju projektanta može otpočeti sa radovima. Ukoliko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t>
  </si>
  <si>
    <t>POMIČNE PREGRADE</t>
  </si>
  <si>
    <t>Prije izvedbe mjere svih stavki treba obvezno kontrolirati na licu mjesta.</t>
  </si>
  <si>
    <t>Svi vidljivi dijelovi bravarije moraju biti završno bojani alkidnim naličem za bolju obradu, što uključuje: čišćenje od rđe, po potrebi; ličenje očišćenih mjesta antikorozivnim naličem u 2 premaza; kitanje pukotina i rupica odgovarajućim kitom; ličenje alkidnom bojom u 2 premaza; ličenje alkidnom lak bojom.</t>
  </si>
  <si>
    <t>Izvoditelj treba kvalitetu ugrađenih materijala i stručnost radnika dokazati odgovarajućim certifikatima izdanim od strane za to ovlaštene institucije. Za materijale za koje izvoditelj nema certifikat a isti se traži treba izvoditelj osigurati uzorke i dati ih na ispitivanje. Sve troškove za dobivanje certifikata predstavljaju obvezu i trošak izvoditelja.</t>
  </si>
  <si>
    <t>- sve troškove ispitivanja do dobivanja certifikata, uključivo sve potrebne materijale, uzorke i radnje vezane uz isto.</t>
  </si>
  <si>
    <t>- sve potrebne manje radnje oko podešavanja, prilagođenja i priprema ležaja, kao štemanje i bušenje rupa u zidovima od opeke ili betona, izravnanje podloga, zapuni rupa i neravnina, podlijevanje ležaja;</t>
  </si>
  <si>
    <t>- sve ležajne i sidrene detalje;</t>
  </si>
  <si>
    <t>- sva spojna i vezna sredstva i profili;</t>
  </si>
  <si>
    <t>- završnu obradu vidljivih ploha po opisu iz troškovnika;</t>
  </si>
  <si>
    <t>- ugradbu i montažu;</t>
  </si>
  <si>
    <t>- sva potrebna uskladištenja i zaštite, sve potrebne zaštitne konstrukcije i skele, kao i sve drugo predviđeno mjerama zaštite na radu i pravilima struke;</t>
  </si>
  <si>
    <t>- sve potrebne radne skele za podupiranje i montažu;</t>
  </si>
  <si>
    <t>- sve transporte i prijenose do i na gradilištu sve do mjesta ugradbe;</t>
  </si>
  <si>
    <t>- sav potrebna rad (osnovni i pomoćni) na izvedbi radova do potpune gotovosti i funkcionalnosti istih;</t>
  </si>
  <si>
    <t>- sve materijale koji se ugrađuju i koriste (osnovne i pomoćne materijale);</t>
  </si>
  <si>
    <t>"- izradu radioničke dokumentacije;</t>
  </si>
  <si>
    <t>Za čelične konstrukcije vrijedi da u jediničnoj cijeni treba obuhvatiti:</t>
  </si>
  <si>
    <t>Uz svaku stavku radova izvoditelj je dužan izraditi detalje izvedbe i radioničke nacrte, što sve ulazi u jediničnu cijenu radova.</t>
  </si>
  <si>
    <t>NOSIVE ČELIČNE KONSTRUKCIJE</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</si>
  <si>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</si>
  <si>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Jediničnom cijenom izvedbe treba obuhvatiti dobavu i ugradbu opreme, slaganje elemenata u cjelinu, sve pripadne sidrene elemente i detalje, brtvljenja i kitanja rubova i spojeva, izvedbu rubnih detalja uz bočne vertikalne i horizontalne plohe, kao i obradu oko eventualno ugrađenih elemenata instalacija. Sve navedeno treba izvesti isključivo u skladu s tehnologijom proizvoditelja, rabeći samo materijale i alate koji su tehnologijom predviđeni.</t>
  </si>
  <si>
    <t>Izvoditelj treba kvalitetu ugrađenih materijala i stručnost radnika dokazati odgovarajućim certifikatima izdanim od strane za to ovlaštene institucije. Za materijale koji nisu standardni treba izvoditelj osigurati uzorke i dati ih na ispitivanje.</t>
  </si>
  <si>
    <t>Sav prostor koji je izvoditelj koristio treba nakon završetka radova dovesti u prijašnje stanje i počistiti sav prostor od svojeg smeća, šute i otpada.</t>
  </si>
  <si>
    <t>Prilikom izvođenja radova izvoditelj treba zaštititi sve susjedne plohe i dijelove konstrukcije na takav način da ne dođe do njihovog prljanja i oštećenja i isto uračunati u cijeni. Ukoliko do prljanja i oštećenja ipak dođe isto će izvoditelj očistiti i popraviti na svoj trošak.</t>
  </si>
  <si>
    <t>Ukoliko se izvedu radovi koje projektant nije odobrio i (ili) u neodgovarajućoj boji i (ili) kvaliteti i (ili) različito s obzirom na odobreni projekt oblaganja i detalje, radovi će se morati ponoviti u traženoj kvaliteti, izboru i po projektu uz prethodno uklanjanje neispravnih radova.</t>
  </si>
  <si>
    <t>Prije početka izvedbe radova izvoditelj je dužan projektantu predočiti uzorke materijala i boja. Tek po izboru i odobrenju projektanta može se otpočeti sa radovima na tako odabran način. Gore navedeno neće se posebno platiti već predstavlja trošak i obvezu izvoditelja i ulazi u jediničnu cijenu izvedbe radova.</t>
  </si>
  <si>
    <t>PREGRADE SANITARIJA</t>
  </si>
  <si>
    <t>Svi ličilački radovi vezani uz stolariju i bravariju uključeni su u jediničnoj cijeni izvedbe odgovarajuće stavke stolarskih i bravarskih radova.</t>
  </si>
  <si>
    <t>Pri radu treba se striktno pridržavati pravila zaštite na radu, uz primjenu odgovarajućih zaštitnih sredstava. Sve prostorije po završetku radova treba dobro prozračiti ili ventilirati.</t>
  </si>
  <si>
    <t>Sva bojanja i ličenja treba izvesti samo na suhim, čistim, ravnim ili ravnomjerno zakrivljenim (po projektu) i odmašćenim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Nakon toga treba obavezno izvesti gletanje odgovarajućom glet masom za određeni tip podloge do potrebne glatkoće, ako nije u stavci troškovnika drugačije navedeno. Sve gore navedeno treba uračunati u jediničnu cijenu.</t>
  </si>
  <si>
    <t>Ukoliko se izvedu radovi koje projektant nije odobrio i (ili) u neodgovarajućoj boji, tonu ili kvaliteti i (ili) različito s obzirom na odobreni projekt oblaganja i detalje, radovi će se morati ponoviti u traženoj kvaliteti, izboru i po projektu uz prethodno uklanjanje neispravnih radova.</t>
  </si>
  <si>
    <t>Prije početka izvedbe radova izvoditelj je dužan projektantu predočiti uzorke boja odgovarajuće za određen tip obrade i izvesti probna bojanja s uzorcima na plohama koje se obrađuju, i to u više nijansi boja, na osnovu čega će projektant odabrati boju i način nanošenja odnosno tip valjka. Tek po izboru i odobrenju projektanta može se otpočeti sa radovima na tako odabran način. Gore navedeno neće se posebno platiti već predstavlja trošak i obvezu izvoditelja i ulazi u jediničnu cijenu izvedbe radova.</t>
  </si>
  <si>
    <t>SOBOSLIKARSKO-LIČILAČKI RADOVI</t>
  </si>
  <si>
    <t>Dijelove stvaki koji se izvode čel. profilima i limovima treba prije dopreme na gradilište jednokratno minizirati, i po potrebi izvesti završno bojanje uljanim naličem za bolju obradu, što uključuje: čišćenje od rđe, po potrebi; ličenje očišćenih mjesta antikorozivnim naličem u 2 premaza; kitanje pukotina i rupica odgovarajućim kitom; ličenje uljanom bojom u 2 premaza.</t>
  </si>
  <si>
    <t>Za svu bravariju vrijedi da u jediničnoj cijeni treba obuhvatiti: dobavu, prevoz i ugradbu kompletnih stavki, završno obrađenih i funkcionalnih; sve prijenose i uskladištenja; svo ostakljenje u kvaliteti i kvantiteti po opisu; toplinske izolacije u fasadnim stijenama, brtvljenje i kitanje reški i dilatacija između pojedinih elemenata same stavke i između stavke i susjednih ploha, uključivo sve pokrovne i kutne limove, letvice i profile; okvire za ugradbu, sva sidra i sidrene detalje i profile; sav okov po projektuuključivo brave i ključeve, ručke ili prečke te odbojnike ili zaustavljače vratnih krila; hidrauličke samozatvarače vratnih krila; ventuse za otvaranje otklopnih krila; bušenje rupa u zidovima od opeke ili betona, dobavu i ugradbu pl. tipla za sidrene vijke kao i ugradbu vijaka; po potrebi zapunjavanje rupa za sidra ili oštećenja od ugradbe cem. mortom 1:1; završnu obradu vidljivih ploha odgovarajućim naličem; sve troškove ispitivanja do dobivanja certifikata, uključivo sve potrebne materijale, uzorke i radnje vezane uz isto; potrebnu radnu skelu.</t>
  </si>
  <si>
    <t>Prilikom izvođenja radova mora se izvoditelj striktno pridržavati i od strane projektanta prihvaćenih materijala i detalja.</t>
  </si>
  <si>
    <t>Prije izvedbe radova izvoditelj je dužan izraditi i projektantu predočiti detalje izvedbe i radioničke nacrte kao i materijale za izvedbu. Tek nakon izbora i odobrenja projektanta može se otpočeti rad u odabranoj kvaliteti.</t>
  </si>
  <si>
    <t>Prije davanja ponude izvoditelj treba obvezno sve nedoumice i nejasnoće razjasniti s projektantom, jer se nikakove naknadne primjedbe neće uvažiti.</t>
  </si>
  <si>
    <t>BRAVARSKI RADOVI</t>
  </si>
  <si>
    <t>Brava je cilindar ili prema opisu u troškovniku (ovisno o vrsti prostorije).</t>
  </si>
  <si>
    <t>Po cijelom opsegu dovratnika na koji dosjeda vratno krilo treba ugraditi odgovarajući gumeni brtveni profil.</t>
  </si>
  <si>
    <r>
      <t xml:space="preserve"> - furnirani prvoklasnim furnirom, te završno ličeni bezbojnim lazurnim lak naličem  za unutarnju stolariju</t>
    </r>
    <r>
      <rPr>
        <i/>
        <sz val="10"/>
        <rFont val="Calibri"/>
        <family val="2"/>
      </rPr>
      <t xml:space="preserve">. </t>
    </r>
    <r>
      <rPr>
        <i/>
        <sz val="10"/>
        <rFont val="Calibri"/>
        <family val="2"/>
        <charset val="238"/>
      </rPr>
      <t>Ličenje izvesti u tri premaza, sa dodatkom laka u završni sloj, uključivo sve potrebne prethodne radnje i pripreme podloge za ličenje.</t>
    </r>
  </si>
  <si>
    <r>
      <t xml:space="preserve"> - završno ličeni bojom za unutarnje premaze stolarije (uljni ili sintetski sistemi naliča), u boji i tonu </t>
    </r>
    <r>
      <rPr>
        <i/>
        <sz val="10"/>
        <rFont val="Calibri"/>
        <family val="2"/>
      </rPr>
      <t>po projektu.</t>
    </r>
    <r>
      <rPr>
        <i/>
        <sz val="10"/>
        <rFont val="Calibri"/>
        <family val="2"/>
        <charset val="238"/>
      </rPr>
      <t xml:space="preserve"> Ličenje izvesti u dva premaza, uključivo sve potrebne prethodne radnje i pripreme podloge za ličenje.</t>
    </r>
  </si>
  <si>
    <t>Drveni dijelovi vratnih krila su:</t>
  </si>
  <si>
    <t>Vrata za koje je tako određeno izvedena su sa dovartnikom furniranim prvoklasnim furnirom, te završno ličeni bezbojnim lazurnim lak naličem  za unutarnju stolariju vrlo dobre kvalitete. Ličenje izvesti u tri premaza, sa dodatkom laka u završni sloj, uključivo sve potrebne prethodne radnje i pripreme podloge za ličenje.</t>
  </si>
  <si>
    <r>
      <t>Unutarnja vrata su izvedena s punim drvenim dovratnikom širine 14 ili 16 cm, odnosno u gips pregradnim stijenama u širini zida (100 mm ili po detalju), završno ličenim bojom za unutarnje premaze stolarije</t>
    </r>
    <r>
      <rPr>
        <i/>
        <sz val="10"/>
        <rFont val="Calibri"/>
        <family val="2"/>
      </rPr>
      <t xml:space="preserve"> </t>
    </r>
    <r>
      <rPr>
        <i/>
        <sz val="10"/>
        <rFont val="Calibri"/>
        <family val="2"/>
        <charset val="238"/>
      </rPr>
      <t>(uljni ili sintetski sistemi naliča), u boji i tonu po projektu. Ličenje izvesti u dva premaza, uključivo sve potrebne prethodne radnje i pripreme podloge za ličenje.</t>
    </r>
  </si>
  <si>
    <t>Dobava i ugradba podnih odbojnika uključena je u cijeni stavke.</t>
  </si>
  <si>
    <t>Glave upuštenih vijaka treba pokriti odgovarajućim drvenim čepovima.</t>
  </si>
  <si>
    <t>Sva unutarnja stolarija ugrađuje se u suhoj ugradbi. Izrada, doprema i ugradba dovratnika za suhu ugradbu mora biti uključena u jediničnu cijenu stavke. U cijeni treba uključiti i dobavu i montažu te okivanje i pripasivanje finalnih dovratnika i krila, kao i pripasivanje kutnih i pokrovnih letvica, uključivo spajanje elemenata stijena u cjelinu i pokrivanje spojeva odgovarajućim letvicama ili profilima, gdje su potrebne bez obzira ako nisu navedeni opisom stavke troškovnika.</t>
  </si>
  <si>
    <t>unutarnja stolarija</t>
  </si>
  <si>
    <r>
      <t xml:space="preserve">Za svu stolariju vrijedi da u jediničnoj cijeni treba obuhvatiti: dobavu, prevoz i ugradbu stolarije, komplet  završno ugrađenih, obrađenih i funkcionalnih; sve prijenose i uskladištenja; svo ostakljenje u kvaliteti i kvantiteti po opisu; sva brtvljenje i kitanje reški i dilatacija između pojedinih elemenata same stavke i između stavke i susjednih ploha; slijepe dovratnike za ugradbu; završno obrađene finalne dovratnike; sve pokrovne, kutne i kitne letvice i profile; okvire za ugradbu, sva sidra i sidrene detalje i profile; sav okov </t>
    </r>
    <r>
      <rPr>
        <i/>
        <sz val="10"/>
        <rFont val="Calibri"/>
        <family val="2"/>
      </rPr>
      <t xml:space="preserve">po projektu </t>
    </r>
    <r>
      <rPr>
        <i/>
        <sz val="10"/>
        <rFont val="Calibri"/>
        <family val="2"/>
        <charset val="238"/>
      </rPr>
      <t>uključivo brave i ključeve, ručke ili prečke te odbojnike ili zaustavljače vratnih krila; ugrađene podne odbojnike; bušenje rupa u zidovima od opeke ili betona, dobavu i ugradbu pl. tipla za sidrene vijke kao i ugradbu vijaka; po potrebi zapunjavanje rupa za sidra ili oštećenja od ugradbe cem. mortom 1:1; završnu obradu vidljivih ploha po opisu iz troškovnika; sve troškove ispitivanja do dobivanja certifikata, uključivo sve potrebne materijale, uzorke i radnje vezane uz isto; potrebnu radnu skelu.</t>
    </r>
  </si>
  <si>
    <t>Svako vratno krilo u stalnoj uporabi treba opremiti s hidrauličkim samozatvaračem po projektu.</t>
  </si>
  <si>
    <t>Brave svih vrata su cilindar, odnosno prema opisu iz stavke troškovnika.</t>
  </si>
  <si>
    <t>razno</t>
  </si>
  <si>
    <t>Završna obrada vatrootporne bravarije je odgovarajuća boja, uključivo sve potrebne prethodne radnje i pripreme podloge</t>
  </si>
  <si>
    <t>Protupožarna bravarija izvodi se u potpunosti po detaljima izrade i ugradbe prethodno odabranog proizvoditelja, koristeći samo odgovarajuće materijale i tehnologiju, a u skladu sa po projektantu odabranim i odobrenim detaljima i materijalima. Zabranjena je ugradba stavki koje projektant prethodno nije odobrio i za koje nisu dostavljeni odgovarajući certifikati.</t>
  </si>
  <si>
    <t>Izvoditelj radova također je dužan prije početka izrade i ugradbe bravarije uručiti projektantu odgovarajuću radioničku dokumentaciju i detalje glede certifikata i odredbi navedenim HRN-om ili jednako vrijednom. Na zahtjev projektanta izvoditelj je dužan dostaviti na uvid i po jedan primjerak kompletnih završno obrađenih vrata. Tek po odobrenju priložene dokumentacije i uzorka od strane projektanta može se otpočeti s radovima.</t>
  </si>
  <si>
    <t>Izvoditelj radova (izvoditelj radova na izradi bravarije kao i izvoditelj radova na ugradbi) obvezan je prije početka izrade i ugradbe uručiti potrebne certifikate u svezi gore navedene HRN-e odgovarajućoj nadležnoj službi. Zabranjena je ugradba prije predočenja važećih certifikata.</t>
  </si>
  <si>
    <t>Za stavke za koje postoji certifikat (tipska bravarija) isti treba dostaviti što je uključeno u jediničnu cijenu stavke, a za stavke koje nisu certificirane (vantipska bravarija) treba osigurati uzorke i dati ih na ispitivanje za to ovlaštenoj i registriranoj organizaciji sve do dobivanja certifikata. Svi troškovi ispitivanja vantipske bravarije (rad, materijal, uzorci, komora i dr.) moraju biti uključeni u cijenu dotične stavke troškovnika.</t>
  </si>
  <si>
    <t>Sva vatrootporna bravarija moraju zadovoljiti odredbe HRN-a U.J1.160 ili jednakovrijednom, odnosno po HRN-i  ili jednako vrijednom tražena kvaliteta mora se dokazati odgovarajućim certifikatima izdanim od strane za to ovlaštene i registrirane organizacije.</t>
  </si>
  <si>
    <t>vatrootporna vrata</t>
  </si>
  <si>
    <t xml:space="preserve"> Sav okov izvesti od nerđajućeg materijala, a po izboru i dogovorno s projektantom. Svi dijelovi okova trebaju biti skriveni. Dijelove okova od čelika izvesti s presvlakom od cinka vrućim pocinčavanjem 60 g/m2, osim za sidra ankere, koje treba pocinčati 180 g/m2.</t>
  </si>
  <si>
    <t>Svi spojevi moraju biti fino završno obrađeni. Dimenzije šprljaka su pretpostavljene a stvarne ovise o proizvoditeljskom detalju. Kutne spojeve izvesti hidrauličkim uprešavanjem, a mjesta naročito osjetljiva na popuštanje brtve se dodatno.</t>
  </si>
  <si>
    <t>Svi vijci i spojna sredstva moraju obvezno biti od nerđajućeg materijala, izvedeno u antikorozivnoj izvedbi.</t>
  </si>
  <si>
    <t>materijal</t>
  </si>
  <si>
    <t>sukladno pojedinim troškovničkim stavkama</t>
  </si>
  <si>
    <t>Ukupni koeficijent prolaza topline U</t>
  </si>
  <si>
    <t>Puni elementi na fasadi moraju zadovoljiti:</t>
  </si>
  <si>
    <t>puna vrata i puni dijelovi stijena</t>
  </si>
  <si>
    <t>Izo staklo mora biti izrađeno i certificirano tako da zadovoljava standarde DIN 1286  ili jednako vrijednom dio 1 i DIN 1286 dio 2 ili jednako vrijednom. Alu profili za izo stakla moraju biti izvedeni tehnologijom savijanja, tako da zadovoljavaju zahtjeve zatvorenog sistema. Primarno brtvljenje stakla je butyl-om, min. potrošnje 5-7 gr/m', bez prekida. Sekundarno brtvljenje izvesti polysulfidom ili dvokomponentnim silikonom, prekrivanje distančnog profila minimalno 2 mm (6 mm za silikon). Tzv. meki nanosi moraju biti u rubnoj zoni odstranjeni u potrebnoj širini minimalno 9 mm +2 mm/-1 mm.</t>
  </si>
  <si>
    <t>Ukupni koeficijent prolaza topline Uw</t>
  </si>
  <si>
    <t>Koeficijent zasjenjenja SC (b)</t>
  </si>
  <si>
    <t>%</t>
  </si>
  <si>
    <t>Transmisija energije ET (EN)</t>
  </si>
  <si>
    <t>Refleksija svjetla (gledano izvana) LR</t>
  </si>
  <si>
    <t>Transmisija svjetla LT</t>
  </si>
  <si>
    <t>ostale karakteristike stakla:</t>
  </si>
  <si>
    <t>Predviđeno je ostakljenje elemenata na fasadi (stijene, vrata, prozori) izolacijskim energetski učinkovitim staklom 6mm -16ar-4mm; nisko-željeznim visokoprozirnim 16ar-4mm; low-e staklom, punjeno plemenitim plinom (argonom). Unutarnja stakla low E, Ug=0,5 W/m2K, g=0,40, osim stakla orijentacija zapad (PVN) g=0,30.</t>
  </si>
  <si>
    <t>ostakljenje</t>
  </si>
  <si>
    <t>Svu fasadnu bravariju treba ispitati glede odredbe JUS D.E8.193 ili jednako vrijednom, otpornost fasadnih prozora i vrata na propusnost zraka/vode, za "D/D" klasu.</t>
  </si>
  <si>
    <t>Svu fasadnu bravariju treba ispitati glede odredbe JUS-a U.J6.201/89 ili jednako vrijednom, akustika u zgradarstvu,  klasa I sa Rw=35-39 dBa.</t>
  </si>
  <si>
    <t>ispitivanja</t>
  </si>
  <si>
    <t xml:space="preserve"> - ostakljenje po opisu iz troškovnika;</t>
  </si>
  <si>
    <t>- bušenje rupa u zidovima od opeke ili betona, dobavu i ugradbu pl. tipla za sidrene vijke kao i ugradbu vijaka, po potrebi zapunjavanje rupa za sidra ili oštećenja od ugradbe cem. mortom 1:1;</t>
  </si>
  <si>
    <t>- sva sidra i sidrene detalje i profile;</t>
  </si>
  <si>
    <t>- sva brtvljenje i kitanje reški i dilatacija između pojedinih elemenata same stavke i između stavke i susjednih ploha;</t>
  </si>
  <si>
    <t>- ugradbu fasade;</t>
  </si>
  <si>
    <t>- sva potrebna uskladištenja i zaštite, sve potrebne zaštitne konstrukcije, skele i dizalice za rad i montažu, kao i sve drugo predviđeno mjerama zaštite na radu i pravilima struke;</t>
  </si>
  <si>
    <t>U jediničnoj cijeni treba obuhvatiti:</t>
  </si>
  <si>
    <t>Radove treba uskladiti s radovima na izvedbi eternit ventilirane fasade i alu prozora i vrata u sklopu iste ventilirane fasade (vidi odgovarajuće grupe radova). To se odnosi kako na izvedbi detalja spojeva i potkonstrukcije te brtvljenja i kitanja (odnosno obrada spojeva), tako i na vremensko usklađenje izvođenja radova (koordinacija izvođenja).</t>
  </si>
  <si>
    <t>Na spoju raznih kvaliteta lima izvesti potrebno galvansko razdvajanje. Izvedba razdvajanja mora biti otporno i postojano na atmosferilije i smrzavanje.</t>
  </si>
  <si>
    <t>Konstrukcija mora biti tako dimenzionirana da profili nemaju progib veći od 1/300 slobodne dužine elementa. Kod izo stakla progib ne smije prijeći dopušteni (za pretpostavljeno opterećenje po DIN 1055 ili jednako vrijednom).</t>
  </si>
  <si>
    <t>Spojevi vetikala i horizontala moraju se ovisno o proračunatim oterećenjima i deformacijama izvesti  dilataciono i brtviti. Pro tome se posebice moraju anulirati bočni pritisci na vertikale, koji se javljaju pri širenju horizontalnih prečki.</t>
  </si>
  <si>
    <t>Svi dijelovi konstrukcije i elementi pojedinih pozicija moraju biti proračunati i dimenzionirani tako da sigurno prihvaćaju opterećenja posebice vjetra (tlak, usis) i drugih atmosferskih utjecaja i funkcija elemenata. Sile koje se javljaju u elementima i fasadi u cjelini moraju se prenijeti na monolitni dio zgrade, dok se deformacije i opterećenja (sile) sa zgrade ne smiju nikako prenositi na fasadu i/ili njene elemente.</t>
  </si>
  <si>
    <t>Sav fasadni aluminij treba ispitati glede odredbe HRN D.E8.193 ili jednako vrijednom, otpornost fasadnih prozora i vrata na propusnost zraka/vode, za "D/D" klasu.</t>
  </si>
  <si>
    <t>Sav fasadni aluminij treba ispitati glede odredbe HRN U.J6.201/89 ili jednako vrijednom, akustika u zgradarstvu, za klasu I, sa Rw min = 35 dBa.</t>
  </si>
  <si>
    <t>Tamo gdje na fasadi dolazi puni dio stijene, isto treba izvesti termoizoliranim panelom, obostrane obloge punim glatkim alu limom, završne obrade vidljive plohe eloksaža ili plastificiranje. Ispuna panela izvodi se odgovarajućom toplinskom izolacijom, u debljini po proračunu i detalju proizvoditelja.</t>
  </si>
  <si>
    <r>
      <t xml:space="preserve">Svi ugrađeni profili moraju se </t>
    </r>
    <r>
      <rPr>
        <b/>
        <i/>
        <sz val="10"/>
        <rFont val="Calibri"/>
        <family val="2"/>
        <charset val="238"/>
      </rPr>
      <t>obvezno izvesti s prekinutim toplinskim mostom</t>
    </r>
    <r>
      <rPr>
        <i/>
        <sz val="10"/>
        <rFont val="Calibri"/>
        <family val="2"/>
        <charset val="238"/>
      </rPr>
      <t>. Svi termički zahtjevi na fasadnim elementima moraju se ispuniti tako da zadovoljavaju traženu toplinsku izolaciju u skladu s važećim normama.</t>
    </r>
  </si>
  <si>
    <t>Uporabljena obrada mora biti posebno otporna na atmosferilije i koroziju te UV zračenje. Uporabiti isključivo sisteme boja namijenjene vanjskoj alu bravariji u agresivnoj sredini (morska korozija).</t>
  </si>
  <si>
    <t>Svi vidljivi dijelovi konstrukcije izvedene alu profilima i limovima moraju biti završno eloksirani ili plastificirani u boji i tonu po izboru, a obrada eloksiranjem ili plastificiranjem mora biti aposlutno postojana bez promjene tona s obzirom na starenje i atmosferilije te morsku koroziju.</t>
  </si>
  <si>
    <t>alu prozori, vrata, stijene</t>
  </si>
  <si>
    <t>Za svu alu bravariju vrijedi da u jediničnoj cijeni treba obuhvatiti: dobavu, prevoz i ugradbu kompletnih stavki, završno obrađenih i funkcionalnih; sve prijenose i uskladištenja; brtvljenje i kitanje reški i dilatacija između pojedinih elemenata same stavke i između stavke i susjednih ploha, uključivo sve pokrovne i kutne limove, letvice i profile; okvire za ugradbu, sva sidra i sidrene detalje i profile; sav okov po projektu uključivo brave i ključeve, ručke ili prečke te odbojnike ili zaustavljače vratnih krila; hidrauličke samozatvarače vratnih krila; bušenje rupa u zidovima od opeke ili betona, dobavu i ugradbu pl. tipla za sidrene vijke kao i ugradbu vijaka; po potrebi zapunjavanje rupa za sidra ili oštećenja od ugradbe cem. mortom 1:1; završnu obradu vidljivih ploha odgovarajućim naličem; sve troškove ispitivanja do dobivanja certifikata, uključivo sve potrebne materijale, uzorke i radnje vezane uz isto; potrebnu radnu skelu.</t>
  </si>
  <si>
    <t>ALUMINIJSKI RADOVI</t>
  </si>
  <si>
    <t>Cijenom treba također obuhvatiti sve osnovne i pomoćne materijale za izvedbu i ugradbu, sve osnovne i pomoćne radnje, sve transporte, uskladištenja i pretovare do i na gradilištu, potrebne radne skele.</t>
  </si>
  <si>
    <t>Jediničnom cijenom izvedbe treba obuhvatiti dobavu i ugradbu elemenata obloge, slaganje elemenata u cjelinu, kompletnu nosivu konstrukciju i sve pripadne sidrene elemente i detalje, izvedbu rubnih detalja uz zidove, stupove, pregrade ili prodore kroz plohu, kao i obradu oko ugrađenih elemenata instalacija. Sve navedeno treba izvesti isključivo u skladu s tehnologijom proizvoditelja obloge, rabeći samo materijale i alate koji su tehnologijom predviđeni.</t>
  </si>
  <si>
    <t>Kod ugradbe u potresno aktivnim područjima treba potkonstrukciju obloge prilagoditi odgovarajućim propisima.</t>
  </si>
  <si>
    <t>Potkonstrukcija mora biti izvedena isključivo od nerđajućih materijala materijala (za što izvoditelj treba osigurati certifikat), pravilno dimenzionirana i izvedena. Kod projektiranja radioničke dokumentacije i izvedbe treba voditi računa ukoliko će obloga tijekom uporabe biti izložen uvjetima povećane vlage i korozivnog djelovanja raznih plinova i isparenja, kako bi se predvidjeli odgovarajući materijali i načini zaštite.</t>
  </si>
  <si>
    <t>Izvoditelj obloge mora biti tijekom izrade radioničke dokumentacije kao i montažer kod montaže upoznat s izvedbom eventualno potrebnih slojeva toplinske i zvučne koji se ugrađuju jer se potkonstrukcija i detalji moraju tome prilagoditi.</t>
  </si>
  <si>
    <t>Izvoditelj obloge mora biti u toku izrade radioničke dokumentacije kao i montažer kod montaže u uskom kontaktu s isporučiteljima i izvoditeljima elektroinstalacija jake i slabe struje i ostalih sistema koji se ugrađuju iza i u sklopu obloge, jer svi ti elementi čine sastavni dio čija rješenja koordinira i kontrolira montažer obloge, a što je sve uključeno u jediničnu cijenu izvedbe obloge.</t>
  </si>
  <si>
    <t>Prije početka izvedbe radova, izvoditelj je obvezan predočiti projektantu detaljnu radioničku dokumentaciju izvedbe kao i uzorke materijala koji će se ugraditi. Tek po izboru i odobrenju projektanta može se ugraditi odabrani uzorak. Izvoditelj je dužan izvršiti dimenzioniranje nosivih elemenata i eventualno potrebnih pojačanja konstrukcije glede odabranog uzorka i rastera opreme odnosno eventualno potrebnih pregradnih zidova. Nosiva konstrukcija mora obvezno biti izvedena od nerđajućih materijala za što izvoditelj treba osigurati certifikat.</t>
  </si>
  <si>
    <t>Prije davanja ponude, ponuditelj je obvezan izvršiti uvid u projektnu dokumentaciju i rasčistiti sve eventualne nedoumice i nejasnoće s projektantom, jer se nikakovi naknadni zahtjevi u tom pogledu neće moći uvažiti.</t>
  </si>
  <si>
    <t>Obloge se izvode po opisu iz troškovnika, nacrtima i uputama projektanata. Izbor vrste obloge, kvalitete materijala koji se ugrađuje, te stupanj i boja završne obrade mora biti strogo u skladu s izborom projektanta.</t>
  </si>
  <si>
    <t>UNUTARNJA OBLAGANJA</t>
  </si>
  <si>
    <t>Radove u svezi ovješenih stropova treba izvesti u svezi odredbi HRN EN 13964 i odredbi HRN EN 520 (gips-kartonske ploče). ili jednako vrijednom.</t>
  </si>
  <si>
    <t>Obrada spojeva i površina klase kvalitete K2 - standardna kvaliteta (uključuje obradu spojeva gips ploča, umetanje bandažne trake, zaglađivanje vidljivih dijelova pričvrsnih sredstava te dodatno zaglađivanje kojim se izrađuje prelazak iz područja spoja na površinu ploče).</t>
  </si>
  <si>
    <t>Izvedeni strop se obračunava po m2 tlorisne projekcije izvedenog stropa.</t>
  </si>
  <si>
    <t>Jediničnom cijenom izvedbe treba obuhvatiti dobavu i ugradbu elemenata stropa, slaganje elemenata u cjelinu, nultu montažu, kompletnu nosivu konstrukciju i sve pripadne sidrene elemente i detalje, izvedbu rubnih detalja uz zidove, stupove, pregrade ili prodore kroz plohu stropa, kao i obradu stropa oko ugrađenih elemenata instalacija. Sve navedeno treba izvesti isključivo u skladu s tehnologijom proizvoditelja stropa, rabeći samo materijale i alate koji su tehnologijom predviđeni.</t>
  </si>
  <si>
    <t>Kod ugradbe u potresno aktivnim područjima treba konstrukciju ovješenog stropa prilagoditi odgovarajućim propisima.</t>
  </si>
  <si>
    <t>Potkonstrukcija ovješenog stropa mora biti izvedena isključivo od nerđajućih materijala materijala (za što izvoditelj treba osigurati certifikat), pravilno dimenzionirana i izvedena. Kod projektiranja radioničke dokumentacije i izvedbe treba voditi računa ukoliko će strop tijekom uporabe biti izložen uvjetima povećane vlage i korozivnog djelovanja raznih plinova i isparenja, kako bi se predvidjeli odgovarajući materijali i načini zaštite.</t>
  </si>
  <si>
    <t>Izvoditelj stropa mora biti tijekom izrade radioničke dokumentacije kao i montažer kod montaže upoznat s izvedbom eventualno potrebnih slojeva toplinske i zvučne koji se ugrađuju iznad stropa, jer se potkonstrukcija i detalji moraju tome prilagoditi.</t>
  </si>
  <si>
    <t>Izvoditelj stropa mora biti u toku izrade radioničke dokumentacije kao i montažer kod montaže u uskom kontaktu s isporučiteljima i izvoditeljima elektroinstalacija jake i slabe struje, instalacije klime, vatrodojave i ostalih sistema koji se ugrađuju iznad i u sklopu stropa, jer svi ti elementi čine sastavni dio čija rješenja koordinira i kontrolira montažer stropa, a što je sve uključeno u jediničnu cijenu izvedbe stropa.</t>
  </si>
  <si>
    <t>Da bi se definitivno odabrao tip i obrada stropa izvoditelj je dužan o svom trošku izvršiti probnu (nultu) montažu, odnosno izradu, postavu, demontažu i po potrebi ponovnu montažu karakterističnog polja stropa svake stavke, komplet s postavom i prilagodbom svih tipskih elemenata vezanih uz instalacije koje dolaze u sklopu i iznad stropa. Veličina karakterističnog polja neka ne bude manja od 5 m2 (tj. veličina najmanje prostorije u kojoj se izvodi pod) odnosno veća od 20 m2.</t>
  </si>
  <si>
    <t>Prije početka izvedbe radova, izvoditelj je obvezan predočiti projektantu detaljnu radioničku dokumentaciju izvedbe kao i uzorke materijala koji će se ugraditi. Tek po izboru i odobrenju projektanta može se ugraditi odabrani uzorak. Izvoditelj je dužan izvršiti dimenzioniranje nosivih elemenata i eventualno potrebnih pojačanja ovjesne konstrukcije glede odabranog uzorka i rastera opreme odnosno eventualno potrebnih pregradnih zidova. Nosiva konstrukcija mora obvezno biti izvedena od nerđajućih materijala za što izvoditelj treba osigurati certifikat.</t>
  </si>
  <si>
    <t>Ovješeni stropovi izvode se po opisu iz troškovnika, nacrtima i projektu.</t>
  </si>
  <si>
    <t>OVJEŠENI STROPOVI</t>
  </si>
  <si>
    <t>Radove treba izvesti u svezi odredbi HRN DIN 18183-1 (pregradni zidovi)ili jednakovrijedno i HRN EN 520 (gips-kartonske ploče) ili jednakovrijedno.</t>
  </si>
  <si>
    <t>U području spojeva pregradnih zidova sa bočnim građevnim elementima na profile treba nanijeti brtveni kit (u 2 reda) ili PE brtvenu traku.</t>
  </si>
  <si>
    <t>Jediničnom cijenom izvedbe treba obuhvatiti dobavu i ugradbu elemenata stijene, slaganje elemenata u cjelinu, kompletnu nosivu konstrukciju, sve pripadne sidrene elemente i detalje, brtvljenja i kitanja rubova i spojeva, izvedbu rubnih detalja uz bočne vertikalne i horizontalne plohe, kao i obradu oko eventualno ugrađenih elemenata instalacija. Sve navedeno treba izvesti isključivo u skladu s tehnologijom proizvoditelja stijene, rabeći samo materijale i alate koji su tehnologijom predviđeni.</t>
  </si>
  <si>
    <t>Potkonstrukcija stijena mora biti izvedena isključivo od nerđajućih materijala materijala (za što izvoditelj treba osigurati certifikat), pravilno dimenzionirana i izvedena.</t>
  </si>
  <si>
    <t>Izvoditelj stijena mora tijekom izrade radioničke dokumentacije kao i montažer kod montaže biti u uskom kontaktu s isporučiteljima i izvoditeljima elektroinstalacija jake i slabe struje i ostalih instalacija i sistema koji se ugrađuju u sklopu stijene, jer svi ti elementi čine sastavni dio čija rješenja koordinira i kontrolira montažer stijene, a što je sve uključeno u jediničnu cijenu.</t>
  </si>
  <si>
    <t>PREGRADNE STIJENE</t>
  </si>
  <si>
    <t>Svi materijali koji se ugrađuju moraju obvezno biti ispitani i certifikati priloženi. Ukoliko ne postoje domaće norme, treba priložiti rezultate ispitivanja koji zadovoljavaju odredbe normi DIN ili EN  ili jednako vrijednom.</t>
  </si>
  <si>
    <t>Bez obzira na vrstu podnih obloga, izvoditelj je obvezan dobaviti: uputu za postavljanje; uvjete pripreme i stanja podloge; uputu za uporabu i rad; način održavanja poda u uporabi.</t>
  </si>
  <si>
    <t>Prije početka izvođenja radova, izvoditelj je obvezan dostaviti projektantu na pregled i izbor uzorke materijala za oblaganje kao i detalje izvođenja, i tek po izboru i odobrenju projektanta može otpočeti sa radovima. Ukoliko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t>
  </si>
  <si>
    <t>RAZNI PODOVI</t>
  </si>
  <si>
    <t>Između ugrađenog poda i čvrstih građevinskih elemenata (zidovi, stupovi i sl.) moraju se izvesti dilatacione fuge, širine ovisno o vrsti poda i načinu polaganja, i isto uračunati u jediničnoj cijeni iako isto nije posebno navedeno.</t>
  </si>
  <si>
    <t>Ljepljena veza mora biti čvrsta i trajna, bez štetnog utjecaja kako na materijale tako i na radnike i korisnike. Ljepilo ne smije biti neugodnog mirisa. Gore navedene osobine ljepila mora izvoditelj dokazati certifikatima.</t>
  </si>
  <si>
    <t>Ljepilom treba između podloge i podne obloge ostvariti ujednačenu i čvrstu vezu po cijeloj površini poda. Ako se kod postave pojavi na spojnicama višak ljepila isti treba odmah obrisati. Ispod traka i ploča ne smiju ostati mjehuri zraka niti nezalijepljene površine.</t>
  </si>
  <si>
    <t>Sredstva za izravnanje manjih neravnina u podlozi ili zatvaranje pukotina i očvrščavanje površinskog sloja moraju osiguravati iste mehaničke osobine kao i podloga za osiguranje trajno čvrste veze.</t>
  </si>
  <si>
    <t>Prilikom radova na polaganju treba paziti da se isti izvode samo na suhoj, čistoj, odmašćenoj i ravnoj podlozi. Eventualne manje neravnine treba izvoditelj sam popraviti masom za izravnanje (samonivelirajućom smjesom) i uračunati u jediničnu cijenu, makar isto nije posebice navedeno opisom stavke. Cem. estrih na kojem se izvodi pod može biti vlažnosti do najviše 3 %, temperatura prostora mora biti najmanje 10° C (preporučljivo 20°C), vlažnost zraka u granicama 45-65 %. Materijal i ljepilo treba prije polaganja bar 24 sata držati u prostoriji propisane temperature. Po izvedbi podnog opločenja treba prostorije dobro zračiti i ventilirati i to duže vrijeme.</t>
  </si>
  <si>
    <t>Kako se podne obloge polažu ljepljenjem, treba koristiti isključivo po proizvoditelju predloženo ljepilo (glede podne obloge koja se izvodi), rabeći način ugradbe, materijale i alate kako je predviđeno tehnologijom proizvoditelja. Za ljepila je potrebno priložiti odgovarajuće certifikate.</t>
  </si>
  <si>
    <t>Bez obzira na vrstu podnih i zidnih obloga, izvoditelj je obvezan dobaviti: uputu za postavljanje; uvjete pripreme i stanja podloge; uputu za uporabu i rad; način održavanja poda u uporabi.</t>
  </si>
  <si>
    <t>KAMENARSKI RADOVI</t>
  </si>
  <si>
    <t>Keramičarski radovi izvode se u svezi odredbi HRN U.F2.011. ili jednako vrijednom.</t>
  </si>
  <si>
    <t>Kod opločenja ploha korita bazena, treba paziti da se svi radovi izvode točno po uputama odabranog proizvođača oblaganja. Za izvedeno oblaganje treba proivođač dati uputstva za punjenje/pražnjenje bazena i drugu uporabu te definirati uvjete garancije.</t>
  </si>
  <si>
    <t>Po završetku radova potrebno je na 3 dana zabraniti promet i kretanje ljudi plohama. Do trenutka uporabe pod treba zaštititi piljevinom.</t>
  </si>
  <si>
    <t>Kod pločica koje se polažu ljepljenjem treba koristiti odgovarajuće ljepilo (glede kvalitete pločica i uvjeta oblaganja) a rad treba izvesti točno po uputi proizvođača ljepila.</t>
  </si>
  <si>
    <t>Kod podnih plohe koje se oblažu pločicama u cem. mortu isti mora biti debljine 2-3 cm. Ukoliko je mort deblji treba ga obavezno armirati laganom isteg mrežom, što treba uračunati u jediničnu cijenu.</t>
  </si>
  <si>
    <t>Gornji rub sokla i zidnog opločenja koje ne ide do stropa treba obavezno izvesti polukružno zaobljenom užljebinom od nepropusne smjese, po cijeloj dužini ruba opločenja. Isto treba uračunati u jediničnu cijenu izvedbe iako to nije posebno navedeno opisom stavke.</t>
  </si>
  <si>
    <t>Ovisno o opisu stavke troškovnika, sve fuge treba izvesti u nepropusnoj (razni trajnoplastični ili kiselootporni kitovi) ili polupropusnoj izvedbi (cement s aditivima), sve u smislu točke 4.2. "Teh. uvjeta za izvođenje keramičarskih radova", kako za zidno tako i za podno opločenje. Sve fuge moraju biti međusobno paralelne, širine 2-3 mm, ispunjene smjesom iste boje i obrade. Sve spojeve podnog i zidnog opločenja ili sokla treba izvesti potpuno pravilno i ravno, zapunjene istom smjesom kao i fuge. Isto se odnosi i na spojeve podnih ili zidnih ploha sa kadama i drugom sanitarnom opremom i priborom u kupaonicama i sanitarijama.</t>
  </si>
  <si>
    <t>Oblaganje podnih površina mora se izvesti tako da se dobiju plohe bez valova, izbočenja i udubljenja, kao ravne plohe ili plohe u potrebnom nagibu, s jednoličnim i dovoljno širokim fugama.</t>
  </si>
  <si>
    <t>Oblaganje zidnih površina mora se vršiti tako da se dobiju ravne i vertikalne plohe, bez valova, izbočenja i udubljenja, s jednoličnim i dovoljno širokim fugama. Horizontalne fuge su neprekinute po cijelom opsegu svih zidova u istoj prostoriji, a vertikalne se moraju izvesti pod visak, neovisno da li se oblaganje vrši naizmjeničnim fugama ili fugom na fugu. Oblaganje se vrši odozdo ka gore.</t>
  </si>
  <si>
    <t>Pločice se polažu po projektu, ako drugačije nije određeno stranicu na stranicu. Redove pločica izvesti paralelno s vertikalnim plohama zidova. Opločenje podova izvesti od ulaznog praga prostorije koja se oblaže prema unutra. Rub zidnog opločenja kod špalete izvesti ravno i čvrsto, obostrano simetrično.</t>
  </si>
  <si>
    <t>Sve ugrađene pločice moraju obvezno biti klase po opisu iz stavke troškovnika, a ako isto nije specificirano, moraju biti "A" klase, kako za podno tako i za zidno opločenje. Rubovi pločica moraju biti oštri, ravni, paralelni i neoštećeni, površine pločica bez zareza i mjehurića, boja pločica ujednačena.</t>
  </si>
  <si>
    <t>Sve radove u svezi izvedbe detalja, horizontalnih i vertikalnih oblaganja koji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radova koji su opisani ovim troškovnikom, te s tehnologijom i specifičnostima izvođenja radova odabranog proizvođača. Sve eventualne nejasnoće i nedoumice izvoditelj je dužan dogovoriti i uskladiti s projektantom prije davanja ponude. Nikakvi naknadni zahtjevi neće se moći uvažiti.</t>
  </si>
  <si>
    <t>Prije početka izvođenja radova, izvoditelj je obvezan dostaviti projektantu na pregled i izbor uzorke pločica za oblaganje kao i detalje izvođenja, i tek po izboru i odobrenju projektanta može otpočeti sa radovima. Ukoliko se ugrade pločice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t>
  </si>
  <si>
    <t>Cijenom pojedine stavke treba obuhvatiti sve što je potrebnu za izvedbu funkcionalne i kvalitetne zidne i stropne obloge, uključivo sve posebice nespecificirane elemente, materijale i detalje koji su tehnologijom i detaljima proizvođača nužni za punu funkcionalnost i traženu kvalitetu, iako to stavkom troškovnika nije posebno navedeno.</t>
  </si>
  <si>
    <t>Za sve stavke oblaganja treba predvidjeti i odgovarajuću nosivu konstrukciju ili potkonstrukciju, kako u sklopu oblaganja, a kod većih raspona i dodatnu potkonstrukciju. Dimenzije elemenata i razmak konstrukcije (potkonstrukcije) ovisi o odabranom proizvođaču i nosivosti odabranih elemenata. Konstrukcija se izvodi od obavezno nerđajućih materijala, kako osnovni profili i limovi tako i spojna sredstva. Projektiranje i izvedbu konstrukcije (potkonstrukcije) treba uključiti u cijeni izvedbe m2.</t>
  </si>
  <si>
    <t>Izvoditelj radova obvezan je prije početka ugradbe uručiti potrebne certifikate u svezi gore navedene HRN-e odgovarajućoj nadležnoj službi. Zabranjena je ugradba prije predočenja važećih certifikata.</t>
  </si>
  <si>
    <t>Sve radove u svezi izvedbe horizontalnih i vertikalnih oblaganja i detalja sa njima povezanim koji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t>
  </si>
  <si>
    <t>FASADNE OBLOGE</t>
  </si>
  <si>
    <t>Oblaganje vanjskih dijelova zgrada limom mora se izvesti u svezi odredbi HRN U.N9.055. ili jednako vrijednom.</t>
  </si>
  <si>
    <t>U cijeni izvedbe treba obavezno uzeti i sva manja potrebna štemanja šliceva nužna za ugradbu i savijanje lima i izvedbu detalja, kao i sva sitnija štemanja ploha te potrebne popravke i zapunjavanja nastalih međuprostora i pukotina cem. mortom. Sve potrebne radne skele u cijeni.</t>
  </si>
  <si>
    <t>Sve spojeve lima ili nosača lima od plosnog željeza i fasadnih ploha treba izvesti vrlo pažljivo da se ne ošteti fasadna ploha. Ukoliko do toga ipak dođe oštećenje treba popraviti izvoditelj na svoj trošak.</t>
  </si>
  <si>
    <t>Na spoju lima i podloge (beton, žbuka, drvo i dr.) treba obvezno postaviti sloj krovne ljepenke po cijeloj površini spoja, i uračunati u jediničnu cijenu. Sve vidljive spojeve lima i betonskih ili ožbukanih fasadnih ploha treba obvezno brtviti po cijeloj dužini spoja trajno elastičnim (plastičnim) bezbojnim kitom, i uračunati u jediničnu cijenu. Sve spojeve lima treba obvezno izvesti nepropusno. Plohe izvedene limom moraju biti izvedene pravilno i u ravnini, po nagibima odvodnje i kosinama definiranim u projektu.</t>
  </si>
  <si>
    <t>U cijeni treba također uključiti izvedbu i obradu raznih detalja limarije kod spojeva, prijelaza, lomova i sudara ploha, završetaka limarije i drugo, sve obvezno usklađeno sa drugim različitim materijalima i radovima uz limariju, do potpune gotovosti i funkcionalnosti.</t>
  </si>
  <si>
    <t>Sve radove u svezi izvedbe limarije koje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limarije koji su opisani ovim troškovnikom, te s tehnologijom i specifičnostima izvođenja radova odabranog proizvođača.</t>
  </si>
  <si>
    <t>Prilikom izvođenja limarije mora se izvoditelj striktno pridržavati usvojenih i od strane projektanta ovjerenih detalja.</t>
  </si>
  <si>
    <t>Prije početka izvedbe radova, izvoditelj je obvezan predočiti projektantu detalje izvedbe i savijanja limova, i tek po odobrenju i nakon ovjere istih od strane projektanta radovi može pristupiti izvedbi radova. Izrada rješenje neće se posebno platiti već predstavlja trošak i obvezu izvoditelja.</t>
  </si>
  <si>
    <t>U cijeni treba također uključiti izvedbu i obradu slojeva izolacije po detaljima kod prelaza, lomova i sudara ploha, završetaka slojeva izolacija, oko raznih šahtova, kanala i prodora kroz slojeve izolacija, ugradbu raznih rubnih traka, putz lajsni i slično, sve do potpune gotovosti i funcionalnosti.</t>
  </si>
  <si>
    <t>Cijenom izvedbe radova treba obvezno uključiti sve materijale koji se ugrađuju i koriste (osnovne i pomoćne materijale), sav potreban rad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</si>
  <si>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Sve spojeve plastičnih (PE ili PVC) folija treba variti vrućim zrakom ili spajati samoljepivom trakom širine minimalno 4 cm, odnosno izvesti po detalju izolacije, sve bez posebne naplate.</t>
  </si>
  <si>
    <t>Ukoliko nije predviđen poseban detalj, holkere treba izvesti od traka ekspandiranog polistirena ili sl. rezanim pod 45°, kaširanih bit. ljepenkom (iste kvalitete bitumena kao u slojevima izolacije) tako da se dobije kutni element trokutastog presjeka, visine 5-7 cm ili po detalju. Tako izveden holker se onda prevlači slojevima izolacije. Gore navedeno treba obračunati u jediničnoj cijeni m2 izolacije ako isto nije posebno navedeno u stavci troškovnika.</t>
  </si>
  <si>
    <t>Gdje je potrebno, treba izvoditelj izvesti i holkere visine 15-30 cm i obračunati ih u m2 razvijene površine izolacije, ako troškovnikom nije drugačije određeno. Veća visina slojeva izolacije (od 30 cm) obračunava se u posebnim stavkama.</t>
  </si>
  <si>
    <t>U sklopu stavke treba slojeve izolacije (osim toplinske, gdje to nije drugačije navedeno troškovnikom) izvesti povijene uz bočne vertikalne ili kose plohe visine do 15 cm bez posebne naplate, u cijeni m2 tlocrtne izolacije.</t>
  </si>
  <si>
    <t>Nakon izvedbe svakog sloja izolacije (parna brana, toplinska izolacija, hidroizolacija i drugo) treba isti pregledati nadzorni inženjer i tek se nakon pozitivnog mišljenja i upisa u građevinski dnevnik može izvoditelj nastaviti s daljnjim radom. Nepravilno ili nekvalitetno izvedene slojeve mora izvoditelj na svoj trošak ukloniti i izvesti pravilno.</t>
  </si>
  <si>
    <t>Izolaciju treba izvoditi na suhu, čistu, odmašćenu i ravnu podlogu, a radove treba uskladiti s radovima na limariji, gdje se lim i dilatacioni detalji izvode u sklopu slojeva izolacije. Ako se posebno ne navodi, lim u sklopu slojeva bitumenske izolacije treba dobro zaliti vrućom bitumenskom masom ili po detalju izvedbe.</t>
  </si>
  <si>
    <t>Sve radove u svezi izvedbe detalja, horizontalnih i vertikalnih slojeva izolacije koji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 Sve eventualne nejasnoće i nedoumice izvoditelj je dužan dogovoriti i uskladiti s projektantom prije davanja ponude. Nikakvi naknadni zahtjevi neće se moći uvažiti.</t>
  </si>
  <si>
    <t>Prilikom izvođenja izolacija mora se izvoditelj striktno pridržavati usvojenih i od strane projektanta ovjerenih detalja.</t>
  </si>
  <si>
    <t>Rješenja načina izvedbe i svih detalja u svezi izolaterskih radova mora izvoditelj obvezno predočiti projektantu i tek nakon ovjere istih od strane projektanta može pristupiti izvedbi radova. Izrada rješenja neće se posebno platiti već predstavlja trošak i obvezu izvoditelja.</t>
  </si>
  <si>
    <r>
      <t xml:space="preserve">Glede navedenih kvaliteta materijala definiranih troškovnikom, ponuđači mogu ponuditi i druge vrste materijala i radova prema svojoj tehnologiji i mogućnostima, ali samo uz suglasnost projektanta i ako zadovoljavaju odredbe </t>
    </r>
    <r>
      <rPr>
        <i/>
        <sz val="10"/>
        <rFont val="Calibri"/>
        <family val="2"/>
      </rPr>
      <t>HRN</t>
    </r>
    <r>
      <rPr>
        <i/>
        <sz val="10"/>
        <rFont val="Calibri"/>
        <family val="2"/>
        <charset val="238"/>
      </rPr>
      <t>-i ili jednakovrijedno. Ovo se odnosi posebice na rješavanje detalja izolacija u dilatacijama.</t>
    </r>
  </si>
  <si>
    <t>Pri radu se treba obvezno pridržavati odredbi HRN-i ili jednako vrijednom, ali se postavlja dodatni zahtjev (izvan HR normi): postojanost izolacionog materijal na niskim temperaturama do -10°C, uz zadržavanje nazivne čvrstoće na kidanje u oba smjera u približno jednakoj veličini.</t>
  </si>
  <si>
    <t>Kako se zgrada gradi u vodozaštitnom području treba predvidjeti takve materijale i izolacije koje ne djeluju agresivno na vodu.</t>
  </si>
  <si>
    <t>Hidroizolaciju ravnih ploha obvezno treba izvesti tako da se spriječi prodor vode izvan sistema odvodnje u svezi odredbi HRN U.N9.053 ili jednako vrijednom, odnosno da pri topljenju leda i snijega voda ne prodire u građevinu, u svezi odredbi HRN U.N9.054 ili jednako vrijednom.</t>
  </si>
  <si>
    <t>OBRTNIČKI RADOVI</t>
  </si>
  <si>
    <t>Po završetku radova izvoditelj mora sve skele, oplate, radne podove i dr. demontirati i odstraniti.</t>
  </si>
  <si>
    <t>U cijeni skele uzeti obavezno izradu, postavu, amortizaciju, sva premještanja i prijenose (po potrebi), prilaze, mostove i ograde te demontažu skele, popravke i uskladištenje. Također obavezno uračunati sve osnovne i pomoćne materijale za izvedbu i održavanje skele, te vezna sredstva potrebna za izvedbu konstrukcije.</t>
  </si>
  <si>
    <t>Skele treba redovito pregledavati i kontrolirati, a naročito nakon vremenskih nepogoda (kiša, vjetar i sl.), te po potrebi popravljati.</t>
  </si>
  <si>
    <t>Sve skele moraju u potpunosti biti izvedene u skladu s pravilima zaštite na radu, sa radnim podovima i ogradama, pravilno riješenim pristupima i ukrućenjima u oba smjera. Skele moraju biti izvedene na osnovu nacrta i dimenzionirane po statičkom proračunu, s spojnim sredstvima koja su proračunski predviđena.</t>
  </si>
  <si>
    <t>skele</t>
  </si>
  <si>
    <t>Izvedenu konstrukciju treba obvezno pregledati nadzorni inženjer ili nadležni projektant (statičar) prije postave pokrova, i tek po njegovom odobrenju mogu se radovi nastaviti. Isto treba konstatirati upisom u građevinski dnevnik.skele</t>
  </si>
  <si>
    <t>Konstrukciju treba izvesti po projektu i detaljima iz nacrta te opisima iz troškovnika. Sav materijal mora biti donesen tesarima u odgovarajućim dimenzijama i količinama. Drvena građa mora biti zdrava i suha i odgovarati tim i ostalim osobinama odredbama standarda za tu vrstu građe. Nikako se ne smiju koristiti elementi manjih dimenzija ili lošije kvalitete od onih traženih projektom.</t>
  </si>
  <si>
    <t>Ako nije posebno određeno odgovarajućom stavkom troškovnika, sve drvene konstrukcije treba izvesti drvenom građom II klase (npr. jelovina).</t>
  </si>
  <si>
    <t>drvene konstrukcije</t>
  </si>
  <si>
    <t>Sav materijal uporabljen za oplate, radne podove i skele mora u potpunosti zadovoljavati uvjete iz normi i stavki troškovnika.</t>
  </si>
  <si>
    <t>TESARSKI RADOVI I SKELE</t>
  </si>
  <si>
    <t>Pri izvedbi radova treba se strogo pridržavati važećih normativa, teh. uvjeta i pravilnika za izvedbu zidarskih radova, a u kvaliteti po nacrtima, detaljima i opisu iz odgovarajuće stavke troškovnika.</t>
  </si>
  <si>
    <t>ostalo</t>
  </si>
  <si>
    <t>c/</t>
  </si>
  <si>
    <t>Prije nego se počne žbukati, potrebno je izvršiti predradnje čišćenja ploha i čišćenja i ispuhivanja fuga, kvašenje zidne površine vodom, te špricanje cem. mortom 1:1. Ako je zbog kiše ploha zida isuviše mokra, žbukanje treba odgoditi sve dok ploha zida ne bude dovoljno suha. Žbukanje se ne smije vršiti dok je temperatura prostora previsoka ili preniska, da žbuka ne bi ispucala.</t>
  </si>
  <si>
    <t>Za pripremu cementnih ili produžno vapnenih mortova treba uporabiti isključivo portland cement. Voda za gašenje vapna i spravljanje mortova mora biti čista.</t>
  </si>
  <si>
    <t>Pijesak za žbuku mora biti bez humusa i drugih nečistoća, ne deblji od 3 mm, dok se kod štrcane žbuke dozvoljava i promjer zrna do 6 mm. Najveća veličina zrna ovisi o debljini sloja žbuke. Maksimalni promjer zrna ne smije prijeći 1/3 propisane debljine žbuke. Najfinijeg pijeska sa promjerom do 0,25 mm neka bude 15-30% pijeska po težini. Ukoliko prirodni sastav pijeska ne odgovara prethodno spomenutim uvjetima, pijesak treba prosijavati. Vapno može biti gašeno ili hidratizirano, ako nije drugačije navedeno.</t>
  </si>
  <si>
    <t>žbukanje</t>
  </si>
  <si>
    <t>b/</t>
  </si>
  <si>
    <t>Mort naveden kao produžni, ustvari je produžni vapneni mort, a opeke i blok opeke izvedene su od pečene gline.</t>
  </si>
  <si>
    <t>Opeka za zidanje mora biti kvalitetna, dobro pečena te mora odgovarati kvaliteti propisanoj HRN-i ili jednako vrijednom. Zidanje fasadnom opekom izvesti točno prema uputama proizvoditelja opeke, kao i pravilno uskladištenje. Mort za zidanje mora odgovarati propisima HRN-i ili jednako vrijednom. Ukoliko su neke od odredbi ovih općih uvjeta u koliziji sa HRN-ma, vrijede odredbe HRN-i ili jednako vrijednom.</t>
  </si>
  <si>
    <t>Zidovi od opeke moraju imati slojeve potpuno horizontalne, s vertikalnim reškama koje se međusobno poklapaju.</t>
  </si>
  <si>
    <t>Zidati treba u potpuno horizontalnim redovima, a ležajne i sudarne reške moraju biti širine 10-15 mm. Pri zidanju ih treba dobro zapuniti odgovarajućom vrstom morta, a kod ploha koje će se ožbukati treba ostaviti prazninu u reškama do dubine od  2 cm od plohe zida, da bi se žbuka bolje uhvatila, ako troškovnikom nije drugačije određeno.</t>
  </si>
  <si>
    <t>zidanje</t>
  </si>
  <si>
    <t>a/</t>
  </si>
  <si>
    <t>U slučaju eventualnih nejasnoća treba se u prvom redu poslužiti odgovarajućim i važećim normativima (građevinske norme). Sve zidarske radove treba izvesti i obračunati po G.N. 301 ili jednako vrijednom.</t>
  </si>
  <si>
    <t>Jediničnom cijenom treba također obuhvatiti i sve horizontalne i vertikalne transporte i prijenose osnovnog i pomoćnog materijala, do i na gradilištu, sve utovare, istovare i pretovare, te sva uskladištenja, sve do konačne ugradbe.</t>
  </si>
  <si>
    <t>Izvoditelj je dužan pratiti kvalitetu svih materijala koji se ugrađuju, također i pomoćnih materijala koji se neće ugraditi ali se koriste u tijekom radova, te u svezi sa odgovarajućom normom dokazati da uporabljeni materijali odgovarajuću normu zadovoljavaju. Isto vrijedi i za dokazivanje stručnosti radnika, gdje se to normom traži. Sve troškove oko dobivanja certifikata (atesta), uključivo i utrošak svih potrebnih materijala za uzorke, treba izvoditelj uračunati u jediničnoj cijeni. Radove oko certificiranja treba povjeriti za to ovlaštenom poduzeću.</t>
  </si>
  <si>
    <t>Razne pomoćne konstrukcije i skele potrebne tijekom radova treba obvezno uračunati u jediničnu cijenu, osim gdje je to posebno predviđeno troškovnikom.</t>
  </si>
  <si>
    <t>Glede zaštite susjednih postojećih ili već izvedenih radova i ploha, horizontalnih ili vertikalnih, potrebno je iste na odgovarajući način zaštititi, plastičnim (PVC ili PE) folijama, ljepenkom, daskama i sl., tako da ne dođe do oštećenja radova ili ploha. Sve navedeno treba uračunati u jediničnu cijenu radova.</t>
  </si>
  <si>
    <t>Sve vertikalne i horizontalne plohe moraju biti izvedene ravne i očišćene po završetku radova.</t>
  </si>
  <si>
    <t>Svi materijali uporabljeni u gradnji moraju u potpunosti odgovarati HRN-ma ili jednakovrijedno.</t>
  </si>
  <si>
    <t xml:space="preserve"> - čišćenje nakon završetka radova</t>
  </si>
  <si>
    <t>- primjena mjera zaštite na radu i drugih važećih propisa;</t>
  </si>
  <si>
    <t>- izvedba manjih prodora, utora i udubljenja umetanjem u oplatu blokova od ekspandiranog polistirena ili kutija od drvene oplate, te njihova demontaža;</t>
  </si>
  <si>
    <t>- izradu radne skele;</t>
  </si>
  <si>
    <t>- sve unutarnje pretovare, transporte i manipulacije;</t>
  </si>
  <si>
    <t>- demontaža oplate, čišćenje, vađenje čavala, sortiranje;</t>
  </si>
  <si>
    <t>- močenje ili mazanje oplate (ili limenih kalupa) prije betoniranja;</t>
  </si>
  <si>
    <t>- označavanje, uzimanje mjera na građevini;</t>
  </si>
  <si>
    <t>- sav potreban rad na krojenju i ugradbi oplate;</t>
  </si>
  <si>
    <t>- dobavu svog potrebnog materijala za izvedbu oplate uključujući sve transporte i manipulacije;</t>
  </si>
  <si>
    <t>Jedinična cijena oplate sadrži:</t>
  </si>
  <si>
    <t>Podupiranje za sve oplate je u cijeni, visine kako je stavkom troškovnika određeno.</t>
  </si>
  <si>
    <t>Oplatu računati u kompletnoj površini konstrukcije bez odbijanja otvora za vrata, prozore, prolaze i  prodore.</t>
  </si>
  <si>
    <t>Obračun se vrši prema postojećim normama GN-601 ili jednako vrijednom.</t>
  </si>
  <si>
    <t xml:space="preserve">Oplatu treba postaviti tako da se nakon betoniranja ne pojavi ni najmanja deformacija konstrukcije. Skidanje oplate izvesti požljivo da ne dođe do oštećenja konstrukcije, naročito rubova, zubaca ili utora. </t>
  </si>
  <si>
    <t>Oplate izvesti prema opisu u troškovniku, planu oplate i detaljima, prema te u skladu sa važećim standardima za izvedbu i materijale.</t>
  </si>
  <si>
    <t xml:space="preserve"> - primjena mjera zaštite na radu i drugih važećih propisa.</t>
  </si>
  <si>
    <t>- čišćenje armature od hrđe, masnoća i ostalih nečistoća;</t>
  </si>
  <si>
    <t>- postavljanje armature i vezanje, sa podmetačima (plastičnim ili betonskim,  4 kom/m2 oplate) i privremenim učvršćivanjem za oplatu;</t>
  </si>
  <si>
    <t>- sav potreban rad i alat na ugradbi armature;</t>
  </si>
  <si>
    <t>- dobavna cijena gotove armature uključujući sve transporte i manipulacije;</t>
  </si>
  <si>
    <t>Jedinična cijena armiračkih radova uključuje slijedeće:</t>
  </si>
  <si>
    <t xml:space="preserve">Tehnička svojstva armature moraju ispinjavati opće i posebne zahtijeve bitne za krajnju namjenu i ovisno o vrsti čelika moraju biti specificirane prema normama nizova </t>
  </si>
  <si>
    <t>Za čelik za prednapinjanje primjenjuju se norme nHRN EN 10138-1 do 4 ili jednako vrijednom.</t>
  </si>
  <si>
    <t>Za čelik za armiranje primjenjuju se norme nHRN EN 10080-1 do 6 ili jednako vrijednom.</t>
  </si>
  <si>
    <t>armatura</t>
  </si>
  <si>
    <t xml:space="preserve"> - čišćenje nakon završenih radova.</t>
  </si>
  <si>
    <t>- ugradba svih potrebnih posebno nespecificiranih elemenata (sidra, ankeri i sl.);</t>
  </si>
  <si>
    <t>- zaštita betonskih i ab konstrukcija od djelovanja atmosferilija i temperaturnih utjecaja;</t>
  </si>
  <si>
    <t>- poduzimanje mjera zaštite na radu i drugih mjera;</t>
  </si>
  <si>
    <t>- sav potreban rad na ugradbi betona;</t>
  </si>
  <si>
    <t>- dobavna cijena gotovog betona uključujući sve transporte i manipulacije;</t>
  </si>
  <si>
    <t>Jedinična cijena betonskih i ab radova uključuje slijedeće:</t>
  </si>
  <si>
    <t>Sva ugradba betona u ab konstrukcije je obavezno strojna.</t>
  </si>
  <si>
    <t>Uzimanje uzoraka, priprema uzoraka i ispitivanje svojstava svježeg betona provodi se prema normama niza HRN EN 12350 ili jednako vrijednom, a ispitivanje svojstava očvrslog betona prema normana niza HRN EN 12390 ili jednakovrijednom.</t>
  </si>
  <si>
    <t>Kriterije vodonepropusnosti betona određene su projektom betonske konstrukcije, ovisno o uvjetima njena korištenja, a vodonepropusnost se ispituje prema HRN EN 12390-8 ili jednako vrijednom.</t>
  </si>
  <si>
    <t>Kod opasnosti od korozije armature u konstrukcijama izloženim agresivnom okolišu, treba paziti da se ne ugrade betoni s neodgovarajućim cementima, što je specificirano normom HRN EN 197-1 ili jednako vrijednom.</t>
  </si>
  <si>
    <t>Svojstva svježeg betona specificira izvođač betonskih radova.</t>
  </si>
  <si>
    <t>Svojstva očvrslog betona moraju biti specificirana projektom betonske konstrukcije ovisno o uvjetima uporabe.</t>
  </si>
  <si>
    <t>Tehnička svojstva betona moraju ispunjavati opće i posebne zahtijeve bitne za krajnju namjenu betona i moraju biti specificirana po odredbama HRN EN 206-1, normama ili jednako vrijednom na koje ta norma upućuje i odredbama priloga tehničkog propisa.</t>
  </si>
  <si>
    <t>Održavanje betonskih konstrukcija mora biti takvo, da se tijekom trajanja građevine očuvaju njena tehnička svojstva i ispunjavaju zahtijevi određeni projetkom građevine i tehničkim propisom.</t>
  </si>
  <si>
    <t>Uvjeti za izvođenje betonske konstrukcije definirani su programom kontrole osiguranja kvalitete koji je sastavni dio glavnog projekta betonske konstrukcije.</t>
  </si>
  <si>
    <t>Izvođenje betonske konstrukcije mora biti takvo da navedena konstrukcija ima tehnička svojstva i ispunjava zahtijeve određene projektom, tehničkim propisom i ovim troškovnikom.</t>
  </si>
  <si>
    <t>Propisana svojstva i uporabljivost građevinskog proizvoda izrađenog na gradilištu utvrđuje se na način određena projetkom, tehničkim propisom i ovim troškovnikom.</t>
  </si>
  <si>
    <t>Prilikom izvođenja betonske konstrukcije izvođač je dužan pridržavati se projekta betonske konstrukcije i tehničkih uputa za ugradnju i uporabu građevinskih proizvoda, te opisa iz ovog troškovnika.</t>
  </si>
  <si>
    <t>Elementi betonskih konstrukcija uključeni ovim troškovnikom su: cement, agregat, dodaci betonu, dodaci mortu za injektiranje natega, voda, beton, čelik za armiranje, čelik za prednapinjanje, armatura, gotovi betonski elementi, proizvodi za zaštitu i popravak betonskih konstrukcija, kao i drugi građevni proizvodi koji se ugrađuju u sklopu betonskih konstrukcija.</t>
  </si>
  <si>
    <t>S obzirom na težinu betona, betonske konstrukcije obuhvaćene ovim troškovnikom mogu biti: s laganim betonom; s običnim betonom; ili s teškim betonom.</t>
  </si>
  <si>
    <t>S obzirom na način armiranja, betonske konstrukcije obuhvaćene ovim troškovnikom mogu biti od: nearmiranog betona; armiranog betona; ili prednapetog betona.</t>
  </si>
  <si>
    <t>Betonske i armirano betonske konstrukcije obuhvaćene ovim troškovnikom moraju zadovoljiti odredbe propisa, u smislu ispunjenja bitnih zahtjeva za građevinu, što uključuje projektiranje, izvođenje radova, uporabljivost, održavanje i druge zahtjeve za betonske konstrukcije, te tehnička svojstva i druge zahtijeve za građevne proizvode namijenjene ugradnji u betonsku konstrukciju.</t>
  </si>
  <si>
    <t>Betonske i armirano-betonske radove izvesti prema opisu u troškovniku te u skladu sa Tehničkim propisom za betonske konstrukcije, „Narodne novine“ broj 139/09, 14/10, 125/10, 136/12</t>
  </si>
  <si>
    <t>BETONSKI I AB RADOVI</t>
  </si>
  <si>
    <t>Svi iskopi obračunati su na bazi apsolutne kote terena +, mnm, odnosno relativne kote +/- 0,00.</t>
  </si>
  <si>
    <t>U cijenama svih stavki radova treba uračunati i odgovarajuće koeficijente zbijenosti ili rastresitosti, jer isti nisu uključeni u količine.</t>
  </si>
  <si>
    <t>-sve mjere zaštite na radu.</t>
  </si>
  <si>
    <t>-sva osiguranja gradilišta i građevine;</t>
  </si>
  <si>
    <t>-održavanje čistoće na vanjskim putevima kroz koje prolazi transport sa i na gradilište;</t>
  </si>
  <si>
    <t>-sva moguća otežanja rada;</t>
  </si>
  <si>
    <t>-sve skele i prometne površine, ograde, zaštite prolaza i građevinskih jama u svezi pravila zaštite na radu;</t>
  </si>
  <si>
    <t>-održavanje deponija;</t>
  </si>
  <si>
    <t>-sva deponiranja i prebacivanja materijala;</t>
  </si>
  <si>
    <t>-sve vertikalne i horizontalne transporte i prijenose;</t>
  </si>
  <si>
    <t>-sva potrebna planiranja (ako nema posebne stavke);</t>
  </si>
  <si>
    <t>-razupiranja (ako je potrebno);</t>
  </si>
  <si>
    <t>-sva iskolčenja,nalaganja temelja i nanosne skele</t>
  </si>
  <si>
    <t>-sav rad na iskopu;</t>
  </si>
  <si>
    <t>Jedinična cijena pojedine stavke mora sadržavati još i:</t>
  </si>
  <si>
    <t>Kod materijala koji će se ponovno uporabiti (npr. za zatrpavanje oko temelja), isti treba prevesti na gradilišnu deponiju, uskladištiti te poslije uporabiti. Sve prijenose do i sa gradilišne deponije treba uključiti u jediničnu cijenu iskopa.</t>
  </si>
  <si>
    <t>Kod zatrpavanja pojedinih iskopa, materijal treba polijevati zbog boljeg zbijanja. Nasip izvoditi u slojevima od po 30 cm, s nabijanjem i vlaženjem vodom, do potrebne zbijenosti po statičkom proračunu.</t>
  </si>
  <si>
    <t>Pri izvedbi temeljenja, nakon izvedbe iskopa, nadležni geomehaničar treba izvršiti pregled iskopa i tla te dati odgovarajuće očitovanje. Zabranjuje se bilo kakav rad na izvedbi temelja ako geomehaničar ne izvrši pregled.</t>
  </si>
  <si>
    <t>Ukoliko se prilikom iskopa naiđe na vodove instalacija i sl., radove treba obustaviti i odmah pozvati stručnjaka za odgovarajuću vrstu instalacija kao i nadzornog inženjera. Samo ovlašteni stručni radnik može ustanoviti stanje nađenog i demontirati ili preseliti instalacije. Pripomoć kod navedenih radova obračunati će se posebno, a otežanja zbog pažnje pri radovima treba uračunati u jediničnu cijenu.</t>
  </si>
  <si>
    <t>Ukoliko se prilikom iskopa naiđe na podzemnu vodu, o tome treba obavijestiti investitora. Izvoditelj se mora kod osiguravatelja osigurati od takvog slučaja i isto uračunati u cijenu radova.</t>
  </si>
  <si>
    <t>Troškovnikom predviđenu kategoriju tla treba provjeriti te ukoliko ne odgovara, ustanoviti ispravnu u prisutnosti rukovoditelja gradilišta i nadzornog inženjera i konstatirati upisom u građ. dnevnik.</t>
  </si>
  <si>
    <t>Sve radove treba izvesti točno po projektu, u skladu sa geomehaničkim izvještajem i statičkim proračunom.</t>
  </si>
  <si>
    <t>Ukoliko izvoditelj prilikom izvedbe radova na odgovarajućoj poziciji ustanovi da je došlo do značajnijeg odstupanja od navedenih podataka, dužan je o tome obavijestiti nadzornog inženjera.</t>
  </si>
  <si>
    <t>GRAĐEVINSKI RADOVI</t>
  </si>
  <si>
    <t>OPĆI UVJETI I NAPOMENE</t>
  </si>
  <si>
    <t xml:space="preserve">REKAPITULACIJA </t>
  </si>
  <si>
    <t>A+B</t>
  </si>
  <si>
    <t xml:space="preserve">GRAĐEVINSKO-OBRTNIČKI RADOVI </t>
  </si>
  <si>
    <t>ELEKTROINSTALACIJE</t>
  </si>
  <si>
    <t>STROJARSKE INSTALACIJE</t>
  </si>
  <si>
    <t>SVEUKUPNO</t>
  </si>
  <si>
    <t>REKAPITULACIJA GRAĐEVINSKIH RADOVA</t>
  </si>
  <si>
    <t>X</t>
  </si>
  <si>
    <t>REKAPITULACIJA OBRTNIČKIH RADOVA</t>
  </si>
  <si>
    <t xml:space="preserve">BRAVARSKI RADOVI </t>
  </si>
  <si>
    <t>STOLARSKI RADOVI (UNUTARNJA I VANJSKA STOLARIJA)</t>
  </si>
  <si>
    <t>SOBOSLIKARSKO - LIČILAČKI RADOVI</t>
  </si>
  <si>
    <t>SOBOSLIKARSKO - LIČILAČKI RADOVI RADOVI</t>
  </si>
  <si>
    <t>ČELIČNA KONASTRUKCIJA</t>
  </si>
  <si>
    <t xml:space="preserve">SOBOSLIKARSKO-LIČILAČKI RADOVI </t>
  </si>
  <si>
    <t>Dobava i izrada unutarnjeg lako pregradnog zida u mokrim prostorima sa jedne strane oplatom od dvostrukih standardnih gipskartonskih ploča i druge strane oplatom od dvostruke, impregnirane gipskartonske ploče debljine  zida 10 cm. Pregrada se izvodi u visini od AB ploče poda do AB ploče međukatne konstrukcije. Potkonstrukcija od CW i UW profila prilagoditi visini prostora predviđenim instalacijama i ugrađenoj sanitarnoj opremi, ispuna mineralnom vunom d=5 cm, λ≤0,039 W/mK, gletanje spojeva u Q3 kvaliteti. Spojevi ploča bandažirani i gletani.Zahtjev za R'W ≥ 42 dB. Izvedba u svemu prema opisanim općim uvjetima.  U stavku je uključen polimercementni hidroizolacijski premaz rubno brtvljen elastičnim vodonepropusnim trakama u zoni prskanja vode (1600 kg/m3).  Izvedba u svemu prema opisanim općim uvjetima.                                                   Stavka u fizici PZ1.1.</t>
  </si>
  <si>
    <t>Dobava i izrada unutarnjeg lako pregradnog zida u mokrim prostorima sa jedne strane oplatom od dvostrukih impregniranih gipskartonskih ploča i druge strane oplatom od dvostruke, impregnirane gipskartonske ploče debljine  zida 10 cm. Pregrada se izvodi u visini od AB ploče poda do AB ploče međukatne konstrukcije. Potkonstrukcija od CW i UW profila prilagoditi visini prostora predviđenim instalacijama i ugrađenoj sanitarnoj opremi, ispuna mineralnom vunom d=5 cm, λ≤0,039 W/mK, gletanje spojeva u Q3 kvaliteti. Spojevi ploča bandažirani i gletani. Zahtjev za R'W ≥ 42 dB. Izvedba u svemu prema opisanim općim uvjetima.  U stavku je uključen polimercementni hidroizolacijski premaz rubno brtvljen elastičnim vodonepropusnim trakama u zoni prskanja vode (1600 kg/m3).  Izvedba u svemu prema opisanim općim uvjetima.                                                             Stavka u fizici PZ1.2.</t>
  </si>
  <si>
    <r>
      <t xml:space="preserve">Dobava i izrada zida unutarnjeg lakog pregradnog zida - </t>
    </r>
    <r>
      <rPr>
        <b/>
        <sz val="10"/>
        <rFont val="Arial Narrow"/>
        <family val="2"/>
        <charset val="238"/>
      </rPr>
      <t>zahtjev za EI90</t>
    </r>
    <r>
      <rPr>
        <sz val="10"/>
        <rFont val="Arial Narrow"/>
        <family val="2"/>
        <charset val="238"/>
      </rPr>
      <t>, sa jedne strane oplatom od dvostrukih otežanih (impregniranih, protupožarnih) gipskartonskih ploča i druge strane oplatom od dvije otežane (impregnirane, protupožarne)  gipskartonske ploče. Pregrada se izvodi visine zida ≥ 3,00 m. Potkonstrukcija od CW i UW profila, prilagoditi visini prostora, ispuna mineralnom vunom, meke ploče  d=5 cm, λ≤0,039 W/mK, gletanje spojeva u Q3 kvaliteti. Spojevi ploča bandažirani i gletani. Izvedba u svemu prema opisanim općim uvjetima.                                 Stavka u fizici PZ4.</t>
    </r>
  </si>
  <si>
    <r>
      <t>Dobava materijala i izvedba spuštenog stropa, na tipskoj stropnoj pocinčanoj potkonstrukciji od CD i UD profila. Izvodi se akustičnim perforiranim pločama klase apsorpcije min. B (</t>
    </r>
    <r>
      <rPr>
        <sz val="10"/>
        <rFont val="Arial"/>
        <family val="2"/>
        <charset val="238"/>
      </rPr>
      <t>~</t>
    </r>
    <r>
      <rPr>
        <sz val="10"/>
        <rFont val="Arial Narrow"/>
        <family val="2"/>
        <charset val="238"/>
      </rPr>
      <t xml:space="preserve">700 kg/m3) ,svi spojevi bandažirani i pregletani u Q3 kvaliteti, obračun po m2 izvedenog stropa. Stavka u fizici MK1 - prostor hallova i većih predavaonica. </t>
    </r>
  </si>
  <si>
    <t xml:space="preserve">Dobava materijala i izvedba spuštenog stropa, na tipskoj stropnoj pocinčanoj potkonstrukciji od CD i UD profila. Izvodi se jednoslojnim oblaganjem gipskartonskim pločama d=12.5mm ,svi spojevi bandažirani i pregletani u Q3 kvaliteti, obračun po m2 izvedenog stropa. Stavka u fizici RK1. </t>
  </si>
  <si>
    <r>
      <t>Dobava materijala i izvedba spuštenog stropa, na tipskoj stropnoj pocinčanoj potkonstrukciji od CD i UD profila. Izvodi se akustičnim perforiranim pločama klase apsorpcije min. B (</t>
    </r>
    <r>
      <rPr>
        <sz val="10"/>
        <rFont val="Arial"/>
        <family val="2"/>
        <charset val="238"/>
      </rPr>
      <t>~</t>
    </r>
    <r>
      <rPr>
        <sz val="10"/>
        <rFont val="Arial Narrow"/>
        <family val="2"/>
        <charset val="238"/>
      </rPr>
      <t xml:space="preserve">700 kg/m3) ,svi spojevi bandažirani i pregletani u Q3 kvaliteti, obračun po m2 izvedenog stropa. Stavka u fizici MK2 - prostor hallova i većih predavaonica. </t>
    </r>
  </si>
  <si>
    <r>
      <t>Dobava materijala i izvedba spuštenog stropa, na tipskoj stropnoj pocinčanoj potkonstrukciji od CD i UD profila. Izvodi se akustičnim perforiranim pločama klase apsorpcije min. B (</t>
    </r>
    <r>
      <rPr>
        <sz val="10"/>
        <rFont val="Arial"/>
        <family val="2"/>
        <charset val="238"/>
      </rPr>
      <t>~</t>
    </r>
    <r>
      <rPr>
        <sz val="10"/>
        <rFont val="Arial Narrow"/>
        <family val="2"/>
        <charset val="238"/>
      </rPr>
      <t xml:space="preserve">700 kg/m3) ,svi spojevi bandažirani i pregletani u Q3 kvaliteti, obračun po m2 izvedenog stropa.                     Stavka u fizici RK1 - vezano na stavku 20. </t>
    </r>
  </si>
  <si>
    <r>
      <t>Dobava materijala i izvedba spuštenog stropa, na tipskoj stropnoj pocinčanoj potkonstrukciji od CD i UD profila. Izvodi se akustičnim perforiranim pločama klase apsorpcije min. B (</t>
    </r>
    <r>
      <rPr>
        <sz val="10"/>
        <rFont val="Arial"/>
        <family val="2"/>
        <charset val="238"/>
      </rPr>
      <t>~</t>
    </r>
    <r>
      <rPr>
        <sz val="10"/>
        <rFont val="Arial Narrow"/>
        <family val="2"/>
        <charset val="238"/>
      </rPr>
      <t xml:space="preserve">700 kg/m3) ,svi spojevi bandažirani i pregletani u Q3 kvaliteti, obračun po m2 izvedenog stropa.                     Stavka u fizici RK1.1. </t>
    </r>
  </si>
  <si>
    <t xml:space="preserve">Dobava materijala i izvedba spuštenog stropa, na tipskoj stropnoj pocinčanoj potkonstrukciji od CD i UD profila. Izvodi se jednoslojnim oblaganjem gipskartonskim pločama d=12.5mm ,svi spojevi bandažirani i pregletani u Q3 kvaliteti, obračun po m2 izvedenog stropa. Stavka u fizici RK1.2. </t>
  </si>
  <si>
    <r>
      <t>Dobava materijala i izvedba spuštenog stropa, na tipskoj stropnoj pocinčanoj potkonstrukciji od CD i UD profila. Izvodi se akustičnim perforiranim pločama klase apsorpcije min. B (</t>
    </r>
    <r>
      <rPr>
        <sz val="10"/>
        <rFont val="Arial"/>
        <family val="2"/>
        <charset val="238"/>
      </rPr>
      <t>~</t>
    </r>
    <r>
      <rPr>
        <sz val="10"/>
        <rFont val="Arial Narrow"/>
        <family val="2"/>
        <charset val="238"/>
      </rPr>
      <t xml:space="preserve">700 kg/m3) ,svi spojevi bandažirani i pregletani u Q3 kvaliteti, obračun po m2 izvedenog stropa.                     Stavka u fizici RK2. </t>
    </r>
  </si>
  <si>
    <t xml:space="preserve">Dobava materijala i izvedba spuštenog stropa, na tipskoj stropnoj pocinčanoj potkonstrukciji od CD i UD profila. Izvodi se jednoslojnim oblaganjem gipskartonskim pločama d=12.5mm ,svi spojevi bandažirani i pregletani u Q3 kvaliteti, obračun po m2 izvedenog stropa. Stavka u fizici RK1.4 i RK1.3. </t>
  </si>
  <si>
    <t>Izrada dobava i ugradnja raznih natpisa i oznaka etaža, odjela, prostorija i sl. radove izvršiti u skladu sa važećim propisima i pravilima struke, te u koordinaciji sa projektantom i korisnikom prostora.</t>
  </si>
  <si>
    <t xml:space="preserve">UNUTARNJA ALUMINIJSKA STOLARIJA UKUPNO </t>
  </si>
  <si>
    <t>CRNA BRAVARIJA UKUPNO</t>
  </si>
  <si>
    <t>Dobava i postava gipskartonskih ploča u dva sloja 2 x 12,5 mm, na poziciji ab zidova stubišta sa potkonstrukcijom u širini postojećeg zida za prihvat obloge zida - neventilirani sloj zraka.Potkonstrukcija od CW i UW profila prilagoditi visini prostora, sve bez vođenja instalacija.</t>
  </si>
  <si>
    <t>Gletanje i bojanje ploha ab zidova, stupova, greda i stropova  sa završnom obradom u žbuci disperzionim bojama, u boji i tonu bijela sa svim potrebnim predradnjama na vec pripremljenu podlogu za bojanje a u cijenu  uključen sav potreban rad, materijal. U cijenu uključeno i brušenje, čišćenje, otprašivanje, kitanje manjih oštećenja  impregniranje, predbojanje diperzivnom bojom, ispravljanje toniziranim kitom, te pokrovno bojanje disperzivnom bojom vlaknastim valjkom. Obračun po m2 oslikane površine.</t>
  </si>
  <si>
    <t>Dobava i montaža unutarnjih kamenih klupčica prozora. Ugrađuju se građevinskim ljepilom . Ima istak 2 cm od završno obrađenog zida. Izvodi se iz kamenih ploča debljine 3 cm i širine do 25 cm od granita obrađenog poliranjem u sloju cementnog morta 2 cm. Širinu klupčica izmjeriti na licu mjesta.  Obračun po m'.</t>
  </si>
  <si>
    <t>KAMENOREZAČKI RADOVI</t>
  </si>
  <si>
    <t>Betoniranje armirano betonskih zidova podruma (pojačanje nosive konstrukcije) u glatkoj oplati, betonom klase C30/37 pripremljenim u betonari. Betoniranje zidova izvesti sukladno Programu kontrole i kvalitete, u pripremljenu dvostranu glatku oplatu uz obavezno pervibriranje. U oplati zida predvidjeti sva oslabljenja i otvore, te ugraditi sve potrebne instalacije. Nakon ugradnje betona potrebno je obavezno njegovati beton sukladno Programu kontriole i kvalitete knjiga G2. Razred čvrstoće betona   C30/37. Razred izloženosti    XC3. Razred konzistencije    S3. Razred sadržaja klorida   Cl 0.2. Razred maksimalnog zrna agregata  Dmax16.
Cijena stavke uključuje nabavu i dopremu na gradilište betona klase C30/37, spravljenog u betonari, te sav potreban osnovni i pomoćni materijal, te rad ljudi i strojeva pri ugradnji.Obračun po m3 ugrađenog betona.</t>
  </si>
  <si>
    <t>Protupožarni premaz čeličnih konstrukcija vatrootpornosti 30-60 minuta.</t>
  </si>
  <si>
    <t>Izrada i postava zidnog opšava od aluminijskog  lima, deb 0,7 mm, r.š. Izvodi se na spoju novog dijela i postojećeg objekta. Razvijena širina  lima do 100 cm.  Obračun po m1.</t>
  </si>
  <si>
    <t>Izrada i montaža opšava ruba ravnog krova izvedenog od ravnog čeličnog lima tvornički višeslojno zaštićenog (, d = 2 mm, r.š. cca 90 cm s potrebnim materijalom za pričvršćenje (klameri, kvačice). Obračun po m1.</t>
  </si>
  <si>
    <t xml:space="preserve">Dobava, izrada i montaža čelične konstrukcije nosača ventilacijskih kanala, biljki i ophoda s ogradom - južna fasada, 1. kat.  U stavku su uključeni radionički nacrti i izvedbeni detalji koje je potrebno izraditi, a koji ulaze u cijenu izvedbe. Na tako izrađene radioničke nacrte potrebno je dobiti suglasnost statičara i ishoditi reviziju revidenta. Kompletno sve montirano, zaštićeno temeljnom bojom i ličeno u boji po izboru projektanta. Obračun po  komplet izvedene čelične konstrukcije. </t>
  </si>
  <si>
    <t xml:space="preserve">Dobava, izrada i montaža čelične konstrukcije nosača ventilacijskih kanala i ophoda s ogradom - 2 i 3. kat.  U stavku su uključeni radionički nacrti i izvedbeni detalji koje je potrebno izraditi, a koji ulaze u cijenu izvedbe. Na tako izrađene radioničke nacrte potrebno je dobiti suglasnost statičara i ishoditi reviziju revidenta. Kompletno sve montirano, zaštićeno temeljnom bojom i ličeno u boji po izboru projektanta. Obračun po  komplet izvedene čelične konstrukcije. </t>
  </si>
  <si>
    <t xml:space="preserve">Dobava, izrada i montaža čelične konstrukcije nosača ventilacijskih kanala i ophoda s ogradom - 4 i 5. kat.  U stavku su uključeni radionički nacrti i izvedbeni detalji koje je potrebno izraditi, a koji ulaze u cijenu izvedbe. Na tako izrađene radioničke nacrte potrebno je dobiti suglasnost statičara i ishoditi reviziju revidenta. Kompletno sve montirano, zaštićeno temeljnom bojom i ličeno u boji po izboru projektanta. Obračun po  komplet izvedene čelične konstrukcije. </t>
  </si>
  <si>
    <t xml:space="preserve">Dobava, izrada i montaža čelične konstrukcije natkrivene polikarbonatnim pločama- nadstrešnica nad južnim podrumskim ophodom i evakuacijskim stubama.  U stavku su uključeni radionički nacrti i izvedbeni detalji koje je potrebno izraditi, a koji ulaze u cijenu izvedbe. Na tako izrađene radioničke nacrte potrebno je dobiti suglasnost statičara i ishoditi reviziju revidenta. Kompletno sve montirano, zaštićeno temeljnom bojom i ličeno u boji po izboru projektanta. Obračun po  komplet izvedene čelične konstrukcije. </t>
  </si>
  <si>
    <t xml:space="preserve">Dobava, izrada i montaža čelične konstrukcije natkrivene polikarbonatnim pločama- nadstrešnica nad sjevernim podrumskim ophodom i evakuacijskim stubama.  U stavku su uključeni radionički nacrti i izvedbeni detalji koje je potrebno izraditi, a koji ulaze u cijenu izvedbe. Na tako izrađene radioničke nacrte potrebno je dobiti suglasnost statičara i ishoditi reviziju revidenta. Kompletno sve montirano, zaštićeno temeljnom bojom i ličeno u boji po izboru projektanta. Obračun po  komplet izvedene čelične konstrukcije. </t>
  </si>
  <si>
    <t xml:space="preserve">Dobava, izrada i montaža čelične konstrukcije natkrivene polikarbonatnim pločama- nadstrešnica nad ophodom studentski klub.  U stavku su uključeni radionički nacrti i izvedbeni detalji koje je potrebno izraditi, a koji ulaze u cijenu izvedbe. Na tako izrađene radioničke nacrte potrebno je dobiti suglasnost statičara i ishoditi reviziju revidenta. Kompletno sve montirano, zaštićeno temeljnom bojom i ličeno u boji po izboru projektanta. Obračun po  komplet izvedene čelične konstrukcije. </t>
  </si>
  <si>
    <t>MJERE UGRADBE KONTROLIRATI NA GRADILIŠTU</t>
  </si>
  <si>
    <t xml:space="preserve">Dobava i montaža tunela za prolaz pješaka izrađenog od bešavnih cijevi sa horizontalnim ukrućenjima. Visina tunela je 3,0 m i širina do 1,5 m. Pokrov izraditi od dva reda mosnica koje se postavljaju jedna do druge tako da drugi red pokriva reške prvog reda. Preko mosnica postaviti krovnu ljepenku br.120 sa preklopima min 10 cm ili PVC foliju. Nakon postave skele potrebno je postaviti   svu potrebnu signalizaciju ( rasvjetu, putokaze,.. ). Skelu-tunel izvesti prema postojećim HTZ propisima i u svemu kako je opisano u općim uvjetima. Obračun po m2 tlocrtne projekcije zaštitnog tunela. </t>
  </si>
  <si>
    <t xml:space="preserve">Dobava, dostava, postava i demontaža nakon izvedenih radova, fasadne skele - cijevna ili tipski "H" elementi, za izvođenje radova na objektu. Skelu je potrebno ukrutiti i sidriti u objekt pomoću kuka za pričvršćenje skele kako bi se osigurala od prevrtanja. Na vanjski dio skele postaviti jutenu zaštitu koju treba pričvrstiti na konstrukciju. Prije izvedbe skele izvođač je dužan  izraditi projekt skele, sa svim mjerama zaštite radnika i prolaznika. Cijelu skelu izraditi prema odredbama propisa za zaštitu na radu, te izvesti željezne ili drvene penjalice za osiguranje vertikalne komunikacije po skeli.  Skelu izvesti prema postojećim HTZ propisima i u svemu kako je opisano u općim uvjetima. Obračun po m2 vertikalne projekcije izvedene skele. </t>
  </si>
  <si>
    <r>
      <t xml:space="preserve">Dobava i ugradnja </t>
    </r>
    <r>
      <rPr>
        <b/>
        <sz val="10"/>
        <rFont val="Arial Narrow"/>
        <family val="2"/>
        <charset val="238"/>
      </rPr>
      <t>vanjske četverodjelne ulazne</t>
    </r>
    <r>
      <rPr>
        <sz val="10"/>
        <rFont val="Arial Narrow"/>
        <family val="2"/>
        <charset val="238"/>
      </rPr>
      <t xml:space="preserve"> ostakljene alu. plastificirane stijene koja se sastoji od dvokrilnih zaokretnih vrata i dvostruke fiksne stijene (prizemlje - ulazna vrata). </t>
    </r>
    <r>
      <rPr>
        <b/>
        <sz val="10"/>
        <rFont val="Arial Narrow"/>
        <family val="2"/>
        <charset val="238"/>
      </rPr>
      <t>POZICIJA 7</t>
    </r>
  </si>
  <si>
    <r>
      <t xml:space="preserve">Dobava i ugradnja </t>
    </r>
    <r>
      <rPr>
        <b/>
        <sz val="10"/>
        <rFont val="Arial Narrow"/>
        <family val="2"/>
        <charset val="238"/>
      </rPr>
      <t>vanjske četverodjelne fiksne</t>
    </r>
    <r>
      <rPr>
        <sz val="10"/>
        <rFont val="Arial Narrow"/>
        <family val="2"/>
        <charset val="238"/>
      </rPr>
      <t xml:space="preserve"> ostakljene alu. plastificirane stijene koja se sastoji od   dvostruke stijene x 2 sa spojnim elementom (prizemlje - studentska referada). </t>
    </r>
    <r>
      <rPr>
        <b/>
        <sz val="10"/>
        <rFont val="Arial Narrow"/>
        <family val="2"/>
        <charset val="238"/>
      </rPr>
      <t>POZICIJA 8</t>
    </r>
  </si>
  <si>
    <t>2 x klizna vrata, 2 x fiksni dio, potkonstrukcija - čelik + čelični podlošci
Materijal dovratnika: aluminijski profili sa prekinutim toplinskim mostom
Zvučna izolacija: R'w&gt;35 dB
Završna obrada: eloksirani aluminij
Ostakljenje krila: trostruko izo staklo 6+14+4+14+6 mm s low-E premazom i 
ispunom inertnim plinom, sigurnosno laminirano staklo s obje strane
Okov: za klizno otvaranje vrata 
Zaštita od sunca: vanjske rolete (alu roletna kutija)  - UKLJUČENO</t>
  </si>
  <si>
    <r>
      <t xml:space="preserve">Dobava i ugradnja </t>
    </r>
    <r>
      <rPr>
        <b/>
        <sz val="10"/>
        <rFont val="Arial Narrow"/>
        <family val="2"/>
        <charset val="238"/>
      </rPr>
      <t>vanjske četverodjelne klizne</t>
    </r>
    <r>
      <rPr>
        <sz val="10"/>
        <rFont val="Arial Narrow"/>
        <family val="2"/>
        <charset val="238"/>
      </rPr>
      <t xml:space="preserve"> ostakljene alu. plastificirane stijene (prizemlje - biblioteka i hodnik ispred bibliotek - sjever i jug ).  koja se sastoji od kliznih vrata s fiksnim dijelom x 2 sa spojnim elementom i čeličnom ogradom (ograda opisana u bravarskim radovima). </t>
    </r>
    <r>
      <rPr>
        <b/>
        <sz val="10"/>
        <rFont val="Arial Narrow"/>
        <family val="2"/>
        <charset val="238"/>
      </rPr>
      <t>POZICIJA 13</t>
    </r>
  </si>
  <si>
    <t xml:space="preserve">Materijal dovratnika/okvira: aluminijski profili sa prekinutim toplinskim mostom
Ostakljenje krila: trostruko izo staklo 6+14+4+14+6 mm s low-E premazom i 
ispunom inertnim plinom, sigurnosno laminirano staklo s unutarnje strane (vratno krilo obostrano) 
Zvučna izolacija: R'w&gt;35 dB
Završna obrada: eloksirani aluminij
Okov: za zaokretno otvaranje vrata s 2 petlje, cilindrična brava, hidraulički zatvarač s klizačem, panik letva inox
Zaštita od sunca: vanjske rolete (alu roletna kutija) - UKLJUČENO
</t>
  </si>
  <si>
    <t xml:space="preserve">Materijal okvira: aluminijski profili sa prekinutim toplinskim mostom
Ostakljenje krila: trostruko izo staklo 6+14+4+14+6 mm s low-E premazom i 
ispunom inertnim plinom, sigurnosno laminirano staklo s unutarnje strane
Zvučna izolacija: R'w&gt;35 dB
Završna obrada: eloksirani aluminij
Zaštita od sunca: vanjske rolete (alu roletna kutija) - UKLJUČENO </t>
  </si>
  <si>
    <r>
      <t xml:space="preserve">Dobava i ugradnja </t>
    </r>
    <r>
      <rPr>
        <b/>
        <sz val="10"/>
        <rFont val="Arial Narrow"/>
        <family val="2"/>
        <charset val="238"/>
      </rPr>
      <t>vanjske četverodjelne klizne</t>
    </r>
    <r>
      <rPr>
        <sz val="10"/>
        <rFont val="Arial Narrow"/>
        <family val="2"/>
        <charset val="238"/>
      </rPr>
      <t xml:space="preserve"> ostakljene alu. plastificirane stijene (1. i 2. kat, biblioteka i hodnik ispred biblioteke ), koja se sastoji od kliznih vrata s fiksnim dijelom x 2 sa spojnim elementom. </t>
    </r>
    <r>
      <rPr>
        <b/>
        <sz val="10"/>
        <rFont val="Arial Narrow"/>
        <family val="2"/>
        <charset val="238"/>
      </rPr>
      <t>POZICIJA 13a</t>
    </r>
  </si>
  <si>
    <r>
      <t xml:space="preserve">Dobava i ugradnja </t>
    </r>
    <r>
      <rPr>
        <b/>
        <sz val="10"/>
        <rFont val="Arial Narrow"/>
        <family val="2"/>
        <charset val="238"/>
      </rPr>
      <t>vanjske četverodjelne fiksne</t>
    </r>
    <r>
      <rPr>
        <sz val="10"/>
        <rFont val="Arial Narrow"/>
        <family val="2"/>
        <charset val="238"/>
      </rPr>
      <t xml:space="preserve"> ostakljene alu. plastificirane stijene (prizemlje - velika predavaonica - jug). </t>
    </r>
    <r>
      <rPr>
        <b/>
        <sz val="10"/>
        <rFont val="Arial Narrow"/>
        <family val="2"/>
        <charset val="238"/>
      </rPr>
      <t>POZICIJA 14</t>
    </r>
  </si>
  <si>
    <r>
      <t xml:space="preserve">Dobava i ugradnja </t>
    </r>
    <r>
      <rPr>
        <b/>
        <sz val="10"/>
        <rFont val="Arial Narrow"/>
        <family val="2"/>
        <charset val="238"/>
      </rPr>
      <t xml:space="preserve">vanjske četverodjelne </t>
    </r>
    <r>
      <rPr>
        <sz val="10"/>
        <rFont val="Arial Narrow"/>
        <family val="2"/>
        <charset val="238"/>
      </rPr>
      <t xml:space="preserve"> ostakljene alu. plastificirane stijene koja se sastoji od dvokrilnih zaokretnih vrata x2 s fiksnim stijenama između x2 (prizemlje - velika predavaonica - jug). </t>
    </r>
    <r>
      <rPr>
        <b/>
        <sz val="10"/>
        <rFont val="Arial Narrow"/>
        <family val="2"/>
        <charset val="238"/>
      </rPr>
      <t>POZICIJA 15</t>
    </r>
  </si>
  <si>
    <t xml:space="preserve">Materijal dovratnika: aluminijski profili sa prekinutim toplinskim mostom
Ostakljenje krila: trostruko izo staklo 4+16+4+16+4 mm s low-E premazom i 
ispunom inertnim plinom, sigurnosno laminirano staklo s unutarnje strane (vratno krilo obostrano)
Zvučna izolacija: R'w&gt;35 dB
Završna obrada: eloksirani aluminij
Okov: za zaokretno otvaranje vrata s 3 petlje, cilindrična brava, hidraulički zatvarač s klizačem, panik letva inox 
Zaštita od sunca: vanjske rolete (alu roletna kutija)  - UKLJUČENO </t>
  </si>
  <si>
    <r>
      <t xml:space="preserve">Dobava i ugradnja </t>
    </r>
    <r>
      <rPr>
        <b/>
        <sz val="10"/>
        <rFont val="Arial Narrow"/>
        <family val="2"/>
        <charset val="238"/>
      </rPr>
      <t xml:space="preserve">vanjske četverodjelne </t>
    </r>
    <r>
      <rPr>
        <sz val="10"/>
        <rFont val="Arial Narrow"/>
        <family val="2"/>
        <charset val="238"/>
      </rPr>
      <t xml:space="preserve"> ostakljene alu. plastificirane stijene koja se sastoji od dvokrilnih zaokretnih vrata x2 s fiksnim stijenama između x2 (prizemlje - velika predavaonica - jug). </t>
    </r>
    <r>
      <rPr>
        <b/>
        <sz val="10"/>
        <rFont val="Arial Narrow"/>
        <family val="2"/>
        <charset val="238"/>
      </rPr>
      <t>POZICIJA 16</t>
    </r>
  </si>
  <si>
    <t xml:space="preserve">2 x klizna vrata, 2 x fiksni dio, potkonstrukcija - čelik + čelični podlošci
Materijal dovratnika: aluminijski profili sa prekinutim toplinskim mostom
Zvučna izolacija: R'w&gt;35 dB
Završna obrada: eloksirani aluminij
Ostakljenje krila: trostruko izo staklo 6+14+4+14+6 mm s low-E premazom i 
ispunom inertnim plinom, sigurnosno laminirano staklo s obje strane
Okov: za klizno otvaranje
Zaštita od sunca: vanjske rolete (alu roletna kutija)  - UKLJUČENO </t>
  </si>
  <si>
    <t>Gabariti : 475 x 295 cm + 30 cm (roletna kutija)
Građevinski otvor : 485 x 325 cm
Svijetli otvor : 455 x 258 cm</t>
  </si>
  <si>
    <r>
      <t xml:space="preserve">Dobava i ugradnja </t>
    </r>
    <r>
      <rPr>
        <b/>
        <sz val="10"/>
        <rFont val="Arial Narrow"/>
        <family val="2"/>
        <charset val="238"/>
      </rPr>
      <t>vanjske četverodjelne klizne</t>
    </r>
    <r>
      <rPr>
        <sz val="10"/>
        <rFont val="Arial Narrow"/>
        <family val="2"/>
        <charset val="238"/>
      </rPr>
      <t xml:space="preserve"> ostakljene alu. plastificirane stijene (prizemlje - glavno ulično pročelje).  koja se sastoji od kliznih vrata s fiksnim dijelom x 2 sa spojnim elementom.    </t>
    </r>
    <r>
      <rPr>
        <b/>
        <sz val="10"/>
        <rFont val="Arial Narrow"/>
        <family val="2"/>
        <charset val="238"/>
      </rPr>
      <t>POZICIJA 10</t>
    </r>
  </si>
  <si>
    <r>
      <t xml:space="preserve">Dobava i ugradnja </t>
    </r>
    <r>
      <rPr>
        <b/>
        <sz val="10"/>
        <rFont val="Arial Narrow"/>
        <family val="2"/>
        <charset val="238"/>
      </rPr>
      <t>vanjske četverodjelne klizne</t>
    </r>
    <r>
      <rPr>
        <sz val="10"/>
        <rFont val="Arial Narrow"/>
        <family val="2"/>
        <charset val="238"/>
      </rPr>
      <t xml:space="preserve"> ostakljene alu. plastificirane stijene (katovi - glavno ulično pročelje).  koja se sastoji od kliznih vrata s fiksnim dijelom x 2 sa spojnim elementom. </t>
    </r>
    <r>
      <rPr>
        <b/>
        <sz val="10"/>
        <rFont val="Arial Narrow"/>
        <family val="2"/>
        <charset val="238"/>
      </rPr>
      <t>POZICIJA 10a</t>
    </r>
  </si>
  <si>
    <t xml:space="preserve">2 x klizna vrata, 2 x fiksni dio, potkonstrukcija - čelik + čelični podlošci
Materijal dovratnika: aluminijski profili sa prekinutim toplinskim mostom
Zvučna izolacija: R'w&gt;35 dB
Završna obrada: eloksirani aluminij
Ostakljenje krila: trostruko izo staklo 4+16+4+16+4 mm s low-E premazom i 
ispunom inertnim plinom, sigurnosno laminirano staklo s obje strane
Okov: za klizno otvaranje 
Zaštita od sunca: vanjske rolete (alu roletna kutija)  - UKLJUČENO </t>
  </si>
  <si>
    <t>Gabariti : 475 x 200 cm + 30 cm (roletna kutija)
Građevinski otvor : 495 x 230 cm
Svijetli otvor : 455 x 178 cm</t>
  </si>
  <si>
    <t xml:space="preserve">Materijal doprozornika: aluminijski vratni profili sa prekinutim toplinskim mostom
Ostakljenje krila: trostruko izo staklo 6+14+4+14+6 mm s low-E premazom i 
ispunom inertnim plinom, Zvučna izolacija: R'w&gt;35 dB
Završna obrada: eloksirani aluminij
Okov: za otklopno otvaranje, kvaka inox </t>
  </si>
  <si>
    <r>
      <t xml:space="preserve">Dobava i ugradnja </t>
    </r>
    <r>
      <rPr>
        <b/>
        <sz val="10"/>
        <rFont val="Arial Narrow"/>
        <family val="2"/>
        <charset val="238"/>
      </rPr>
      <t>trodjelnog</t>
    </r>
    <r>
      <rPr>
        <sz val="10"/>
        <rFont val="Arial Narrow"/>
        <family val="2"/>
        <charset val="238"/>
      </rPr>
      <t xml:space="preserve"> </t>
    </r>
    <r>
      <rPr>
        <b/>
        <sz val="10"/>
        <rFont val="Arial Narrow"/>
        <family val="2"/>
        <charset val="238"/>
      </rPr>
      <t xml:space="preserve">vanjskog </t>
    </r>
    <r>
      <rPr>
        <sz val="10"/>
        <rFont val="Arial Narrow"/>
        <family val="2"/>
        <charset val="238"/>
      </rPr>
      <t xml:space="preserve"> ostakljenog alu. plastificiranog prozora koji se sastoji od otklopno - zaokretnog krila, otklopnog krila i  fiksnog polja (prizemlje - stražnje dvorišno pročelje). </t>
    </r>
    <r>
      <rPr>
        <b/>
        <sz val="10"/>
        <rFont val="Arial Narrow"/>
        <family val="2"/>
        <charset val="238"/>
      </rPr>
      <t xml:space="preserve">POZICIJA 20 </t>
    </r>
  </si>
  <si>
    <t xml:space="preserve">Materijal doprozornika: aluminijski vratni profili sa prekinutim toplinskim mostom
Ostakljenje krila: trostruko izo staklo 6+14+4+14+6 mm s low-E premazom i 
ispunom inertnim plinom
Zvučna izolacija: R'w&gt;35 dB
Završna obrada: eloksirani aluminij
Okov: za otklopno otvaranje, kvaka inox </t>
  </si>
  <si>
    <r>
      <t xml:space="preserve">Dobava i ugradnja </t>
    </r>
    <r>
      <rPr>
        <b/>
        <sz val="10"/>
        <rFont val="Arial Narrow"/>
        <family val="2"/>
        <charset val="238"/>
      </rPr>
      <t>trodjelnog</t>
    </r>
    <r>
      <rPr>
        <sz val="10"/>
        <rFont val="Arial Narrow"/>
        <family val="2"/>
        <charset val="238"/>
      </rPr>
      <t xml:space="preserve"> </t>
    </r>
    <r>
      <rPr>
        <b/>
        <sz val="10"/>
        <rFont val="Arial Narrow"/>
        <family val="2"/>
        <charset val="238"/>
      </rPr>
      <t xml:space="preserve">vanjskog </t>
    </r>
    <r>
      <rPr>
        <sz val="10"/>
        <rFont val="Arial Narrow"/>
        <family val="2"/>
        <charset val="238"/>
      </rPr>
      <t xml:space="preserve"> ostakljenog alu. plastificiranog prozora koji se sastoji od 2 otklopna krila i  fiksnog polja (prizemlje - stražnje dvorišno pročelje). </t>
    </r>
    <r>
      <rPr>
        <b/>
        <sz val="10"/>
        <rFont val="Arial Narrow"/>
        <family val="2"/>
        <charset val="238"/>
      </rPr>
      <t>POZICIJA 19</t>
    </r>
  </si>
  <si>
    <t xml:space="preserve">Materijal doprozornika: aluminijski vratni profili sa prekinutim toplinskim mostom
Ostakljenje krila: trostruko izo staklo 6+14+4+14+6 mm s low-E premazom i 
ispunom inertnim plinom 
Zvučna izolacija: R'w&gt;35 dB
Završna obrada: eloksirani aluminij
Okov: za otklopno otvaranje, kvaka inox </t>
  </si>
  <si>
    <r>
      <t xml:space="preserve">Dobava i ugradnja </t>
    </r>
    <r>
      <rPr>
        <b/>
        <sz val="10"/>
        <rFont val="Arial Narrow"/>
        <family val="2"/>
        <charset val="238"/>
      </rPr>
      <t>trodjelnog</t>
    </r>
    <r>
      <rPr>
        <sz val="10"/>
        <rFont val="Arial Narrow"/>
        <family val="2"/>
        <charset val="238"/>
      </rPr>
      <t xml:space="preserve"> </t>
    </r>
    <r>
      <rPr>
        <b/>
        <sz val="10"/>
        <rFont val="Arial Narrow"/>
        <family val="2"/>
        <charset val="238"/>
      </rPr>
      <t xml:space="preserve">vanjskog </t>
    </r>
    <r>
      <rPr>
        <sz val="10"/>
        <rFont val="Arial Narrow"/>
        <family val="2"/>
        <charset val="238"/>
      </rPr>
      <t xml:space="preserve"> ostakljenog alu. plastificiranog prozora koji se sastoji od 2 otklopna krila i  fiksnog polja (prizemlje - stražnje dvorišno pročelje). </t>
    </r>
    <r>
      <rPr>
        <b/>
        <sz val="10"/>
        <rFont val="Arial Narrow"/>
        <family val="2"/>
        <charset val="238"/>
      </rPr>
      <t>POZICIJA 18</t>
    </r>
  </si>
  <si>
    <r>
      <t xml:space="preserve">Dobava i ugradnja </t>
    </r>
    <r>
      <rPr>
        <b/>
        <sz val="10"/>
        <rFont val="Arial Narrow"/>
        <family val="2"/>
        <charset val="238"/>
      </rPr>
      <t>trodjelnog</t>
    </r>
    <r>
      <rPr>
        <sz val="10"/>
        <rFont val="Arial Narrow"/>
        <family val="2"/>
        <charset val="238"/>
      </rPr>
      <t xml:space="preserve"> </t>
    </r>
    <r>
      <rPr>
        <b/>
        <sz val="10"/>
        <rFont val="Arial Narrow"/>
        <family val="2"/>
        <charset val="238"/>
      </rPr>
      <t xml:space="preserve">vanjskog </t>
    </r>
    <r>
      <rPr>
        <sz val="10"/>
        <rFont val="Arial Narrow"/>
        <family val="2"/>
        <charset val="238"/>
      </rPr>
      <t xml:space="preserve"> ostakljenog alu. plastificiranog prozora koji se sastoji od 2 otklopna krila i  fiksnog polja (prizemlje - stražnje dvorišno pročelje). </t>
    </r>
    <r>
      <rPr>
        <b/>
        <sz val="10"/>
        <rFont val="Arial Narrow"/>
        <family val="2"/>
        <charset val="238"/>
      </rPr>
      <t>POZICIJA 17</t>
    </r>
  </si>
  <si>
    <t xml:space="preserve">Materijal dovratnika: aluminijski profili sa prekinutim toplinskim mostom
Ostakljenje krila: trostruko izo staklo 6+14+4+14+6 mm s low-E premazom i 
ispunom inertnim plinom, sigurnosno laminirano staklo s unutarnje strane (vratno krilo obostrano)
Zvučna izolacija: R'w&gt;35 dB
Završna obrada: eloksirani aluminij
Okov: za klizno otvaranje vrata </t>
  </si>
  <si>
    <r>
      <t xml:space="preserve">Dobava i ugradnja </t>
    </r>
    <r>
      <rPr>
        <b/>
        <sz val="10"/>
        <rFont val="Arial Narrow"/>
        <family val="2"/>
        <charset val="238"/>
      </rPr>
      <t xml:space="preserve">vanjske dvodjelne </t>
    </r>
    <r>
      <rPr>
        <sz val="10"/>
        <rFont val="Arial Narrow"/>
        <family val="2"/>
        <charset val="238"/>
      </rPr>
      <t xml:space="preserve"> ostakljene alu. plastificirane stijene koja se sastoji od  zaokretnih vrata i fiksne stijene (prizemlje - šlic bočno, spoj glavne zgrade s dvorišnom, servisna vrata, izlaz na galeriju), sa čeličnom ogradom koja je opisana u bravarskim radovima. </t>
    </r>
    <r>
      <rPr>
        <b/>
        <sz val="10"/>
        <rFont val="Arial Narrow"/>
        <family val="2"/>
        <charset val="238"/>
      </rPr>
      <t>POZICIJA 11</t>
    </r>
  </si>
  <si>
    <r>
      <t xml:space="preserve">Dobava i ugradnja </t>
    </r>
    <r>
      <rPr>
        <b/>
        <sz val="10"/>
        <rFont val="Arial Narrow"/>
        <family val="2"/>
        <charset val="238"/>
      </rPr>
      <t xml:space="preserve">vanjske dvodjelne </t>
    </r>
    <r>
      <rPr>
        <sz val="10"/>
        <rFont val="Arial Narrow"/>
        <family val="2"/>
        <charset val="238"/>
      </rPr>
      <t xml:space="preserve"> ostakljene alu. plastificirane stijene koja se sastoji od dvokrilnih zaokretnih vrata i fiksne stijene (prizemlje - šlic bočno, spoj glavne zgrade s dvorišnom).            </t>
    </r>
    <r>
      <rPr>
        <b/>
        <sz val="10"/>
        <rFont val="Arial Narrow"/>
        <family val="2"/>
        <charset val="238"/>
      </rPr>
      <t>POZICIJA 11a</t>
    </r>
  </si>
  <si>
    <t xml:space="preserve">2 x klizna vrata, 2 x fiksni dio, potkonstrukcija - čelik + čelični podlošci
Materijal dovratnika: aluminijski profili sa prekinutim toplinskim mostom
Zvučna izolacija: R'w&gt;35 dB
Završna obrada: eloksirani aluminij
Ostakljenje krila: trostruko izo staklo 6+14+4+14+6 mm s low-E premazom i 
ispunom inertnim plinom, sigurnosno laminirano staklo s obje strane
Okov: za klizno otvaranje vrata 
Zaštita od sunca: vanjske rolete (alu roletna kutija)  - UKLJUČENO </t>
  </si>
  <si>
    <t>Gabariti : 470 x 245 cm 
Građevinski otvor : 490 x 275 cm
Svijetli otvor : 208 x 220 cm</t>
  </si>
  <si>
    <t>Gabariti : 465 x 205 cm 
Građevinski otvor : 485 x 235 cm
Svijetli otvor : 208 x 180 cm</t>
  </si>
  <si>
    <r>
      <t xml:space="preserve">Dobava i ugradnja </t>
    </r>
    <r>
      <rPr>
        <b/>
        <sz val="10"/>
        <rFont val="Arial Narrow"/>
        <family val="2"/>
        <charset val="238"/>
      </rPr>
      <t>vanjske četverodjelne klizne</t>
    </r>
    <r>
      <rPr>
        <sz val="10"/>
        <rFont val="Arial Narrow"/>
        <family val="2"/>
        <charset val="238"/>
      </rPr>
      <t xml:space="preserve"> ostakljene alu. plastificirane stijene (katovi - stražnje pročelje glavne zgrade), koja se sastoji od kliznih vrata s fiksnim dijelom x 2 sa spojnim čel. elementom. </t>
    </r>
    <r>
      <rPr>
        <b/>
        <sz val="10"/>
        <rFont val="Arial Narrow"/>
        <family val="2"/>
        <charset val="238"/>
      </rPr>
      <t>POZICIJA 9a</t>
    </r>
  </si>
  <si>
    <r>
      <t xml:space="preserve">Dobava i ugradnja </t>
    </r>
    <r>
      <rPr>
        <b/>
        <sz val="10"/>
        <rFont val="Arial Narrow"/>
        <family val="2"/>
        <charset val="238"/>
      </rPr>
      <t>vanjske četverodjelne klizne</t>
    </r>
    <r>
      <rPr>
        <sz val="10"/>
        <rFont val="Arial Narrow"/>
        <family val="2"/>
        <charset val="238"/>
      </rPr>
      <t xml:space="preserve"> ostakljene alu. plastificirane stijene (prizemlje - stražnje pročelje glavne zgrade), koja se sastoji od kliznih vrata x2 s fiksnim dijelom  sa spojnim čel. elementom i čeličnom ogradom koja je opisana u bravarskim radovima. </t>
    </r>
    <r>
      <rPr>
        <b/>
        <sz val="10"/>
        <rFont val="Arial Narrow"/>
        <family val="2"/>
        <charset val="238"/>
      </rPr>
      <t>POZICIJA 9</t>
    </r>
  </si>
  <si>
    <r>
      <t xml:space="preserve">Dobava i ugradnja </t>
    </r>
    <r>
      <rPr>
        <b/>
        <sz val="10"/>
        <rFont val="Arial Narrow"/>
        <family val="2"/>
        <charset val="238"/>
      </rPr>
      <t>vanjske dvodjelne klizne</t>
    </r>
    <r>
      <rPr>
        <sz val="10"/>
        <rFont val="Arial Narrow"/>
        <family val="2"/>
        <charset val="238"/>
      </rPr>
      <t xml:space="preserve"> ostakljene alu. plastificirane stijene (prizemlje - vrata prostorije u stubište), koja se sastoji od kliznih vrata i fiksnog dijela. </t>
    </r>
    <r>
      <rPr>
        <b/>
        <sz val="10"/>
        <rFont val="Arial Narrow"/>
        <family val="2"/>
        <charset val="238"/>
      </rPr>
      <t>POZICIJA 12</t>
    </r>
  </si>
  <si>
    <t>1 x klizna vrata, 1 x fiksni dio, potkonstrukcija - čelik + čelični podlošci
Materijal dovratnika: aluminijski profili sa prekinutim toplinskim mostom
Zvučna izolacija: R'w&gt;35 dB
Završna obrada: eloksirani aluminij
Ostakljenje krila: trostruko izo staklo 6+14+4+14+6 mm s low-E premazom i 
ispunom inertnim plinom, sigurnosno laminirano staklo s obje strane 
Okov: za klizno otvaranje vrata 
Zaštita od sunca: vanjske rolete (alu roletna kutija)  - UKLJUČENO</t>
  </si>
  <si>
    <r>
      <t xml:space="preserve">Dobava i ugradnja </t>
    </r>
    <r>
      <rPr>
        <b/>
        <sz val="10"/>
        <rFont val="Arial Narrow"/>
        <family val="2"/>
        <charset val="238"/>
      </rPr>
      <t>vanjske dvodjelne klizne</t>
    </r>
    <r>
      <rPr>
        <sz val="10"/>
        <rFont val="Arial Narrow"/>
        <family val="2"/>
        <charset val="238"/>
      </rPr>
      <t xml:space="preserve"> ostakljene alu. plastificirane stijene (1. i 2. kat - vrata prostorije u stubište), koja se sastoji od kliznih vrata i fiksnog dijela. </t>
    </r>
    <r>
      <rPr>
        <b/>
        <sz val="10"/>
        <rFont val="Arial Narrow"/>
        <family val="2"/>
        <charset val="238"/>
      </rPr>
      <t>POZICIJA 12a</t>
    </r>
  </si>
  <si>
    <t>1 x klizna vrata, 1 x fiksni dio, potkonstrukcija - čelik + čelični podlošci
Materijal dovratnika: aluminijski profili sa prekinutim toplinskim mostom
Zvučna izolacija: R'w&gt;35 dB
Završna obrada: eloksirani aluminij
Ostakljenje krila: trostruko izo staklo 6+14+4+14+6 mm s low-E premazom i 
ispunom inertnim plinom, sigurnosno laminirano staklo s obje strane
Okov: za klizno otvaranje vrata 
Zaštita od sunca: vanjske rolete (alu roletna kutija)  - UKLJUČENO</t>
  </si>
  <si>
    <r>
      <t xml:space="preserve">Dobava i ugradnja </t>
    </r>
    <r>
      <rPr>
        <b/>
        <sz val="10"/>
        <rFont val="Arial Narrow"/>
        <family val="2"/>
        <charset val="238"/>
      </rPr>
      <t>vanjske dvodjelne klizne</t>
    </r>
    <r>
      <rPr>
        <sz val="10"/>
        <rFont val="Arial Narrow"/>
        <family val="2"/>
        <charset val="238"/>
      </rPr>
      <t xml:space="preserve"> ostakljene alu. plastificirane stijene (3., 4. i 5. kat - prozor prostorije u stubište), koja se sastoji od kliznog prozora i fiksnog dijela. </t>
    </r>
    <r>
      <rPr>
        <b/>
        <sz val="10"/>
        <rFont val="Arial Narrow"/>
        <family val="2"/>
        <charset val="238"/>
      </rPr>
      <t>POZICIJA 12b</t>
    </r>
  </si>
  <si>
    <t>Materijal dovratnika: aluminijski profili sa prekinutim toplinskim mostom
Zvučna izolacija: R'w&gt;35 dB
Završna obrada: eloksirani aluminij
Ostakljenje krila: trostruko izo staklo 6+14+4+14+6 mm s low-E premazom i 
ispunom inertnim plinom, sigurnosno laminirano staklo s obje strane
Okov: za klizno otvaranje prozora 
Zaštita od sunca: vanjske rolete (alu roletna kutija)  - UKLJUČENO</t>
  </si>
  <si>
    <t>Gabariti : 220 x 130 cm + 30 cm (roletna kutija)
Građevinski otvor : 240 x 160 cm
Svijetli otvor : 202 x 100 cm
Visina parapeta : 85 cm</t>
  </si>
  <si>
    <r>
      <t xml:space="preserve">Dobava i ugradnja </t>
    </r>
    <r>
      <rPr>
        <b/>
        <sz val="10"/>
        <rFont val="Arial Narrow"/>
        <family val="2"/>
        <charset val="238"/>
      </rPr>
      <t>vanjske dvodjelne klizne</t>
    </r>
    <r>
      <rPr>
        <sz val="10"/>
        <rFont val="Arial Narrow"/>
        <family val="2"/>
        <charset val="238"/>
      </rPr>
      <t xml:space="preserve"> ostakljene alu. plastificirane stijene (podest stubišta 3 i 4. kata, izlaz na mrežu / palubu zelenog krova), koja se sastoji od kliznih vrata i fiksnog dijela. </t>
    </r>
    <r>
      <rPr>
        <b/>
        <sz val="10"/>
        <rFont val="Arial Narrow"/>
        <family val="2"/>
        <charset val="238"/>
      </rPr>
      <t>POZICIJA 22</t>
    </r>
  </si>
  <si>
    <t xml:space="preserve">1 x klizna vrata, 1 x fiksni dio, potkonstrukcija - čelik + čelični podlošci
Materijal dovratnika: aluminijski profili sa prekinutim toplinskim mostom
Zvučna izolacija: R'w&gt;35 dB
Završna obrada: eloksirani aluminij
Ostakljenje krila: trostruko izo staklo 6+14+4+14+6 mm s low-E premazom i 
ispunom inertnim plinom, sigurnosno laminirano staklo s obje strane 
Okov: za klizno otvaranje vrata </t>
  </si>
  <si>
    <r>
      <t xml:space="preserve">Dobava i ugradnja </t>
    </r>
    <r>
      <rPr>
        <b/>
        <sz val="10"/>
        <rFont val="Arial Narrow"/>
        <family val="2"/>
        <charset val="238"/>
      </rPr>
      <t>vanjske dvodjelne klizne</t>
    </r>
    <r>
      <rPr>
        <sz val="10"/>
        <rFont val="Arial Narrow"/>
        <family val="2"/>
        <charset val="238"/>
      </rPr>
      <t xml:space="preserve"> ostakljene alu. plastificirane stijene (podest stubišta 5. kata), koja se sastoji od kliznih vrata i fiksnog dijela s čeličnom ogradom koja je opisana u bravarskim radovima. </t>
    </r>
    <r>
      <rPr>
        <b/>
        <sz val="10"/>
        <rFont val="Arial Narrow"/>
        <family val="2"/>
        <charset val="238"/>
      </rPr>
      <t>POZICIJA 22a</t>
    </r>
  </si>
  <si>
    <t xml:space="preserve">1 x klizna vrata, 1 x fiksni dio, potkonstrukcija - čelik + čelični podlošci
Materijal dovratnika: aluminijski profili sa prekinutim toplinskim mostom
Zvučna izolacija: R'w&gt;35 dB
Završna obrada: eloksirani aluminij
Ostakljenje krila: trostruko izo staklo 6+14+4+14+6 mm s low-E premazom i 
ispunom inertnim plinom, sigurnosno laminirano staklo s obje strane
Okov: za klizno otvaranje </t>
  </si>
  <si>
    <t>Gabariti : 235 x 215 cm 
Građevinski otvor : 255 x 215 cm
Svijetli otvor : 242 x 205 cm</t>
  </si>
  <si>
    <r>
      <t xml:space="preserve">Dobava i ugradnja </t>
    </r>
    <r>
      <rPr>
        <b/>
        <sz val="10"/>
        <rFont val="Arial Narrow"/>
        <family val="2"/>
        <charset val="238"/>
      </rPr>
      <t>jednodjelnog</t>
    </r>
    <r>
      <rPr>
        <sz val="10"/>
        <rFont val="Arial Narrow"/>
        <family val="2"/>
        <charset val="238"/>
      </rPr>
      <t xml:space="preserve"> </t>
    </r>
    <r>
      <rPr>
        <b/>
        <sz val="10"/>
        <rFont val="Arial Narrow"/>
        <family val="2"/>
        <charset val="238"/>
      </rPr>
      <t xml:space="preserve">vanjskog fiksnog </t>
    </r>
    <r>
      <rPr>
        <sz val="10"/>
        <rFont val="Arial Narrow"/>
        <family val="2"/>
        <charset val="238"/>
      </rPr>
      <t xml:space="preserve"> ostakljenog alu. plastificiranog prozora (tehnička prostorija na krovu, stražnje pročelje glavne zgrade). </t>
    </r>
    <r>
      <rPr>
        <b/>
        <sz val="10"/>
        <rFont val="Arial Narrow"/>
        <family val="2"/>
        <charset val="238"/>
      </rPr>
      <t>POZICIJA 23</t>
    </r>
  </si>
  <si>
    <t xml:space="preserve">Materijal doprozornika: aluminijski vratni profili sa prekinutim toplinskim mostom
Ostakljenje krila: trostruko izo staklo 6+14+4+14+6 mm s low-E premazom 
i ispunom inertnim plinom
Zvučna izolacija: R'w&gt;35 dB
Završna obrada: eloksirani aluminij
Okov: za otklopno otvaranje </t>
  </si>
  <si>
    <t xml:space="preserve">Materijal doprozornika: aluminijski vratni profili sa prekinutim toplinskim mostom
Ostakljenje krila: trostruko izo staklo 4+16+4+16+4 mm s low-E premazom 
i ispunom inertnim plinom 
Zvučna izolacija: R'w&gt;35 dB
Završna obrada: eloksirani aluminij
Okov: za otklopno otvaranje </t>
  </si>
  <si>
    <r>
      <t xml:space="preserve">Dobava i ugradnja </t>
    </r>
    <r>
      <rPr>
        <b/>
        <sz val="10"/>
        <rFont val="Arial Narrow"/>
        <family val="2"/>
        <charset val="238"/>
      </rPr>
      <t>jednodjelnog</t>
    </r>
    <r>
      <rPr>
        <sz val="10"/>
        <rFont val="Arial Narrow"/>
        <family val="2"/>
        <charset val="238"/>
      </rPr>
      <t xml:space="preserve"> </t>
    </r>
    <r>
      <rPr>
        <b/>
        <sz val="10"/>
        <rFont val="Arial Narrow"/>
        <family val="2"/>
        <charset val="238"/>
      </rPr>
      <t xml:space="preserve">vanjskog otkopnog </t>
    </r>
    <r>
      <rPr>
        <sz val="10"/>
        <rFont val="Arial Narrow"/>
        <family val="2"/>
        <charset val="238"/>
      </rPr>
      <t xml:space="preserve"> ostakljenog alu. plastificiranog prozora (tehnička prostorija na krovu, stražnje pročelje glavne zgrade). PROZOR ZA ODIMLJAVANJE TE GA JE POTREBNO SPOJITI NA VATRODOJAVU.     Prozor je u protudimnoj izvedbi u </t>
    </r>
    <r>
      <rPr>
        <b/>
        <sz val="10"/>
        <rFont val="Arial Narrow"/>
        <family val="2"/>
        <charset val="238"/>
      </rPr>
      <t>klasi R30</t>
    </r>
    <r>
      <rPr>
        <sz val="10"/>
        <rFont val="Arial Narrow"/>
        <family val="2"/>
        <charset val="238"/>
      </rPr>
      <t xml:space="preserve">  (brtve i slično) uz atest. </t>
    </r>
    <r>
      <rPr>
        <b/>
        <sz val="10"/>
        <rFont val="Arial Narrow"/>
        <family val="2"/>
        <charset val="238"/>
      </rPr>
      <t>POZICIJA 23a</t>
    </r>
  </si>
  <si>
    <t xml:space="preserve">VANJSKA PVC STOLARIJA UKUPNO </t>
  </si>
  <si>
    <t>D)</t>
  </si>
  <si>
    <t>PVC profili s prekidom toplinskog mosta s minimalno 3 brtve</t>
  </si>
  <si>
    <t xml:space="preserve">Materijal: PVC prozorski profili sa prekinutim toplinskim mostom
Ostakljenje krila: trostruko izo staklo 6+14+4+14+6 mm s low-E premazom 
i ispunom inertnim plinom
Zvučna izolacija: R'w&gt;35 dB
Okov: za zaokretno i otklopno otvaranje, kvaka PVC </t>
  </si>
  <si>
    <t xml:space="preserve">Boja PVC stolarije po izboru projektanta. </t>
  </si>
  <si>
    <t xml:space="preserve">VANJSKA PVC STOLARIJA </t>
  </si>
  <si>
    <t xml:space="preserve">Materijal: PVC prozorski profili sa prekinutim toplinskim mostom
Ostakljenje krila: trostruko izo staklo 6+14+4+14+6 mm s low-E premazom 
i ispunom inertnim plinom
Zvučna izolacija: R'w&gt;35 dB
Završna obrada: eloksirani aluminij
Okov: za zaokretno i otklopno otvaranje, kvaka PVC </t>
  </si>
  <si>
    <t xml:space="preserve">Materijal dovratnika: aluminijski vratni profili sa prekinutim topl. mostom
Ostakljenje krila: puni panel obostrano kaširan alu limom
Zvučna izolacija: R'w&gt;35 dB
Završna obrada: eloksirani aluminij
Okov: za zaokretno otvaranje vrata s 2 petlje, cilindrična brava
Kvaka inox </t>
  </si>
  <si>
    <t>Gabariti : 210 x 210 cm 
Građevinski otvor : 230 x 224 cm
Svijetli otvor : 180 x 205 cm</t>
  </si>
  <si>
    <r>
      <t xml:space="preserve">Dobava i ugradnja </t>
    </r>
    <r>
      <rPr>
        <b/>
        <sz val="10"/>
        <rFont val="Arial Narrow"/>
        <family val="2"/>
        <charset val="238"/>
      </rPr>
      <t>vanjskih dvokrilnih zaokretnih vrata</t>
    </r>
    <r>
      <rPr>
        <sz val="10"/>
        <rFont val="Arial Narrow"/>
        <family val="2"/>
        <charset val="238"/>
      </rPr>
      <t xml:space="preserve"> od alu profila (podrum - ulaz u strojarnicu). </t>
    </r>
    <r>
      <rPr>
        <b/>
        <sz val="10"/>
        <rFont val="Arial Narrow"/>
        <family val="2"/>
        <charset val="238"/>
      </rPr>
      <t>POZICIJA 2</t>
    </r>
  </si>
  <si>
    <t xml:space="preserve">Materijal dovratnika: aluminijski vratni profili sa prekinutim topl. mostom
Ostakljenje krila: trostruko IZO staklo 6+14+4+14+6 mm s low-E premazom 
i ispunom inertnim plinom, sigurnosno laminirano staklo s obje strane
Zvučna izolacija: R'w&gt;35 dB
Završna obrada: eloksirani aluminij
Okov: za zaokretno otvaranje vrata s 2 petlje, cilindrična brava, kvaka inox </t>
  </si>
  <si>
    <r>
      <t xml:space="preserve">Dobava i ugradnja </t>
    </r>
    <r>
      <rPr>
        <b/>
        <sz val="10"/>
        <rFont val="Arial Narrow"/>
        <family val="2"/>
        <charset val="238"/>
      </rPr>
      <t>vanjskih dvokrilnih zaokretnih vrata</t>
    </r>
    <r>
      <rPr>
        <sz val="10"/>
        <rFont val="Arial Narrow"/>
        <family val="2"/>
        <charset val="238"/>
      </rPr>
      <t xml:space="preserve"> od alu profila (podrum - ulaz u biblioteku).         </t>
    </r>
    <r>
      <rPr>
        <b/>
        <sz val="10"/>
        <rFont val="Arial Narrow"/>
        <family val="2"/>
        <charset val="238"/>
      </rPr>
      <t>POZICIJA 3</t>
    </r>
  </si>
  <si>
    <t>Gabariti : 224 x 210 cm 
Građevinski otvor : 244 x 238 cm
Svijetli otvor : 180 x 205 cm</t>
  </si>
  <si>
    <r>
      <t xml:space="preserve">Dobava i ugradnja </t>
    </r>
    <r>
      <rPr>
        <b/>
        <sz val="10"/>
        <rFont val="Arial Narrow"/>
        <family val="2"/>
        <charset val="238"/>
      </rPr>
      <t>vanjskih dvokrilnih zaokretnih vrata</t>
    </r>
    <r>
      <rPr>
        <sz val="10"/>
        <rFont val="Arial Narrow"/>
        <family val="2"/>
        <charset val="238"/>
      </rPr>
      <t xml:space="preserve"> od alu profila (podrum</t>
    </r>
    <r>
      <rPr>
        <b/>
        <sz val="10"/>
        <rFont val="Arial Narrow"/>
        <family val="2"/>
        <charset val="238"/>
      </rPr>
      <t xml:space="preserve"> </t>
    </r>
    <r>
      <rPr>
        <sz val="10"/>
        <rFont val="Arial Narrow"/>
        <family val="2"/>
        <charset val="238"/>
      </rPr>
      <t>- studentski klub).</t>
    </r>
    <r>
      <rPr>
        <b/>
        <sz val="10"/>
        <rFont val="Arial Narrow"/>
        <family val="2"/>
        <charset val="238"/>
      </rPr>
      <t xml:space="preserve"> </t>
    </r>
    <r>
      <rPr>
        <sz val="10"/>
        <rFont val="Arial Narrow"/>
        <family val="2"/>
        <charset val="238"/>
      </rPr>
      <t xml:space="preserve">          </t>
    </r>
    <r>
      <rPr>
        <b/>
        <sz val="10"/>
        <rFont val="Arial Narrow"/>
        <family val="2"/>
        <charset val="238"/>
      </rPr>
      <t>POZICIJA 4</t>
    </r>
  </si>
  <si>
    <t>Gabariti : 220 x 210 cm 
Građevinski otvor : 240 x 224 cm
Svijetli otvor : 180 x 205 cm</t>
  </si>
  <si>
    <t xml:space="preserve">Materijal dovratnika: aluminijski vratni profili sa prekinutim topl. mostom
Ostakljenje krila: trostruko izo staklo 6+14+4+14+6 mm s low-E premazom 
i ispunom inertnim plinom, sigurnosno laminirano staklo s obje strane
Zvučna izolacija: R'w&gt;35 dB
Završna obrada: eloksirani aluminij
Okov: za zaokretno otvaranje vrata s 3 petlje, cilindrična brava, kvaka inox </t>
  </si>
  <si>
    <t xml:space="preserve">Materijal dovratnika: aluminijski vratni profili sa prekinutim topl. mostom
Materijal krila: puni panel obostrano kaširan alu limom
Zvučna izolacija: R'w&gt;35 dB
Završna obrada: eloksirani aluminij
Okov: za zaokretno otvaranje vrata s 2 petlje, cilindrična brava, hidraulički zatvarač s klizačem, kvaka inox </t>
  </si>
  <si>
    <t>Gabariti : 100 x 210 cm 
Građevinski otvor : 130 x 210 cm
Svijetli otvor : 90 x 205 cm</t>
  </si>
  <si>
    <r>
      <t xml:space="preserve">Dobava i ugradnja </t>
    </r>
    <r>
      <rPr>
        <b/>
        <sz val="10"/>
        <rFont val="Arial Narrow"/>
        <family val="2"/>
        <charset val="238"/>
      </rPr>
      <t>vanjskih jednokrilnih zaokretnih vrata</t>
    </r>
    <r>
      <rPr>
        <sz val="10"/>
        <rFont val="Arial Narrow"/>
        <family val="2"/>
        <charset val="238"/>
      </rPr>
      <t xml:space="preserve"> od alu profila (podrum - vanjski ulazi sjever). </t>
    </r>
    <r>
      <rPr>
        <b/>
        <sz val="10"/>
        <rFont val="Arial Narrow"/>
        <family val="2"/>
        <charset val="238"/>
      </rPr>
      <t>POZICIJA 5</t>
    </r>
  </si>
  <si>
    <r>
      <t xml:space="preserve">Dobava i ugradnja </t>
    </r>
    <r>
      <rPr>
        <b/>
        <sz val="10"/>
        <rFont val="Arial Narrow"/>
        <family val="2"/>
        <charset val="238"/>
      </rPr>
      <t>vanjskih jednokrilnih zaokretnih vrata</t>
    </r>
    <r>
      <rPr>
        <sz val="10"/>
        <rFont val="Arial Narrow"/>
        <family val="2"/>
        <charset val="238"/>
      </rPr>
      <t xml:space="preserve"> od alu profila (podrum - vanjski ulazi u spojnom dijelu). </t>
    </r>
    <r>
      <rPr>
        <b/>
        <sz val="10"/>
        <rFont val="Arial Narrow"/>
        <family val="2"/>
        <charset val="238"/>
      </rPr>
      <t>POZICIJA 6</t>
    </r>
  </si>
  <si>
    <t xml:space="preserve">Materijal dovratnika: aluminijski vratni profili sa prekinutim topl. mostom
Materijal krila: puni panel obostrano kaširan alu limom
Zvučna izolacija: R'w&gt;35 dB
Završna obrada: eloksirani aluminij
Okov: za zaokretno otvaranje vrata s 2 petlje, cilindrična brava, hidraulički zatvarač s klizačem, panik letva inox </t>
  </si>
  <si>
    <t>Gabariti : 125 x 210 cm 
Građevinski otvor : 165 x 210 cm
Svijetli otvor : 115 x 205 cm</t>
  </si>
  <si>
    <r>
      <t xml:space="preserve">Dobava i ugradnja </t>
    </r>
    <r>
      <rPr>
        <b/>
        <sz val="10"/>
        <rFont val="Arial Narrow"/>
        <family val="2"/>
        <charset val="238"/>
      </rPr>
      <t>vanjskih dvokrilnih zaokretnih vrata</t>
    </r>
    <r>
      <rPr>
        <sz val="10"/>
        <rFont val="Arial Narrow"/>
        <family val="2"/>
        <charset val="238"/>
      </rPr>
      <t xml:space="preserve"> od alu profila (prizemlje - sporedni ulaz u prostor zajedničkog stubišta). </t>
    </r>
    <r>
      <rPr>
        <b/>
        <sz val="10"/>
        <rFont val="Arial Narrow"/>
        <family val="2"/>
        <charset val="238"/>
      </rPr>
      <t>POZICIJA 1</t>
    </r>
  </si>
  <si>
    <t>Materijal dovratnika: PVC vratni profili sa prekinutim topl. mostom
Materijal krila: puni panel obostrano obložen PVC-om
Zvučna izolacija: R'w&gt;35 dB
Završna obrada: eloksirani aluminij
Okov: za zaokretno otvaranje vrata s 2 petlje, cilindrična brava,
panik kvaka PVC</t>
  </si>
  <si>
    <t xml:space="preserve">Stavka uključuje PANIK KVAKU za upotrebu na evakuacijskim putevima prema HRN EN 179 ili jednakovrijedna norma_______________________________.                                 </t>
  </si>
  <si>
    <t>Gabariti : 157 x 205 cm 
Građevinski otvor : 157 x 210 cm
Svijetli otvor : 127 x 182 cm</t>
  </si>
  <si>
    <r>
      <t xml:space="preserve">Dobava i ugradnja </t>
    </r>
    <r>
      <rPr>
        <b/>
        <sz val="10"/>
        <rFont val="Arial Narrow"/>
        <family val="2"/>
        <charset val="238"/>
      </rPr>
      <t>jednodjelnog</t>
    </r>
    <r>
      <rPr>
        <sz val="10"/>
        <rFont val="Arial Narrow"/>
        <family val="2"/>
        <charset val="238"/>
      </rPr>
      <t xml:space="preserve"> </t>
    </r>
    <r>
      <rPr>
        <b/>
        <sz val="10"/>
        <rFont val="Arial Narrow"/>
        <family val="2"/>
        <charset val="238"/>
      </rPr>
      <t xml:space="preserve">vanjskog otklopno zaokretnog </t>
    </r>
    <r>
      <rPr>
        <sz val="10"/>
        <rFont val="Arial Narrow"/>
        <family val="2"/>
        <charset val="238"/>
      </rPr>
      <t xml:space="preserve"> ostakljenog prozora (prizemlje i svi katovi - sanitarije).  </t>
    </r>
    <r>
      <rPr>
        <b/>
        <sz val="10"/>
        <rFont val="Arial Narrow"/>
        <family val="2"/>
        <charset val="238"/>
      </rPr>
      <t>POZICIJA 2</t>
    </r>
  </si>
  <si>
    <r>
      <t xml:space="preserve">Dobava i ugradnja </t>
    </r>
    <r>
      <rPr>
        <b/>
        <sz val="10"/>
        <rFont val="Arial Narrow"/>
        <family val="2"/>
        <charset val="238"/>
      </rPr>
      <t>jednodjelnog</t>
    </r>
    <r>
      <rPr>
        <sz val="10"/>
        <rFont val="Arial Narrow"/>
        <family val="2"/>
        <charset val="238"/>
      </rPr>
      <t xml:space="preserve"> </t>
    </r>
    <r>
      <rPr>
        <b/>
        <sz val="10"/>
        <rFont val="Arial Narrow"/>
        <family val="2"/>
        <charset val="238"/>
      </rPr>
      <t xml:space="preserve">vanjskog zaokretnog </t>
    </r>
    <r>
      <rPr>
        <sz val="10"/>
        <rFont val="Arial Narrow"/>
        <family val="2"/>
        <charset val="238"/>
      </rPr>
      <t xml:space="preserve"> ostakljenog prozora (međupodesti sporednih stubišta). </t>
    </r>
    <r>
      <rPr>
        <b/>
        <sz val="10"/>
        <rFont val="Arial Narrow"/>
        <family val="2"/>
        <charset val="238"/>
      </rPr>
      <t>POZICIJA 3</t>
    </r>
  </si>
  <si>
    <t>Materijal: aluminijski i čelični profili sa prekinutim topl. mostom
Ostakljenje krila: trostruko izo staklo 6+14+4+14+6 mm s low-E premazom i 
ispunom inertnim plinom
Zvučna izolacija: R'w&gt;35 dB
Završna obrada vidljivih profila: eloksirani aluminijZavršna obrada: eloksirani aluminij</t>
  </si>
  <si>
    <t>Gabariti : 3250 x 195 cm 
Građevinski otvor : 3250 x 195 cm</t>
  </si>
  <si>
    <r>
      <t xml:space="preserve">Dobava i ugradnja </t>
    </r>
    <r>
      <rPr>
        <b/>
        <sz val="10"/>
        <rFont val="Arial Narrow"/>
        <family val="2"/>
        <charset val="238"/>
      </rPr>
      <t>vanjske  fiksne</t>
    </r>
    <r>
      <rPr>
        <sz val="10"/>
        <rFont val="Arial Narrow"/>
        <family val="2"/>
        <charset val="238"/>
      </rPr>
      <t xml:space="preserve"> ostakljene alu. 24 - djelne plastificirane stijene - polustrukturalna fasada (5. kat ulično - pročelje). </t>
    </r>
    <r>
      <rPr>
        <b/>
        <sz val="10"/>
        <rFont val="Arial Narrow"/>
        <family val="2"/>
        <charset val="238"/>
      </rPr>
      <t>POZICIJA 25</t>
    </r>
  </si>
  <si>
    <t>Materijal: aluminijski i čelični profili sa prekinutim topl. mostom
Ostakljenje krila: trostruko izo staklo 6+14+4+14+6 mm 
s low-E premazom i ispunom inertnim plinom
Zvučna izolacija: R'w&gt;35 dB
Završna obrada vidljivih profila: eloksirani aluminij</t>
  </si>
  <si>
    <t xml:space="preserve">Gabariti : 280 x 195 cm (trokut)
Građevinski otvor : 280 x 195 cm
</t>
  </si>
  <si>
    <r>
      <t xml:space="preserve">Dobava i ugradnja </t>
    </r>
    <r>
      <rPr>
        <b/>
        <sz val="10"/>
        <rFont val="Arial Narrow"/>
        <family val="2"/>
        <charset val="238"/>
      </rPr>
      <t>vanjskog trokutastog prozora na zabatu</t>
    </r>
    <r>
      <rPr>
        <sz val="10"/>
        <rFont val="Arial Narrow"/>
        <family val="2"/>
        <charset val="238"/>
      </rPr>
      <t xml:space="preserve"> od alu profila. 2-dijelna stijena, oblik: nepravilni trokut. Polustrukturalna fasada.     </t>
    </r>
    <r>
      <rPr>
        <b/>
        <sz val="10"/>
        <rFont val="Arial Narrow"/>
        <family val="2"/>
        <charset val="238"/>
      </rPr>
      <t xml:space="preserve">POZICIJA 25a </t>
    </r>
    <r>
      <rPr>
        <sz val="10"/>
        <rFont val="Arial Narrow"/>
        <family val="2"/>
        <charset val="238"/>
      </rPr>
      <t xml:space="preserve">- 5. kat, zabati iznad susjedne izgradnje
</t>
    </r>
  </si>
  <si>
    <r>
      <t xml:space="preserve">Dobava i ugradnja </t>
    </r>
    <r>
      <rPr>
        <b/>
        <sz val="10"/>
        <rFont val="Arial Narrow"/>
        <family val="2"/>
        <charset val="238"/>
      </rPr>
      <t>vanjskog trokutastog prozora na zabatu</t>
    </r>
    <r>
      <rPr>
        <sz val="10"/>
        <rFont val="Arial Narrow"/>
        <family val="2"/>
        <charset val="238"/>
      </rPr>
      <t xml:space="preserve"> od alu profila. 2-dijelna stijena, oblik: nepravilni trokut. Polustrukturalna fasada.     </t>
    </r>
    <r>
      <rPr>
        <b/>
        <sz val="10"/>
        <rFont val="Arial Narrow"/>
        <family val="2"/>
        <charset val="238"/>
      </rPr>
      <t xml:space="preserve">POZICIJA 25b </t>
    </r>
    <r>
      <rPr>
        <sz val="10"/>
        <rFont val="Arial Narrow"/>
        <family val="2"/>
        <charset val="238"/>
      </rPr>
      <t xml:space="preserve">- 5. kat, zabati iznad susjedne izgradnje
</t>
    </r>
  </si>
  <si>
    <t xml:space="preserve">Materijal dovratnika: čelični profili obloženi aluminijskim limom; zahtjevane protupožarne otpornosti
Materijal krila: puni panel obostrano kaširan alu limom; zahtjevane protupožarne otpornosti
Brtve: trostrane gumene ekspandirajuće  
Zvučna izolacija: R'w&gt;35 dB
Završna obrada: eloksirani aluminij
Okov: za zaokretno otvaranje vrata s 2 petlje, cilindrična brava protupožarne izvedbe, hidraulički zatvarač s klizačem, kvaka inox </t>
  </si>
  <si>
    <t>Materijal okvira: aluminijski vratni profili sa prekinutim topl. mostom
Ostakljenje: trostruko IZO staklo 6+14+4+14+6 mm s low-E premazom 
i ispunom inertnim plinom, sigurnosno laminirano staklo s unutarnje strane
Zvučna izolacija: R'w&gt;35 dB
Završna obrada: eloksirani aluminij</t>
  </si>
  <si>
    <t>Gabariti : 220 x 210 cm 
Građevinski otvor : 240 x 224 cm
Svijetli otvor : 202 x 190 cm</t>
  </si>
  <si>
    <t>Materijal: aluminijski prozorski profili sa prekinutim toplinskim mostom
Ostakljenje krila: trostruko izo staklo 6+14+4+14+6 mm s low-E premazom 
i ispunom inertnim plinom, PROTUPOŽARNO STAKLO
Zvučna izolacija: R'w&gt;35 dB
Završna obrada: eloksirani aluminij, kvaka PVC</t>
  </si>
  <si>
    <r>
      <t xml:space="preserve">Izrada, doprema i ugradnja vatrootpornog fiksnog prozora (prizemlje - sanitarije) alu izvedbe. </t>
    </r>
    <r>
      <rPr>
        <b/>
        <sz val="10"/>
        <rFont val="Arial Narrow"/>
        <family val="2"/>
        <charset val="238"/>
      </rPr>
      <t>Klasa požarne otpornosti EI30.</t>
    </r>
    <r>
      <rPr>
        <sz val="10"/>
        <rFont val="Arial Narrow"/>
        <family val="2"/>
        <charset val="238"/>
      </rPr>
      <t xml:space="preserve"> </t>
    </r>
    <r>
      <rPr>
        <b/>
        <sz val="10"/>
        <rFont val="Arial Narrow"/>
        <family val="2"/>
        <charset val="238"/>
      </rPr>
      <t>POZICIJA 2a</t>
    </r>
  </si>
  <si>
    <t>Gabariti : 100 x 210 cm 
Građevinski otvor : 100 x 210 cm
Svijetli otvor vrata : 90 x 205 cm</t>
  </si>
  <si>
    <r>
      <t xml:space="preserve">Izrada, doprema i ugradnja jednokrilnih zaokretnih punih protupožarnih vrata </t>
    </r>
    <r>
      <rPr>
        <b/>
        <sz val="10"/>
        <rFont val="Arial Narrow"/>
        <family val="2"/>
        <charset val="238"/>
      </rPr>
      <t>klase požarne otpornosti EI2 30-C</t>
    </r>
    <r>
      <rPr>
        <sz val="10"/>
        <rFont val="Arial Narrow"/>
        <family val="2"/>
        <charset val="238"/>
      </rPr>
      <t xml:space="preserve"> (podrum_spremište). Sav potreban okov, povratna pumpa, brtve,  ručke za otvaranje su  uključeni. </t>
    </r>
    <r>
      <rPr>
        <b/>
        <sz val="10"/>
        <rFont val="Arial Narrow"/>
        <family val="2"/>
        <charset val="238"/>
      </rPr>
      <t>POZICIJA 26</t>
    </r>
  </si>
  <si>
    <r>
      <t xml:space="preserve">Izrada, doprema i ugradnja jednokrilnih zaokretnih punih protupožarnih vrata </t>
    </r>
    <r>
      <rPr>
        <b/>
        <sz val="10"/>
        <rFont val="Arial Narrow"/>
        <family val="2"/>
        <charset val="238"/>
      </rPr>
      <t>klase požarne otpornosti</t>
    </r>
    <r>
      <rPr>
        <sz val="10"/>
        <rFont val="Arial Narrow"/>
        <family val="2"/>
        <charset val="238"/>
      </rPr>
      <t xml:space="preserve"> </t>
    </r>
    <r>
      <rPr>
        <b/>
        <sz val="10"/>
        <rFont val="Arial Narrow"/>
        <family val="2"/>
        <charset val="238"/>
      </rPr>
      <t>EI2 60-C</t>
    </r>
    <r>
      <rPr>
        <sz val="10"/>
        <rFont val="Arial Narrow"/>
        <family val="2"/>
        <charset val="238"/>
      </rPr>
      <t xml:space="preserve"> (krovna kućica, vanjska protupožarna vrata), dimenzija 110/220 .  Sav potreban okov, povratna pumpa, brtve,  ručke za otvaranje su uključeni. </t>
    </r>
    <r>
      <rPr>
        <b/>
        <sz val="10"/>
        <rFont val="Arial Narrow"/>
        <family val="2"/>
        <charset val="238"/>
      </rPr>
      <t>POZICIJA 24</t>
    </r>
    <r>
      <rPr>
        <sz val="10"/>
        <rFont val="Arial Narrow"/>
        <family val="2"/>
        <charset val="238"/>
      </rPr>
      <t xml:space="preserve"> - vanjska stavka</t>
    </r>
  </si>
  <si>
    <r>
      <t xml:space="preserve">Izrada, doprema i ugradnja vatrootporne fiksne trodjelne stijene (podrum - biblioteka, redakcija student, tv i radio) alu izvedbe. </t>
    </r>
    <r>
      <rPr>
        <b/>
        <sz val="10"/>
        <rFont val="Arial Narrow"/>
        <family val="2"/>
        <charset val="238"/>
      </rPr>
      <t>Klasa požarne otpornosti EI30.</t>
    </r>
    <r>
      <rPr>
        <sz val="10"/>
        <rFont val="Arial Narrow"/>
        <family val="2"/>
        <charset val="238"/>
      </rPr>
      <t xml:space="preserve">  </t>
    </r>
    <r>
      <rPr>
        <b/>
        <sz val="10"/>
        <rFont val="Arial Narrow"/>
        <family val="2"/>
        <charset val="238"/>
      </rPr>
      <t>POZICIJA 1</t>
    </r>
    <r>
      <rPr>
        <sz val="10"/>
        <rFont val="Arial Narrow"/>
        <family val="2"/>
        <charset val="238"/>
      </rPr>
      <t xml:space="preserve"> - vanjska stavka</t>
    </r>
  </si>
  <si>
    <t>I) VANJSKA PROTUPOŽARNA BRAVARIJA</t>
  </si>
  <si>
    <t>II) UNUTARNJA PROTUPOŽARNA BRAVARIJA</t>
  </si>
  <si>
    <t xml:space="preserve">Materijal dovratnika: čelični profili obloženi aluminijskim limom; zahtjevane protupožarne otpornosti
Materijal krila: puni panel obostrano kaširan alu limom; zahtjevane protupožarne otpornosti
Brtve: trostrane gumene ekspandirajuće  
Zvučna izolacija: R'w&gt;35 dB
Završna obrada: eloksirani aluminij
Okov: za zaokretno otvaranje vrata s 2 petlje, cilindrična brava protupožarne izvedbe, hidraulički zatvarač s klizačem, panik kvaka inox </t>
  </si>
  <si>
    <t>Gabariti : 95 x 210 cm 
Građevinski otvor : 95 x 210 cm
Svijetli otvor vrata : 85 x 205 cm</t>
  </si>
  <si>
    <r>
      <t xml:space="preserve">Izrada, doprema i ugradnja jednokrilnih evakuacijskih zaokretnih punih protupožarnih vrata </t>
    </r>
    <r>
      <rPr>
        <b/>
        <sz val="10"/>
        <rFont val="Arial Narrow"/>
        <family val="2"/>
        <charset val="238"/>
      </rPr>
      <t>klase požarne otpornosti EI2 60-C</t>
    </r>
    <r>
      <rPr>
        <sz val="10"/>
        <rFont val="Arial Narrow"/>
        <family val="2"/>
        <charset val="238"/>
      </rPr>
      <t xml:space="preserve"> (podrum- vrata prema zajedničkom hodniku). Sav potreban okov, povratna pumpa, brtve,  ručke za otvaranje, panik brava i kvaka za protupožarna vrata -uključeni.  </t>
    </r>
    <r>
      <rPr>
        <b/>
        <sz val="10"/>
        <rFont val="Arial Narrow"/>
        <family val="2"/>
        <charset val="238"/>
      </rPr>
      <t>POZICIJA 27</t>
    </r>
  </si>
  <si>
    <t>Gabariti : 95 x 210 cm 
Gabariti : 90 x 210 cm 
Građevinski otvor : 90 x 210 cm
Svijetli otvor vrata : 80 x 205 cm</t>
  </si>
  <si>
    <r>
      <t xml:space="preserve">Izrada, doprema i ugradnja jednokrilnih evakuacijskih zaokretnih punih protupožarnih vrata </t>
    </r>
    <r>
      <rPr>
        <b/>
        <sz val="10"/>
        <rFont val="Arial Narrow"/>
        <family val="2"/>
        <charset val="238"/>
      </rPr>
      <t>klase požarne otpornosti EI2 60-C</t>
    </r>
    <r>
      <rPr>
        <sz val="10"/>
        <rFont val="Arial Narrow"/>
        <family val="2"/>
        <charset val="238"/>
      </rPr>
      <t xml:space="preserve"> (podrum- server soba, UPS). Sav potreban okov, povratna pumpa, brtve,  ručke za otvaranje, panik brava i kvaka za protupožarna vrata -uključeni.      </t>
    </r>
    <r>
      <rPr>
        <b/>
        <sz val="10"/>
        <rFont val="Arial Narrow"/>
        <family val="2"/>
        <charset val="238"/>
      </rPr>
      <t>POZICIJA 28</t>
    </r>
  </si>
  <si>
    <t>Materijal dovratnika: čelični profili obloženi aluminijskim limom; zahtjevane protupožarne otpornosti
Materijal krila: puni panel obostrano kaširan alu limom; zahtjevane protupožarne otpornosti
Brtve: trostrane gumene ekspandirajuće  
Zvučna izolacija: R'w&gt;35 dB
Završna obrada: eloksirani aluminij
Okov: za zaokretno otvaranje vrata s 2 petlje, cilindrična brava protupožarne izvedbe, hidraulički zatvarač s klizačem, kvaka inox</t>
  </si>
  <si>
    <t>Gabariti : 100 x 200 cm 
Građevinski otvor : 100 x 200 cm
Svijetli otvor vrata : 90 x 195 cm</t>
  </si>
  <si>
    <r>
      <t xml:space="preserve">Dobava i ugradnja protupožarnih i protudimnih jednokrilnih punih zaokretnih vrata (TV i radio produkcija i redakcija student) sa samozatvaranjem u slučaju požara. Sav potreban okov, povratna pumpa, brtve,  ručke za otvaranje su uključeni. </t>
    </r>
    <r>
      <rPr>
        <b/>
        <sz val="10"/>
        <rFont val="Arial Narrow"/>
        <family val="2"/>
        <charset val="238"/>
      </rPr>
      <t>POZICIJA 29</t>
    </r>
  </si>
  <si>
    <t>Klasa otpornosti:  EW 60</t>
  </si>
  <si>
    <t>Materijal dovratnika: čelični profili obloženi aluminijskim limom; zahtjevane protupožarne otpornosti
Materijal krila: puni panel obostrano kaširan alu limom; zahtjevane protupožarne otpornosti
Brtve: trostrane gumene ekspandirajuće  
Zvučna izolacija: R'w&gt;35 dB
Završna obrada: eloksirani aluminij</t>
  </si>
  <si>
    <t>Gabariti : 110 x 200 cm 
Građevinski otvor : 110 x 200 cm
Svijetli otvor vrata : 100 x 195 cm</t>
  </si>
  <si>
    <r>
      <t xml:space="preserve">Dobava i ugradnja protupožarnih dvokrilnih punih kliznih vrata dizala (podrum i sve nadzemne etaže). </t>
    </r>
    <r>
      <rPr>
        <b/>
        <sz val="10"/>
        <rFont val="Arial Narrow"/>
        <family val="2"/>
        <charset val="238"/>
      </rPr>
      <t>POZICIJA 30</t>
    </r>
  </si>
  <si>
    <t>Materijal dovratnika: čelični profili obloženi aluminijskim limom; zahtjevane protupožarne otpornosti
Materijal krila: puni panel obostrano kaširan alu limom; zahtjevane protupožarne otpornosti
Brtve: trostrane gumene ekspandirajuće  
Zvučna izolacija: R'w&gt;35 dB
Završna obrada: eloksirani aluminij
Okov: za zaokretno otvaranje vrata s 2 petlje, cilindrična brava protupožarne izvedbe, hidraulički zatvarač s klizačem, panik kvaka inox</t>
  </si>
  <si>
    <r>
      <t xml:space="preserve">Izrada, doprema i ugradnja jednokrilnih zaokretnih punih evakuacijskih, protupožarnih i protudimnih vrata </t>
    </r>
    <r>
      <rPr>
        <b/>
        <sz val="10"/>
        <rFont val="Arial Narrow"/>
        <family val="2"/>
        <charset val="238"/>
      </rPr>
      <t>klase požarne otpornosti</t>
    </r>
    <r>
      <rPr>
        <sz val="10"/>
        <rFont val="Arial Narrow"/>
        <family val="2"/>
        <charset val="238"/>
      </rPr>
      <t xml:space="preserve"> </t>
    </r>
    <r>
      <rPr>
        <b/>
        <sz val="10"/>
        <rFont val="Arial Narrow"/>
        <family val="2"/>
        <charset val="238"/>
      </rPr>
      <t>EI2 30-Sm</t>
    </r>
    <r>
      <rPr>
        <sz val="10"/>
        <rFont val="Arial Narrow"/>
        <family val="2"/>
        <charset val="238"/>
      </rPr>
      <t xml:space="preserve"> (podrum -vrata prema hodniku-radio i tv redakciji, vrata u krovnoj kućici).  Sav potreban okov, povratna pumpa, brtve,  ručke za otvaranje su uključeni. </t>
    </r>
    <r>
      <rPr>
        <b/>
        <sz val="10"/>
        <rFont val="Arial Narrow"/>
        <family val="2"/>
        <charset val="238"/>
      </rPr>
      <t>POZICIJA 31</t>
    </r>
  </si>
  <si>
    <t>Klasa otpornosti:  EI2 30-Sm.</t>
  </si>
  <si>
    <t>Gabariti : 200 x 210 cm 
Građevinski otvor : 200 x 210 cm
Svijetli otvor : 190 x 205 cm</t>
  </si>
  <si>
    <r>
      <t xml:space="preserve">Izrada, doprema i ugradnja dvokrilnih zaokretnih punih protupožarnih i protudimnih vrata (podrum -vrata prema hodniku) sa spojnim elementom. Sav potreban okov, povratna pumpa, brtve,  ručke za otvaranje su uključeni. </t>
    </r>
    <r>
      <rPr>
        <b/>
        <sz val="10"/>
        <rFont val="Arial Narrow"/>
        <family val="2"/>
        <charset val="238"/>
      </rPr>
      <t>POZICIJA 32</t>
    </r>
  </si>
  <si>
    <t>Gabariti : 200 x 200 cm 
Građevinski otvor : 200 x 200 cm
Svijetli otvor : 190 x 195 cm</t>
  </si>
  <si>
    <r>
      <t xml:space="preserve">Izrada, doprema i ugradnja dvokrilnih zaokretnih punih evakuacijskih, protupožarnih i protudimnih vrata (prizemlje i ostale nadzemne etaže, dvokrilna vrata stubišnog prostora).  Sav potreban okov, povratna pumpa, brtve,  ručke za otvaranje su uključeni. </t>
    </r>
    <r>
      <rPr>
        <b/>
        <sz val="10"/>
        <rFont val="Arial Narrow"/>
        <family val="2"/>
        <charset val="238"/>
      </rPr>
      <t>POZICIJA 33a</t>
    </r>
  </si>
  <si>
    <t>Klasa otpornosti:  EI2 60-Sm.</t>
  </si>
  <si>
    <r>
      <t xml:space="preserve">Izrada, doprema i ugradnja jednokrilnih zaokretnih punih protupožarnih i protudimnih vrata </t>
    </r>
    <r>
      <rPr>
        <b/>
        <sz val="10"/>
        <rFont val="Arial Narrow"/>
        <family val="2"/>
        <charset val="238"/>
      </rPr>
      <t>klase požarne otpornosti</t>
    </r>
    <r>
      <rPr>
        <sz val="10"/>
        <rFont val="Arial Narrow"/>
        <family val="2"/>
        <charset val="238"/>
      </rPr>
      <t xml:space="preserve"> </t>
    </r>
    <r>
      <rPr>
        <b/>
        <sz val="10"/>
        <rFont val="Arial Narrow"/>
        <family val="2"/>
        <charset val="238"/>
      </rPr>
      <t>EI2 30-Sm</t>
    </r>
    <r>
      <rPr>
        <sz val="10"/>
        <rFont val="Arial Narrow"/>
        <family val="2"/>
        <charset val="238"/>
      </rPr>
      <t xml:space="preserve"> (prizemlje - zajedničko stubište). Sav potreban okov, povratna pumpa, brtve,  ručke za otvaranje su uključeni.        </t>
    </r>
    <r>
      <rPr>
        <b/>
        <sz val="10"/>
        <rFont val="Arial Narrow"/>
        <family val="2"/>
        <charset val="238"/>
      </rPr>
      <t>POZICIJA 37</t>
    </r>
  </si>
  <si>
    <r>
      <t xml:space="preserve">Izrada, doprema i ugradnja jednokrilnih zaokretnih punih evakuacijskih, protupožarnih vrata s fiksnim krilom (prizemlje - zajedničko stubište). Sav potreban okov, povratna pumpa, brtve,  ručke za otvaranje su uključeni. </t>
    </r>
    <r>
      <rPr>
        <b/>
        <sz val="10"/>
        <rFont val="Arial Narrow"/>
        <family val="2"/>
        <charset val="238"/>
      </rPr>
      <t>POZICIJA 38</t>
    </r>
  </si>
  <si>
    <t>Gabariti : 145 x 200 cm 
Građevinski otvor : 125 x 200 cm
Svijetli otvor vrata : 90 x 195 cm</t>
  </si>
  <si>
    <r>
      <t xml:space="preserve">Izrada, doprema i ugradnja jednokrilnih zaokretnih punih evakuacijskih, protupožarnih vrata s fiksnim krilom (prizemlje - hodnik ispred biblioteke i novi zid velike predavaone). Sav potreban okov, povratna pumpa, brtve,  ručke za otvaranje su uključeni. </t>
    </r>
    <r>
      <rPr>
        <b/>
        <sz val="10"/>
        <rFont val="Arial Narrow"/>
        <family val="2"/>
        <charset val="238"/>
      </rPr>
      <t>POZICIJA 39.</t>
    </r>
  </si>
  <si>
    <t>Materijal dovratnika: čelični profili obloženi aluminijskim limom; zahtjevane protupožarne otpornosti
Materijal krila: puni panel obostrano kaširan alu limom; zahtjevane protupožarne otpornosti
Brtve: trostrane gumene ekspandirajuće  
Zvučna izolacija: R'w&gt;35 dB
Završna obrada: eloksirani aluminij
Okov: za zaokretno otvaranje vrata s 2 petlje, cilindrična brava protupožarne izvedbe, hidraulički zatvarač s klizačem, panik letva inox</t>
  </si>
  <si>
    <t>Klasa otpornosti:  Sm-C.</t>
  </si>
  <si>
    <t xml:space="preserve">Materijal dovratnika: čelični profili obloženi aluminijskim limom; zahtjevane protudimne otpornosti
Ostakljenje: dvostruko staklo 8+20+8 mm (velika fiksna stijena satinirana); zahtjevane protudimne otpornosti
Brtve: trostrane gumene ekspandirajuće  
Zvučna izolacija: R'w&gt;35 dB
Završna obrada: eloksirani aluminij
Okov: za zaokretno otvaranje vrata s 3 petlje, cilindrična brava protudimne izvedbe, hidraulički zatvarač s klizačem, panik kvaka inox </t>
  </si>
  <si>
    <t>Gabariti : 516 x 235 cm 
Građevinski otvor : 516 x 235 cm
Svijetli otvor vrata : 100 x 230 cm</t>
  </si>
  <si>
    <r>
      <t xml:space="preserve">Izrada, doprema i ugradnja protudimne ostakljene stijene koja se sastoji od jednokrilnih evakuacijskih vrata i dva fiksna polja (1. i 2. kat - hodnik uz stubište). Sav potreban okov, povratna pumpa, brtve,  ručke za otvaranje su uključeni.        </t>
    </r>
    <r>
      <rPr>
        <b/>
        <sz val="10"/>
        <rFont val="Arial Narrow"/>
        <family val="2"/>
        <charset val="238"/>
      </rPr>
      <t>POZICIJA 45.</t>
    </r>
  </si>
  <si>
    <t xml:space="preserve">Materijal dovratnika: čelični profili obloženi aluminijskim limom; zahtjevane protudimne otpornosti
Materijal krila: puni panel obostrano kaširan alu limom; zahtjevane protudimne otpornosti
Brtve: trostrane gumene ekspandirajuće  
Zvučna izolacija: R'w&gt;35 dB
Završna obrada: eloksirani aluminij
Okov: za zaokretno otvaranje vrata s 2 petlje, cilindrična brava protupožarne izvedbe, hidraulički zatvarač s klizačem, panik kvaka inox </t>
  </si>
  <si>
    <r>
      <t xml:space="preserve">Izrada, doprema i ugradnja protudimnih punih dvokrilnih evakuacijskih vrata (3., 4. i 5. kat - velika predavaona). Sav potreban okov, povratna pumpa, brtve,  ručke za otvaranje su uključeni.                                  </t>
    </r>
    <r>
      <rPr>
        <b/>
        <sz val="10"/>
        <rFont val="Arial Narrow"/>
        <family val="2"/>
        <charset val="238"/>
      </rPr>
      <t>POZICIJA 46.</t>
    </r>
  </si>
  <si>
    <t>Gabariti : 100 x 200 cm 
Građevinski otvor : 100 x 200 cm
Svijetli otvor : 90 x 195 cm</t>
  </si>
  <si>
    <t>Stavka uključuje panik kvaku za upotrebu na evakuacijskim putevima prema HRN EN 179 ili jednakovrijedna norma_______________________________.                                   Brava za protudimna vrata sa panik funkcijom. Vrata opremljena uređajem za samozatvaranje.</t>
  </si>
  <si>
    <t xml:space="preserve">Materijal dovratnika: čelični profili obloženi aluminijskim limom; zahtjevane protudimne otpornosti
Ostakljenje krila: dvostruko staklo 8+20+8 mm; zahtjevane protudimne otpornosti
Brtve: trostrane gumene ekspandirajuće  
Zvučna izolacija: R'w&gt;35 dB
Završna obrada: eloksirani aluminij
Okov: za zaokretno otvaranje vrata s 2 petlje, cilindrična brava protupožarne izvedbe, hidraulički zatvarač s klizačem, panik kvaka inox </t>
  </si>
  <si>
    <r>
      <t xml:space="preserve">Izrada, doprema i ugradnja protudimnih ostakljenih evakuacijskih jednokrilnih  vrata (1. i 2. kat prema odmoru). Sav potreban okov, povratna pumpa, brtve,  ručke za otvaranje su uključeni.                                  </t>
    </r>
    <r>
      <rPr>
        <b/>
        <sz val="10"/>
        <rFont val="Arial Narrow"/>
        <family val="2"/>
        <charset val="238"/>
      </rPr>
      <t>POZICIJA 48.</t>
    </r>
  </si>
  <si>
    <r>
      <t xml:space="preserve">Izrada, doprema i ugradnja protudimnih evakuacijskih punih jednokrilnih  vrata (3., 4. i 5. kat - središnja predavaona). Sav potreban okov, povratna pumpa, brtve,  ručke za otvaranje su uključeni.                                  </t>
    </r>
    <r>
      <rPr>
        <b/>
        <sz val="10"/>
        <rFont val="Arial Narrow"/>
        <family val="2"/>
        <charset val="238"/>
      </rPr>
      <t>POZICIJA 47.</t>
    </r>
  </si>
  <si>
    <r>
      <t xml:space="preserve">Izrada, doprema i ugradnja protudimnih ostakljenih  jednokrilnih  vrata (3., 4. i 5. kat prema odmoru). Sav potreban okov, povratna pumpa, brtve,  ručke za otvaranje su uključeni.                                  </t>
    </r>
    <r>
      <rPr>
        <b/>
        <sz val="10"/>
        <rFont val="Arial Narrow"/>
        <family val="2"/>
        <charset val="238"/>
      </rPr>
      <t>POZICIJA 48a.</t>
    </r>
  </si>
  <si>
    <r>
      <t xml:space="preserve">Izrada, doprema i ugradnja protudimnih i protupožarnih evakuacijskih punih jednokrilnih  vrata (1. kat prema biblioteci). Sav potreban okov, povratna pumpa, brtve,  ručke za otvaranje su uključeni.                                                     </t>
    </r>
    <r>
      <rPr>
        <b/>
        <sz val="10"/>
        <rFont val="Arial Narrow"/>
        <family val="2"/>
        <charset val="238"/>
      </rPr>
      <t>POZICIJA 49.</t>
    </r>
  </si>
  <si>
    <t>Materijal dovratnika: aluminijski vratni profili sa prekinutim toplinskim mostom
Materijal krila: puni panel obostrano kaširan alu limom
Zvučna izolacija: R'w&gt;35 dB
Završna obrada: eloksirani aluminij
Okov: za zaokretno otvaranje vrata s 3 petlje, cilindrična brava
Kvaka inox satinirano iznutra, izvana kugla inox satinirano</t>
  </si>
  <si>
    <r>
      <t xml:space="preserve">Izrada, doprema i ugradnja protudimnih i protupožarnih punih  jednokrilnih  vrata (2. kat prema biblioteci). Sav potreban okov, povratna pumpa, brtve,  ručke za otvaranje su uključeni.                                  </t>
    </r>
    <r>
      <rPr>
        <b/>
        <sz val="10"/>
        <rFont val="Arial Narrow"/>
        <family val="2"/>
        <charset val="238"/>
      </rPr>
      <t>POZICIJA 49a.</t>
    </r>
  </si>
  <si>
    <t xml:space="preserve">    </t>
  </si>
  <si>
    <r>
      <t xml:space="preserve">Dobava, izrada i montaža tegle za cvijeće od čeličnog lima d=2 cm, otvor za odvodnju viška vode, s maskama na mjestima prolaska kosih čeličnih zatega; sajlice za penjačice s prihvatnom opremom, razapete između gornjeg ruba tegle i podgleda tegle s gornje etaže
Gabariti : tegla 327 x 35 cm, maska 2x74x35 cm, d=1cm, sajla h=263 cm                                             Obračun po komadu. </t>
    </r>
    <r>
      <rPr>
        <b/>
        <sz val="10"/>
        <rFont val="Arial Narrow"/>
        <family val="2"/>
        <charset val="238"/>
      </rPr>
      <t>POZICIJA 4</t>
    </r>
  </si>
  <si>
    <r>
      <t xml:space="preserve">Poprečni čelični IPE profili 50x100 vezani na uzdužni čelični profil IPE 100x150  i na uzdužnim  vanjskim zidovima ophoda, pokrov ophoda i stubišta polikarbonatnim pločama, nagib ploča 1% prema van
Gabariti : ophod 525 x 311 cm                                                                Komada 1, </t>
    </r>
    <r>
      <rPr>
        <b/>
        <sz val="10"/>
        <rFont val="Arial Narrow"/>
        <family val="2"/>
        <charset val="238"/>
      </rPr>
      <t>POZICIJA 7</t>
    </r>
  </si>
  <si>
    <t xml:space="preserve">Dobava, izrada i montaža čelične konstrukcije (mreža za odmor) na krovnoj terasi - 3. kat dvorišne zgrade.  U stavku su uključeni radionički nacrti i izvedbeni detalji koje je potrebno izraditi, a koji ulaze u cijenu izvedbe. Na tako izrađene radioničke nacrte potrebno je dobiti suglasnost statičara i ishoditi reviziju revidenta. Kompletno sve montirano, zaštićeno temeljnom bojom i ličeno u boji po izboru projektanta. Obračun po  komplet izvedene čelične konstrukcije. </t>
  </si>
  <si>
    <r>
      <t xml:space="preserve">Komada 1, </t>
    </r>
    <r>
      <rPr>
        <b/>
        <sz val="10"/>
        <rFont val="Arial Narrow"/>
        <family val="2"/>
        <charset val="238"/>
      </rPr>
      <t>POZICIJA 10</t>
    </r>
  </si>
  <si>
    <t>CRNA BRAVARIJA</t>
  </si>
  <si>
    <t xml:space="preserve">Materijal dovratnika: čelični profili obloženi aluminijskim limom
Materijal krila: puni panel obostrano kaširan alu limom
Zvučna izolacija: R'w&gt;35 dB
Završna obrada: eloksirani aluminij
Okov: za zaokretno otvaranje vrata s 2 petlje, cilindrična brava, hidraulički zatvarač s klizačem, panik kvaka inox </t>
  </si>
  <si>
    <t>POZICIJA 33</t>
  </si>
  <si>
    <r>
      <t xml:space="preserve">Dobava i ugradnja </t>
    </r>
    <r>
      <rPr>
        <b/>
        <sz val="10"/>
        <rFont val="Arial Narrow"/>
        <family val="2"/>
        <charset val="238"/>
      </rPr>
      <t>unutarnje</t>
    </r>
    <r>
      <rPr>
        <sz val="10"/>
        <rFont val="Arial Narrow"/>
        <family val="2"/>
        <charset val="238"/>
      </rPr>
      <t xml:space="preserve"> pune alu. plastificirane stijene koja se sastoji od dvokrilnih zaokretnih evakuacijskih vrata (podrum - dvokrilna vrata stubišnog prostora).                                                                                                   Stavka podrazumjeva komplet sa svim elementima spajanja, brtvljenja, okovima, sve do potpune gotovosti. Nadgradne pante sa uređajem za samozatvaranje. </t>
    </r>
  </si>
  <si>
    <t>POZICIJA 34</t>
  </si>
  <si>
    <t xml:space="preserve">Materijal okvira/dovratnika: profili od aluminijskog lima
Ostakljenje: trostruko staklo 10+30+8+30+10 mm, oba vanjska stakla sigurnosna laminirana, središnje staklo pod nagibom 7°  
Zvučna izolacija: R'w&gt;52 dB
Završna obrada okvira/dovratnika: eloksirani aluminij
Okov vrata: za zaokretno otvaranje vrata s 2 petlje, cilindrična brava, kvaka inox </t>
  </si>
  <si>
    <t>Gabariti : 511 x 275 cm 
Građevinski otvor : 511 x 275 cm
Svijetli otvor vrata : 90 x 210 cm</t>
  </si>
  <si>
    <r>
      <t xml:space="preserve">Dobava i ugradnja 4-djelne </t>
    </r>
    <r>
      <rPr>
        <b/>
        <sz val="10"/>
        <rFont val="Arial Narrow"/>
        <family val="2"/>
        <charset val="238"/>
      </rPr>
      <t>unutarnje</t>
    </r>
    <r>
      <rPr>
        <sz val="10"/>
        <rFont val="Arial Narrow"/>
        <family val="2"/>
        <charset val="238"/>
      </rPr>
      <t xml:space="preserve"> ostakljene alu. plastificirane stijene koja se sastoji od 3 fiksna polja sa jednokrilnim zaokretnim vratima i nadsvjetlima (podrum - prema tv studiu).                                                                                                   Stavka podrazumjeva komplet sa svim elementima spajanja, brtvljenja, okovima, sve do potpune gotovosti. Nadgradne pante sa uređajem za samozatvaranje. </t>
    </r>
  </si>
  <si>
    <r>
      <t xml:space="preserve">Dobava i ugradnja 2-djelne </t>
    </r>
    <r>
      <rPr>
        <b/>
        <sz val="10"/>
        <rFont val="Arial Narrow"/>
        <family val="2"/>
        <charset val="238"/>
      </rPr>
      <t>unutarnje</t>
    </r>
    <r>
      <rPr>
        <sz val="10"/>
        <rFont val="Arial Narrow"/>
        <family val="2"/>
        <charset val="238"/>
      </rPr>
      <t xml:space="preserve"> ostakljene alu. plastificirane stijene koja se sastoji od 2 fiksna polja sa jednokrilnim zaokretnim vratima i nadsvjetlima (podrum - prema tv studiu).                                                                                                   Stavka podrazumjeva komplet sa svim elementima spajanja, brtvljenja, okovima, sve do potpune gotovosti. Nadgradne pante sa uređajem za samozatvaranje. </t>
    </r>
  </si>
  <si>
    <t xml:space="preserve">Gabariti : 391 x 275 cm 
Građevinski otvor : 391 x 275 cm
Svijetli otvor : 90 x 210 cm </t>
  </si>
  <si>
    <t>POZICIJA 35</t>
  </si>
  <si>
    <r>
      <t xml:space="preserve">Dobava i ugradnja 1-djelne </t>
    </r>
    <r>
      <rPr>
        <b/>
        <sz val="10"/>
        <rFont val="Arial Narrow"/>
        <family val="2"/>
        <charset val="238"/>
      </rPr>
      <t>unutarnje</t>
    </r>
    <r>
      <rPr>
        <sz val="10"/>
        <rFont val="Arial Narrow"/>
        <family val="2"/>
        <charset val="238"/>
      </rPr>
      <t xml:space="preserve"> ostakljene alu. plastificirane stijene koja se sastoji od 1 fiksnog polja sa jednokrilnim zaokretnim vratima i nadsvjetlima (podrum - pogled prema režiji radio i tv studenta).                                                                                                   Stavka podrazumjeva komplet sa svim elementima spajanja, brtvljenja, okovima, sve do potpune gotovosti. Nadgradne pante sa uređajem za samozatvaranje. </t>
    </r>
  </si>
  <si>
    <t>Gabariti : 240 x 275
Građevinski otvor : 240 x 275
Svijetla mjera vrata : 70 x 210</t>
  </si>
  <si>
    <t>POZICIJA 36</t>
  </si>
  <si>
    <t xml:space="preserve">Materijal okvira/dovratnika: profili od aluminijskog lima
Ostakljenje: dvostruko staklo 8+20+8 mm, oba stakla sigurnosna laminirana  
Zvučna izolacija: R'w&gt;35 dB
Završna obrada okvira/dovratnika: eloksirani aluminij
Okov vrata: za zaokretno otvaranje vrata s 3 petlje, cilindrična brava, kvaka inox </t>
  </si>
  <si>
    <r>
      <rPr>
        <b/>
        <sz val="10"/>
        <rFont val="Arial Narrow"/>
        <family val="2"/>
        <charset val="238"/>
      </rPr>
      <t xml:space="preserve">POZICIJA 40a:                                                  </t>
    </r>
    <r>
      <rPr>
        <sz val="10"/>
        <rFont val="Arial Narrow"/>
        <family val="2"/>
        <charset val="238"/>
      </rPr>
      <t>Gabariti: 240 x 300 cm 
Građevinski otvor : 240 x 300 cm
Svijetla mjera vrata : 90 x 235 cm</t>
    </r>
  </si>
  <si>
    <r>
      <rPr>
        <b/>
        <sz val="10"/>
        <rFont val="Arial Narrow"/>
        <family val="2"/>
        <charset val="238"/>
      </rPr>
      <t xml:space="preserve">POZICIJA 40b:                                                  </t>
    </r>
    <r>
      <rPr>
        <sz val="10"/>
        <rFont val="Arial Narrow"/>
        <family val="2"/>
        <charset val="238"/>
      </rPr>
      <t>Gabariti : 285 x 300 cm 
Građevinski otvor : 285 x 300 cm
Svijetla mjera vrata : 90 x 235 cm</t>
    </r>
  </si>
  <si>
    <r>
      <rPr>
        <b/>
        <sz val="10"/>
        <rFont val="Arial Narrow"/>
        <family val="2"/>
        <charset val="238"/>
      </rPr>
      <t xml:space="preserve">POZICIJA 40c:                                                  </t>
    </r>
    <r>
      <rPr>
        <sz val="10"/>
        <rFont val="Arial Narrow"/>
        <family val="2"/>
        <charset val="238"/>
      </rPr>
      <t>Gabariti : 276 x 300 cm 
Građevinski otvor : 276 x 300 cm
Svijetla mjera vrata : 90 x 235 cm</t>
    </r>
  </si>
  <si>
    <r>
      <rPr>
        <b/>
        <sz val="10"/>
        <rFont val="Arial Narrow"/>
        <family val="2"/>
        <charset val="238"/>
      </rPr>
      <t xml:space="preserve">POZICIJA 40d:                                                  </t>
    </r>
    <r>
      <rPr>
        <sz val="10"/>
        <rFont val="Arial Narrow"/>
        <family val="2"/>
        <charset val="238"/>
      </rPr>
      <t>Gabariti : 254 x 300 cm 
Građevinski otvor : 254 x 300 cm
Svijetla mjera vrata : 90 x 235 cm</t>
    </r>
  </si>
  <si>
    <t>Aluminij plastificiran u boji, RAL po izboru projektanta</t>
  </si>
  <si>
    <t>Gabariti : 511 x 300
Građevinski otvor : 511 x 300
Svijetla mjera vrata : 90 x 235</t>
  </si>
  <si>
    <t>POZICIJA 41</t>
  </si>
  <si>
    <r>
      <t xml:space="preserve">Dobava i ugradnja 3-djelne fiksne </t>
    </r>
    <r>
      <rPr>
        <b/>
        <sz val="10"/>
        <rFont val="Arial Narrow"/>
        <family val="2"/>
        <charset val="238"/>
      </rPr>
      <t>unutarnje</t>
    </r>
    <r>
      <rPr>
        <sz val="10"/>
        <rFont val="Arial Narrow"/>
        <family val="2"/>
        <charset val="238"/>
      </rPr>
      <t xml:space="preserve"> ostakljene alu. plastificirane stijene koja se sastoji od  jednokrilnih zaokretnih vrata i nadsvjetlima (prizemlje - kabineti iza velike predavaone).                                                                                                   Stavka podrazumjeva komplet sa svim elementima spajanja, brtvljenja, okovima, sve do potpune gotovosti. Nadgradne pante sa uređajem za samozatvaranje. </t>
    </r>
  </si>
  <si>
    <r>
      <t xml:space="preserve">Dobava i ugradnja 2 x 2-djelne fiksne </t>
    </r>
    <r>
      <rPr>
        <b/>
        <sz val="10"/>
        <rFont val="Arial Narrow"/>
        <family val="2"/>
        <charset val="238"/>
      </rPr>
      <t>unutarnje</t>
    </r>
    <r>
      <rPr>
        <sz val="10"/>
        <rFont val="Arial Narrow"/>
        <family val="2"/>
        <charset val="238"/>
      </rPr>
      <t xml:space="preserve"> ostakljene alu. plastificirane fiksne stijene koja se sastoji od  jednokrilnih zaokretnih vratia i nadsvjetla (prizemlje - sastanci iza velike dvorane).                                                                                                   Stavka podrazumjeva komplet sa svim elementima spajanja, brtvljenja, okovima, sve do potpune gotovosti. Nadgradne pante sa uređajem za samozatvaranje. </t>
    </r>
  </si>
  <si>
    <t>POZICIJA 42</t>
  </si>
  <si>
    <r>
      <t xml:space="preserve">Dobava i ugradnja 3-djelne fiksne </t>
    </r>
    <r>
      <rPr>
        <b/>
        <sz val="10"/>
        <rFont val="Arial Narrow"/>
        <family val="2"/>
        <charset val="238"/>
      </rPr>
      <t>unutarnje</t>
    </r>
    <r>
      <rPr>
        <sz val="10"/>
        <rFont val="Arial Narrow"/>
        <family val="2"/>
        <charset val="238"/>
      </rPr>
      <t xml:space="preserve"> ostakljene alu. plastificirane stijene koja se sastoji od jednokrilnih zaokretnih vrata i nadsvjetla (prizemlje - studentska referada).                                                                                                   Stavka podrazumjeva komplet sa svim elementima spajanja, brtvljenja, okovima, sve do potpune gotovosti. Nadgradne pante sa uređajem za samozatvaranje. </t>
    </r>
  </si>
  <si>
    <r>
      <t xml:space="preserve">Dobava i ugradnja 2-djelne </t>
    </r>
    <r>
      <rPr>
        <b/>
        <sz val="10"/>
        <rFont val="Arial Narrow"/>
        <family val="2"/>
        <charset val="238"/>
      </rPr>
      <t>unutarnje</t>
    </r>
    <r>
      <rPr>
        <sz val="10"/>
        <rFont val="Arial Narrow"/>
        <family val="2"/>
        <charset val="238"/>
      </rPr>
      <t xml:space="preserve"> ostakljene alu. plastificirane stijene koja se sastoji od jednokrilnih zaokretnih vrata prema porti i dvokrilnih mimokretnih vrata prema vjetrobranu s fiksnim nadsvjetlima sa spojnim čeličnim elementima (prizemlje - porta i vrata vjetrobrana prema dizalu i hallu)                                                                                                  Stavka podrazumjeva komplet sa svim elementima spajanja, brtvljenja, okovima, sve do potpune gotovosti. Nadgradne pante sa uređajem za samozatvaranje. </t>
    </r>
  </si>
  <si>
    <t>Materijal okvira/dovratnika: profili od aluminijskog lima
Ostakljenje: dvostruko staklo 8+20+8 mm, oba stakla sigurnosna laminirana  
Zvučna izolacija: R'w&gt;35 dB
Završna obrada okvira/dovratnika: eloksirani aluminij
Okov vrata 1: za zaokretno otvaranje vrata s 3 petlje, cilindrična brava, kvaka inox 
Okov vrata 2: za mimokretno otvaranje vrata s 3 petlje, cilindrična brava, kvaka inox</t>
  </si>
  <si>
    <t>Gabariti : 541 x 300
Građevinski otvor : 541 x 300
Svijetla mjera vrata : 90 x 235 + 190 x 235 (dvokrilna vrata)</t>
  </si>
  <si>
    <t>POZICIJA 42a</t>
  </si>
  <si>
    <r>
      <t xml:space="preserve">Dobava i ugradnja 2-djelne fiksne </t>
    </r>
    <r>
      <rPr>
        <b/>
        <sz val="10"/>
        <rFont val="Arial Narrow"/>
        <family val="2"/>
        <charset val="238"/>
      </rPr>
      <t>unutarnje</t>
    </r>
    <r>
      <rPr>
        <sz val="10"/>
        <rFont val="Arial Narrow"/>
        <family val="2"/>
        <charset val="238"/>
      </rPr>
      <t xml:space="preserve"> ostakljene alu. plastificirane stijene s dvokrilnim kliznim prozorskim dijelom za portu (prizemlje - porta prema vjetrobranu).                                                                                                  </t>
    </r>
  </si>
  <si>
    <t>Materijal okvira/dovratnika: profili od aluminijskog lima
Ostakljenje: dvostruko staklo 8+20+8 mm, oba stakla sigurnosna laminirana  
Zvučna izolacija: R'w&gt;35 dB
Završna obrada okvira/dovratnika: eloksirani aluminij</t>
  </si>
  <si>
    <t>Gabariti : 240 x 300
Građevinski otvor : 240 x 300
Prozor, klizni : 120 x 140</t>
  </si>
  <si>
    <t>NAPOMENA:</t>
  </si>
  <si>
    <t>SAV VANJSKI ČELIK JE POCINČAN</t>
  </si>
  <si>
    <t>Gabariti : 495 x 300
Građevinski otvor : 495 x 300
Svijetla mjera vrata : 190 x 235 (dvokrilna vrata)</t>
  </si>
  <si>
    <t>POZICIJA 43</t>
  </si>
  <si>
    <t>POZICIJA 44</t>
  </si>
  <si>
    <r>
      <t xml:space="preserve">Dobava i ugradnja 3-djelne fiksne </t>
    </r>
    <r>
      <rPr>
        <b/>
        <sz val="10"/>
        <rFont val="Arial Narrow"/>
        <family val="2"/>
        <charset val="238"/>
      </rPr>
      <t>unutarnje</t>
    </r>
    <r>
      <rPr>
        <sz val="10"/>
        <rFont val="Arial Narrow"/>
        <family val="2"/>
        <charset val="238"/>
      </rPr>
      <t xml:space="preserve"> ostakljene alu. plastificirane stijene koja se sastoji od dvokrilnih zaokretnih vrata prema informatičkim dvoranama (prizemlje - ulaz u informatičke dvorane prema ulici)                                                                                                  Stavka podrazumjeva komplet sa svim elementima spajanja, brtvljenja, okovima, sve do potpune gotovosti. Nadgradne pante sa uređajem za samozatvaranje. </t>
    </r>
  </si>
  <si>
    <t>Gabariti : 553 x 285
Građevinski otvor : 553 x 285
Svijetla mjera vrata : 190 x 235 (dvokrilna vrata)</t>
  </si>
  <si>
    <r>
      <t xml:space="preserve">Dobava i ugradnja 3-djelne fiksne </t>
    </r>
    <r>
      <rPr>
        <b/>
        <sz val="10"/>
        <rFont val="Arial Narrow"/>
        <family val="2"/>
        <charset val="238"/>
      </rPr>
      <t>unutarnje</t>
    </r>
    <r>
      <rPr>
        <sz val="10"/>
        <rFont val="Arial Narrow"/>
        <family val="2"/>
        <charset val="238"/>
      </rPr>
      <t xml:space="preserve"> ostakljene alu. plastificirane stijene (1. i 2., urudžbeni ured i kabineti)                                                                                                  Stavka podrazumjeva komplet sa svim elementima spajanja, brtvljenja, okovima, sve do potpune gotovosti. Nadgradne pante sa uređajem za samozatvaranje. </t>
    </r>
  </si>
  <si>
    <t>Materijal okvira: profili od aluminijskog lima
Ostakljenje: dvostruko staklo 8+20+8 mm, oba stakla satinirana sigurnosna laminirana  
Zvučna izolacija: R'w&gt;35 dB
Završna obrada okvira: eloksirani aluminij</t>
  </si>
  <si>
    <t>Gabariti : 382 x 235 cm 
Građevinski otvor : 382 x 235 cm</t>
  </si>
  <si>
    <t>POZICIJA 50</t>
  </si>
  <si>
    <t xml:space="preserve">Materijal dovratnika: čelični, pocinčani, iz lima d=2 mm, površinski obrađen plastificiranjem u boji po odabiru Projektanta
Materijal krila: sendvič obložen laminatom, vratno krilo falcano, rubna obrada ABS profilom debljine 3 mm.
Zvučna izolacija: R'w&gt;35 dB
Završna obrada: bojano
Okov: za zaokretno otvaranje vrata s 2 petlje, cilindrična brava, kvaka inox </t>
  </si>
  <si>
    <t>2D, 1L</t>
  </si>
  <si>
    <t xml:space="preserve">UNUTARNJA STOLARIJA </t>
  </si>
  <si>
    <t>1L</t>
  </si>
  <si>
    <t>Gabariti : 80 x 210 cm 
Građevinski otvor : 80 x 210 cm
Svijetli otvor vrata : 70 x 205 cm</t>
  </si>
  <si>
    <r>
      <t xml:space="preserve">Dobava i ugradnja unutarnjih jednokrilnih punih zaokretnih vrata s obuhvatnim dovratnikom i glatkim zaokretnim krilom (podrum - pogled prema hodniku). </t>
    </r>
    <r>
      <rPr>
        <b/>
        <sz val="10"/>
        <rFont val="Arial Narrow"/>
        <family val="2"/>
        <charset val="238"/>
      </rPr>
      <t>POZICIJA 1</t>
    </r>
  </si>
  <si>
    <r>
      <t xml:space="preserve">Dobava i ugradnja unutarnjih jednokrilnih punih zaokretnih vrata s obuhvatnim dovratnikom i glatkim zaokretnim krilom (podrum - pogled prema spremištu). </t>
    </r>
    <r>
      <rPr>
        <b/>
        <sz val="10"/>
        <rFont val="Arial Narrow"/>
        <family val="2"/>
        <charset val="238"/>
      </rPr>
      <t>POZICIJA 2</t>
    </r>
  </si>
  <si>
    <r>
      <t xml:space="preserve">Dobava i ugradnja unutarnjih jednokrilnih punih zaokretnih vrata s obuhvatnim dovratnikom i glatkim zaokretnim krilom (prizemlje - vrata kabina unutar sanitarija). </t>
    </r>
    <r>
      <rPr>
        <b/>
        <sz val="10"/>
        <rFont val="Arial Narrow"/>
        <family val="2"/>
        <charset val="238"/>
      </rPr>
      <t>POZICIJA 3</t>
    </r>
  </si>
  <si>
    <r>
      <t xml:space="preserve">Dobava i ugradnja unutarnjih jednokrilnih punih zaokretnih vrata s obuhvatnim dovratnikom i glatkim zaokretnim krilom ( prizemlje i svi katovi, ulazi u nove sanitarije kod velike predavaone
 u prostoriji starih sanitarija). </t>
    </r>
    <r>
      <rPr>
        <b/>
        <sz val="10"/>
        <rFont val="Arial Narrow"/>
        <family val="2"/>
        <charset val="238"/>
      </rPr>
      <t>POZICIJA 4</t>
    </r>
  </si>
  <si>
    <t>2L,18D</t>
  </si>
  <si>
    <t>2L,9D</t>
  </si>
  <si>
    <r>
      <t xml:space="preserve">Dobava i ugradnja unutarnjih jednokrilnih punih zaokretnih vrata s obuhvatnim dovratnikom i glatkim zaokretnim krilom ( prizemlje- unutarnja vrata, ulaz u stare sanitarije). </t>
    </r>
    <r>
      <rPr>
        <b/>
        <sz val="10"/>
        <rFont val="Arial Narrow"/>
        <family val="2"/>
        <charset val="238"/>
      </rPr>
      <t>POZICIJA 5</t>
    </r>
  </si>
  <si>
    <t>Materijal dovratnika: drveni vratni profili sa prekinutim toplinskim mostom
Materijal krila: puni panel obostrano kaširan 
Zvučna izolacija: R'w&gt;35 dB
Završna obrada: drvo, mat
Okov: za zaokretno otvaranje vrata s 3 petlje, cilindrična brava
Kvaka inox satinirano iznutra, izvana kugla inox satinirano</t>
  </si>
  <si>
    <t>6L</t>
  </si>
  <si>
    <r>
      <t xml:space="preserve">Dobava i ugradnja unutarnjih jednokrilnih punih zaokretnih vrata s obuhvatnim dovratnikom i glatkim zaokretnim krilom (1. i 2. kat, kabineti). </t>
    </r>
    <r>
      <rPr>
        <b/>
        <sz val="10"/>
        <rFont val="Arial Narrow"/>
        <family val="2"/>
        <charset val="238"/>
      </rPr>
      <t>POZICIJA 6</t>
    </r>
  </si>
  <si>
    <t>Gabariti : 90 x 210 cm 
Građevinski otvor : 90 x 210 cm
Svijetli otvor : 80 x 205 cm</t>
  </si>
  <si>
    <t>20D, 22L</t>
  </si>
  <si>
    <r>
      <t xml:space="preserve">Pocinčani čelični IPE profili 220 i 120 vezani na uzdužni čelični profil HEA/IPE 220 uz fasadu, dijagonale SHS 80x3, rubni vanjski profil IPE 220, ograda od vertikalnog plosnog pocinčanog željeza 50x50x5 mm na razmaku 12 cm s horizontalnim profilom kao rukohvatom, h=128 cm, hodna ploha aries rešetka postavljena na U profile 50x50x5 mm, čelične sajle h= 350 cm
Gabariti : 1406 x 850 cm
Komada 1, </t>
    </r>
    <r>
      <rPr>
        <b/>
        <sz val="10"/>
        <rFont val="Arial Narrow"/>
        <family val="2"/>
        <charset val="238"/>
      </rPr>
      <t>POZICIJA 1</t>
    </r>
  </si>
  <si>
    <r>
      <t xml:space="preserve">Pocinčani čelični IPE profili 220 i 120 vezani na uzdužni čelični profil HEA/IPE 220 uz fasadu, dijagonale SHS 50x3, rubni vanjski profil IPE 120, ograda od vertikalnih profila plosnog pocinčanog željeza 50x50x5 mm na razmaku 12 cm, rukohvat horizontalni profil, h=128 cm, hodna ploha aries rešetka postavljena na U profile 50x50x5 mm
Gabariti : 1406 x 850 cm                                        Komada 5, </t>
    </r>
    <r>
      <rPr>
        <b/>
        <sz val="10"/>
        <rFont val="Arial Narrow"/>
        <family val="2"/>
        <charset val="238"/>
      </rPr>
      <t>POZICIJA 2</t>
    </r>
  </si>
  <si>
    <r>
      <t xml:space="preserve">Pocinčani čelični IPE profili 220 i 120 vezani na uzdužni čelični profil HEA/IPE 220 uz fasadu, dijagonale SHS 50x3, rubni vanjski profil IPE 120, ograda od vertikalnih profila plosnog pocinčanog željeza 50x50x5 mm na razmaku 12 cm, rukohvat horizontalni profil, h=128 cm, hodna ploha aries rešetka postavljena na U profile 50x50x5 mm; uključen ovjes za ventilacijske kanale prema detalju izvedbenog projekta
Gabariti : 1100 x 83 cm                                       Komada 2 + 2 (zrcalno) = 4, </t>
    </r>
    <r>
      <rPr>
        <b/>
        <sz val="10"/>
        <rFont val="Arial Narrow"/>
        <family val="2"/>
        <charset val="238"/>
      </rPr>
      <t>POZICIJA 3</t>
    </r>
  </si>
  <si>
    <r>
      <t xml:space="preserve">Vertikalni, horizontalni i kosi pocinčani čelični profili ∅ 10 cm sidreni u nove ab zidove prema detalju, mreža za ležanje od sintetskih užadi razapeta nad donjim pojasom nosača, te s tri bočne strane                                                                 Komada 1, </t>
    </r>
    <r>
      <rPr>
        <b/>
        <sz val="10"/>
        <rFont val="Arial Narrow"/>
        <family val="2"/>
        <charset val="238"/>
      </rPr>
      <t>POZICIJA 8</t>
    </r>
  </si>
  <si>
    <t>Gabariti : 1340 x 570 cm
m2/ mreže: 105</t>
  </si>
  <si>
    <r>
      <t xml:space="preserve">Vertikalni i horizontalni pocinčani čelični IPE profili 100x100 mm, ispuna pocinčana čelična mreža, valovita, isprepletena, s okancima 50x50mm d=3mm
varena na nosače s vanjske strane, h ograde=250 cm,
Pričvršćenje profila za podlogu prema detalju.                                                     Komada 1, </t>
    </r>
    <r>
      <rPr>
        <b/>
        <sz val="10"/>
        <rFont val="Arial Narrow"/>
        <family val="2"/>
        <charset val="238"/>
      </rPr>
      <t>POZICIJA 9</t>
    </r>
  </si>
  <si>
    <t>m': 1005 +770 + 270 cm</t>
  </si>
  <si>
    <t>Popravak postojeće podne obloge nastupnih ploha stubišta od terazza u uličnoj zgradi. Popravak je prema postojećem uzorku / obradi i detaljima. Stavka uključuje sav potreban materijal do potpune gotovosti poda.</t>
  </si>
  <si>
    <t>OKOLIŠ UKUPNO</t>
  </si>
  <si>
    <t>OPĆE NAPOMENE</t>
  </si>
  <si>
    <t>Jedinične cijene u ovom troškovniku formirane su na osnovi cijena materijala, radne snage, strojeva i ostalih elemenata.</t>
  </si>
  <si>
    <t>One obuhvaćaju sav rad, materijal i organizaciju u cilju izvršenja radova u potpunosti i u skladu s projektom. Nadalje, jedinične cijene za pojedine vrste radova sadrže i sve one posredne troškove, koji nisu iskazani u troškovniku, ali su neminovni za izvršenje radova predviđenih projektom kao što su:</t>
  </si>
  <si>
    <t>- razni radovi u vezi sa organizacijom i uređenjem gradilišta prije početka gradnje,</t>
  </si>
  <si>
    <t>- razni radovi u vezi s uređenjem gradilišta nakon dovršenja objekta kao što su čišćenje i uređenje terena u nožici nasipa na svaku stranu i uz pokose usjeka, uređenje prostora gdje je izvođač imao barake, strojeve, materijal i slično,</t>
  </si>
  <si>
    <t xml:space="preserve"> - svi potrebni odvozi otpadnog materijala uključivo s utovarom i istovarom na gradsku deponiju koju osigurava izvođač radova, te sve takse i pristojbe za deponiranje. </t>
  </si>
  <si>
    <t xml:space="preserve"> - kao i svi ostali posredni i neposredni troškovi koji su potrebni za pravilno   i pravovremeno izvršenje radova.</t>
  </si>
  <si>
    <t xml:space="preserve">U cijenu svake stavke uključeni su bez posebnog naglašavanja i:                                    </t>
  </si>
  <si>
    <t xml:space="preserve"> - dobava potrebnog osnovnog i pomoćnog materijala (ako nije opisana posebnom stavkom), svi potrebni strojevi, alat i pribor, potrebna mehanizacija, opskrba i potrošnja vode i električne energije, skladištenje roba, njegovanje i zaštita ugrađenih materijala od atmosferilija, zaštita i osiguranje izvedenih radova od oštećenja i krađe, zaštita ostalih dijelova građevine od oštećenja prilikom radova i od atmosferilija, troškovi popravka oštećenja zbog nepažnje, održavanje čistoće gradilišta, odnosno potrebno čišćenje prije, u tijeku i po završetku radova, odvozi otpadnog materijala na određeno mjesto na gradilištu s utovarom i istovarom, svi horizontalni i vertikalni prijevozi i nošenja unutar gradilišta, troškovi radne snage, potrebna pomoćna radna skela ili nogari, troškovi zaštite na radu, troškovi atesta, troškovi pristojbi za zauzeće javne površine, troškovi izrade operativnog i terminskog plana izvođenja radova, troškovi ograđivanja i označavanja gradilišta na propisani način, troškovi izmjere za potrebe izvedbe i obračuna radova,  obilježavanje kota i održavanje oznaka</t>
  </si>
  <si>
    <t xml:space="preserve"> -  sav potreban rad, oprema, materijal i transporti potrebni za potpuno dovršenje stavke.</t>
  </si>
  <si>
    <t xml:space="preserve">Količina radova koje se nakon dovršenja objekta ne mogu provjeriti izmjerom, upisuju se u građevinski dnevnik ili knjigu. </t>
  </si>
  <si>
    <t>Nadzorni inženjer i izvođač potvrđuje upisane količine i podatke svojim potpisom.</t>
  </si>
  <si>
    <t xml:space="preserve">Eventualno potrebne promjene, izmjene i dopune projekta donosit će sporazumno projektant, nadzorni inženjer i izvoðač radova. </t>
  </si>
  <si>
    <t>Promjene moraju biti upisane u građevinski dnevnik ili izrađeni posebni dijelovi nacrta i ovjereni potpisom projektanta, nadzornog inženjera ili odlukom koju je investitor na neki drugi način odobrio.</t>
  </si>
  <si>
    <t xml:space="preserve">Za vrijeme izvođenja radova izvođač je dužan osigurati nesmetan promet na postojećim prometnicama i prilaznim putevima i regulirati ga odgovarajućim prometnim znacima. </t>
  </si>
  <si>
    <t>Više radnje i manje radnje po ugovorenim stavkama zaračunat će se po istim cijenama.</t>
  </si>
  <si>
    <t>Provjeriti postojanje komunalnih instalacija i ista zaštititi po uputama vlasnika.</t>
  </si>
  <si>
    <t xml:space="preserve">Izvoditelj je dužan prije počeka radova obvijestiti sve vlasnike i korisnike komunalnih instalacija vezanih uz objekt i s time upoznati  nadzornog inženjera. </t>
  </si>
  <si>
    <t>Izvođač je dužan po završetku radova predati naručitelju građevinu i okolni teren očišćen od šute i otpadnog materijala preostalog od njega ili njegovih kooperanata.</t>
  </si>
  <si>
    <t>Jedinične cijene su fiksne i ne mogu se mijenjati. Jedinične cijene primjenjivat će se bez obzira na postotak odstupanja od iskazanih količina u troškovniku.</t>
  </si>
  <si>
    <t xml:space="preserve">Obračun radova vrši se kako je navedeno u stavci i po Prosječnim normama u građevinarstvu. Radovi će se obračunati prema izmjeri u naravi bez obzira na količine upisane u troškovniku, uz primjenu jediničnih cijena. </t>
  </si>
  <si>
    <t>Davanjem ponude izvođač se obvezuje pravovremeno nabaviti sav materijal opisan u pojedinim stavkama troškovnika.</t>
  </si>
  <si>
    <t>Ako opis koje stavke dovodi u sumnju, izvođač treba na vrijeme prije predaje ponude za ugovaranje radova tražiti objašnjenje projektanta.</t>
  </si>
  <si>
    <t>Dužnost je izvođača upozoriti projektanta i nadzornog inženjera na uočene nedostatke u dokumentaciji i zatražiti pojašnjenje za sve nejasnoće.</t>
  </si>
  <si>
    <t xml:space="preserve"> Izvedeni radovi moraju u cijelosti odgovarati projektu i opisima, a u  tu svrhu investitor ima pravo prije početka radova od izvođača zatražiti uzorke materijala koji  će se čuvati u upravi gradilišta. Izvedeni radovi moraju u cijelosti odgovarati odabranom uzorku.</t>
  </si>
  <si>
    <t>Ukoliko investitor odluči da se neki rad neće izvoditi i o tome pravovremeno obavijesti izvođača, izvođač nema pravo na odštetu.</t>
  </si>
  <si>
    <t>Sve mjere u nacrtima prije izvedbe treba provjeriti u naravi.</t>
  </si>
  <si>
    <t>Izvođač radova garantira za kvalitetu izvedenih radova,  ugrađenih materijala i montiranih konstrukcija, a sve u skladu s projektom, ugovornim troškovnikom, važećim zakonima i propisima.</t>
  </si>
  <si>
    <t xml:space="preserve">Ukoliko postoji potreba za izmjenom materijala ili načina izvedbe, one se moraju izvršiti isključivo pisanim dogovorom s  projektantom i nadzornim inženjerom. Sve više radnje koje neće biti na taj način utvrđene, neće se priznati u obračunu. </t>
  </si>
  <si>
    <t>Svi nekvalitetno izvedeni radovi moraju se otkloniti i zamijeniti ispravnima.</t>
  </si>
  <si>
    <t xml:space="preserve">Sve štete učinjene prigodom rada na vlastitim ili tuđim radovima imaju se otkloniti na račun počinitelja. </t>
  </si>
  <si>
    <t>Ovi opći uvjeti, sastavni su i neotuđivi dio troškovnika.</t>
  </si>
  <si>
    <t xml:space="preserve">Primopredaju gradilišta obaviti nakon zajedničke procjene stanja stabilnosti od strane svih sudionika vizuelnim pregledom i moguće postojećom dokumentacijom o do sada izvedenim ispitivanjima i radovima. </t>
  </si>
  <si>
    <t>I.   PRIPREMNI RADOVI</t>
  </si>
  <si>
    <t>ZASJECANJE POSTOJEĆEG ASFALTA</t>
  </si>
  <si>
    <t>Ova stavka obuhvaća zasjecanje postojećeg asfalta na mjestima kontakta starog i novog kolnika, zajedno sa nabavom, dopremom i ugradnjom polimerizirane brtvene trake 4*1 cm. Stavkom su obuhvaćeni slijedeći radovi:
- pravilno zasjecanje postojećeg asfalta
- utovar, prijevoz, istovar, razastiranje i ugradnja na deponiji koji osigurava izvođač radova
- nabava, doprema i ugradnja polimerizirane brtvene trake dimenzija 4*1 cm na bazi plimernom modificiranog bitumena, na kontaktima starog i novog kolnika. Brtvenu traku treba ugraditi u potpunosti u skladu sa tehnologijom proizvođača.
Obračun po m ugrađene brtvene trake odnosno zasječenog asfalta.</t>
  </si>
  <si>
    <t>RUŠENJE POSTOJEĆIH ASFALTNIH SLOJEVA KOLNIKA</t>
  </si>
  <si>
    <t xml:space="preserve">Obračun po m2 srušenog asfaltnog sloja </t>
  </si>
  <si>
    <t>X.</t>
  </si>
  <si>
    <t>Dobava materijala te postava sintetske hidroizolacijske TPO (1000 kg/m3) na dno sprinkler bazena. Obračun po m2 izvedene hidroizolacije.</t>
  </si>
  <si>
    <t>UNUTARNJA ALUMINIJSKA STOLARIJA</t>
  </si>
  <si>
    <r>
      <t xml:space="preserve">Dobava materijala te postava vertikalne polimerbitumenske hidroizolacijske trake </t>
    </r>
    <r>
      <rPr>
        <b/>
        <sz val="10"/>
        <rFont val="Arial Narrow"/>
        <family val="2"/>
        <charset val="238"/>
      </rPr>
      <t>vanjskih zidova - podnožje</t>
    </r>
    <r>
      <rPr>
        <sz val="10"/>
        <rFont val="Arial Narrow"/>
        <family val="2"/>
        <charset val="238"/>
      </rPr>
      <t xml:space="preserve"> za zavarivanje u dva sloja, punoplošno ljepljene na hladni bitumenski prednamaz /1000 kg/m3),  ili sintetska UV stabilna hidroizolacijska traka (TPO ili slično), trake mehanički učvršćene na podlogu na podložnom filcu (200 g/m2). Obračun po m2 izvedene vertikalne hidroizolacije.</t>
    </r>
  </si>
  <si>
    <t xml:space="preserve">Dobava, izrada i montaža zavojitog čeličnog stubišta. U stavku su uključeni radionički nacrti i izvedbeni projekt konstrukcije sa detaljima koje je potrebno izraditi, a koji ulaze u cijenu izvedbe. Izvedbeni projekt konstrukcije i radioničke nacrte obavezno dostaviti projektantu na ovjeru, statičaru na uvid te ishoditi suglasnost od revidenta.Kompletno sve montirano, zaštićeno temeljnom bojom i ličeno u boji po izboru projektanta. Obračun po  komplet izvedene čelične konstrukcije.                                                                          Tetiva zavojito plosno željezo d=1 cm, hmin=24 cm, sidrene u podlogu i stropne ploče prema detalju, nagazne plohe i čela kontinuirani čelični lim d=0.5 cm, međusobno varen, sve zavareno na vanjsku i unutarnju tetivu, laserski bušen prema uzorku, nastupi protuklizno obrađeni, ograda h=100 cm od hodne plohe, vertikale od plosnog željeza 50x5 mm, svakih 12 cm, varene s vanjske strane vanjske tetive, rukohvat horizontalno plosno željezo 50x5 mm  </t>
  </si>
  <si>
    <t>Dobava, izrada i montaža vanjske ograde - prizemlje, šlic bočno, spoj glavne zgrade s dvorišnom.</t>
  </si>
  <si>
    <t>VANJSKA ograda od vertikalnih i horizontalnih profila plosnog pocinčanog željeza 50x5 mm na razmaku 12 cm.
Zavareno na čelični IPE profil 220, sidrena i vezana na bočne strane u IPE 220, širina ograde prema širini pripadajuće aluminijske stavke
prozora / stijene.
Rukohvat i donji horizontalni profil, 50x5 mm.
h=98 cm, visina od gotovog unutarnjeg poda 120 cm Gabariti : 171 x 98 cm</t>
  </si>
  <si>
    <t>Dobava, izrada i montaža ograde novog stubišta, nastavak postojećeg stubišta, 5. kat, prema krovu. U stavku je  uključena izrada radioničkih nacrta sa detaljima koje je potrebno izraditi, a koji ulaze u cijenu izvedbe. Radioničke nacrte obavezno dostaviti projektantu na ovjeru.Kompletno sve montirano, zaštićeno temeljnom bojom i ličeno u boji po izboru projektanta. Obračun po  komplet izvedene ograde.                                                                          INTERIJERSKA OGRADA STUBIŠTA - sve prema postojećoj ogradi postojećeg stubišta
Materijal: čelične cijevi ∅2cm (ličene, crno) na razmaku svakih 15 cm, cijevi visine 95 cm.
Pričvršćenje profila za betonsku ploču prema detalju, ukupna visina ograde 100 cm. 
Rukohvat: 5 cm, Čelik + puno drvo, hrast, imitacija drvenog rukohvata postojećeg stubišta.</t>
  </si>
  <si>
    <t xml:space="preserve">U stavku je  uključena izrada radioničkih nacrta sa detaljima koje je potrebno izraditi, a koji ulaze u cijenu izvedbe. Radioničke nacrte obavezno dostaviti projektantu na ovjeru.Kompletno sve montirano, zaštićeno temeljnom bojom i ličeno u boji po izboru projektanta. Obračun po  komplet izvedene ograde.     </t>
  </si>
  <si>
    <r>
      <t xml:space="preserve">Komada 2, </t>
    </r>
    <r>
      <rPr>
        <b/>
        <sz val="10"/>
        <rFont val="Arial Narrow"/>
        <family val="2"/>
        <charset val="238"/>
      </rPr>
      <t>POZICIJA 13</t>
    </r>
  </si>
  <si>
    <t>Dobava, izrada i montaža vanjske ograde -prizemlje, biblioteka i hodnik ispred biblioteke, sjever i jug.</t>
  </si>
  <si>
    <t>VANJSKA ograda od vertikalnihi horizontalnih profila plosnog pocinčanog željeza 50x5 mm na razmaku 12 cm.
Zavareno na čelični IPE profil 10x10 cm, sidrena i vezana na bočne strane u ab zid, širina ograde prema širini pripadajuće aluminijske stavke prozora / stijene.
Rukohvat i donji pojas horizontalni profil, 50x5 mm.
Ukupna h=120 cm.
Gabariti :  553 x 120 cm</t>
  </si>
  <si>
    <r>
      <t xml:space="preserve">Komada 2, </t>
    </r>
    <r>
      <rPr>
        <b/>
        <sz val="10"/>
        <rFont val="Arial Narrow"/>
        <family val="2"/>
        <charset val="238"/>
      </rPr>
      <t>POZICIJA 14</t>
    </r>
  </si>
  <si>
    <t>Dobava, izrada i montaža vanjske ograde - podest stubišta 5. kata .</t>
  </si>
  <si>
    <t>VANJSKA ograda od vertikalnih profila plosnog pocinčanog željeza 50x5 mm na razmaku 12 cm.
Sidrena i vezana na bočne strane u ab zid, širina ograde prema širini pripadajuće aluminijske stavke prozora / stijene.
Rukohvat i donji pojas horizontalni profil, 50x5 mm.
Ukupna h=60 cm.
Gabariti :  255 x 60 cm</t>
  </si>
  <si>
    <r>
      <t xml:space="preserve">Komada 2, </t>
    </r>
    <r>
      <rPr>
        <b/>
        <sz val="10"/>
        <rFont val="Arial Narrow"/>
        <family val="2"/>
        <charset val="238"/>
      </rPr>
      <t>POZICIJA 15</t>
    </r>
  </si>
  <si>
    <r>
      <t xml:space="preserve">Komada 1, </t>
    </r>
    <r>
      <rPr>
        <b/>
        <sz val="10"/>
        <rFont val="Arial Narrow"/>
        <family val="2"/>
        <charset val="238"/>
      </rPr>
      <t>POZICIJA 11</t>
    </r>
  </si>
  <si>
    <t>Dobava, donos i ugradba plinotjesnog poklopca na ulaz u spremnik vode za sprinkler instalacije. U stavku ulazi i obrada ulaza u spremnik za ugradnju plinotjesnog poklopca. Obračun po komadu kompletno izvedeno sa svim potrebnim materijalima i radovima do potpune gotovosti.</t>
  </si>
  <si>
    <t>Ova stavka obuhvaća rušenje postojećih asfaltnih slojeva kolnika i pješačkih staza  (AB i CNS), prosječne debljine 12-22 cm. Postojeće  konstrukcije treba rušiti tako da teren nakon rušenja bude sposoban za funkcionalnu uporabu, koja se predviđa projektom, odnosno prema zahtjevu nadzornog inženjera.Rušenje treba obaviti posebno pažljivo da se ne bi oštetila metalna kućišta zatvarača, hidranti, betonska okna izvedena u kolniku. Radove uskladiti sa odabranom tehnologijom radova na instalacijama, te upisom nadzornog inženjera u građevinski dnevnik. U jediničnoj cijeni stavke obuhvaćen je utovar, prijevoz, istovar, razastiranje i ugradnja na deponiji koju osigurava izvođač.</t>
  </si>
  <si>
    <t xml:space="preserve">RUŠENJE BETONA (parapeti, ploče, temelji, potporni zidovi i dr.). </t>
  </si>
  <si>
    <t>Stavka obuhvaća : 
- rušenje raznih betonskih, armirano-betonskih ili kamenih komada  
- utovar, istovar i prijevoz neupotrebljenog materijala   na deponij koji osigurava izvođač
- razastiranje istovarenog materijala. 
Obračun radova po m3.</t>
  </si>
  <si>
    <t>ISKOP I UKLANJANJE ZEMLJANOG  MATERIJALA</t>
  </si>
  <si>
    <t xml:space="preserve">Iskop i uklanjanje zemljanog materijala C kategorije nakon prethodnog uklanjanja asfaltnih i betonskih dijelova kolničke konstrukcije u zoni  kolnika do dubine 0,7 m računajući od kote nivelete postojećeg kolnika (st. 2.3. OTU, HRN U.E1.010). Rad obuhvaća široke iskope predviđene projektom </t>
  </si>
  <si>
    <t>osiguranja psotojećih objekata i komunikacija. Široki iskop treba obavljati upotrebom odgovarajuće mehanizacije, a ručni rad treba ograničiti na neophodni minimum. Sve iskope treba urediti prema karakterističnim profilima, predviđenim kotama i nagibima iz projekta, odnosno prema zahtjevu nadzornog inženjera. Naročitu pažnju teba posvetiti iskopu oko postojećih instalacija. U jediničnoj cijeni stavke obuhvaćen je utovar, prijevoz, istovar, razastiranje i ugradnja na deponiji prema “Uputstvima” iz Knjige I, str.26. Predviđa se 20% ručnog iskopa i 80% strojnog iskopa.</t>
  </si>
  <si>
    <t xml:space="preserve"> - iskop i odvoz na deponij na udaljenost do 20 km.</t>
  </si>
  <si>
    <t>UREĐENJE POSTELJICE</t>
  </si>
  <si>
    <t>Stavkom je predviđeno uređenje i zaštita posteljice do izrade nasipa ili tamponskog sloja. Stavkom su obuhvaćeni slijedeći radovi:</t>
  </si>
  <si>
    <t xml:space="preserve"> - planiranje posteljice na projektom predviđene kote,</t>
  </si>
  <si>
    <t>- rješenje odvodnje posteljice,</t>
  </si>
  <si>
    <t xml:space="preserve">IZRADA DONJEG NOSIVOG SLOJA </t>
  </si>
  <si>
    <t>Izradi donjeg nosivog sloja može se pristupiti nakon propisno izvedene, ispitane i  po nadzornom inženjeru preuzetoj posteljici.</t>
  </si>
  <si>
    <t>Za izradu ovog sloja mogu se upotrijebiti šljunčani ili drobljeni kameni materijali kao i mješavina.</t>
  </si>
  <si>
    <t>Modul stišljivosti na donjem nosivom sloju treba biti:</t>
  </si>
  <si>
    <t>-  kolnik  Ms= 80 MN/m2</t>
  </si>
  <si>
    <t>- parkir., pj. hodnik Ms=60 MN/m2</t>
  </si>
  <si>
    <t>Ova stavka obuhvaća:</t>
  </si>
  <si>
    <t>- pribavljanje atesta za materijal prije početka radova,</t>
  </si>
  <si>
    <t>- dobavu, dovoz i istovar materijala,</t>
  </si>
  <si>
    <t>- ugradbu materijala, zbijanje i planiranje,</t>
  </si>
  <si>
    <t>- kontrolu ravnina i visina ugrađevnog sloja,</t>
  </si>
  <si>
    <t>- sva tekuća i kontrolna ispitivanja uz ispostavu atesta za dokaz kvalitete ugrađenog sloja.</t>
  </si>
  <si>
    <t>IZVEDBA ZAVRŠNOG SLOJA BETONSKIM OPLOČNICIMA</t>
  </si>
  <si>
    <t>Završni sloj od betonskih ploča izvodi se na podlozi od tampona . Postava istih vrši se na sloj smjese pijeska i cementa omjera smjese 3:1, debljine min. 5 cm. Sastavci se zapunjavaju pijeskom i fugiraju se cementnim mortom.</t>
  </si>
  <si>
    <t>Ova stavka obuhvaća slijedeće radove:</t>
  </si>
  <si>
    <t>- dobavu betonskih opločnika  sa svim prijenosima i prijevozima (vrstu i kvalitetu propisuje projektant),</t>
  </si>
  <si>
    <t>- dobavu i razastiranje sloja pijeska i cementa sa svim prijenosima,</t>
  </si>
  <si>
    <t>- polaganje betonskih opločnika sa zapunjavanjem fuga,</t>
  </si>
  <si>
    <t>- pribavljanje atesta.</t>
  </si>
  <si>
    <t>Obuhvaćen je sav materijal, rad i alat na izradi sloja kao i sva potrebna tekuća i kontrolna ispitivanja s izradom atesta za dokaz kvalitete ugrađenog sloja.</t>
  </si>
  <si>
    <t>Obračun po m2  izvedene površine</t>
  </si>
  <si>
    <t>- betonski opločnici - pješačka staza      d=8,0 cm</t>
  </si>
  <si>
    <t>RUŠENJE POSTOJEĆIH BETONSKIH RUBNJAKA KOMPLET S PODLOGOM</t>
  </si>
  <si>
    <t xml:space="preserve">   </t>
  </si>
  <si>
    <t xml:space="preserve">    Ovom stavkom je obuhvaćeno rušenje velikog betonskog rubnjaka, ugrađenog u betonsku posteljicu.
Stavkom su obuhvaćeni slijedeći radovi:
- ručni iskop uz postojeće rubnjake,
- pažljivo rušenje postojećih rubnjaka,
- rušenje postojećeg betonskog temelja rubnjaka kompresorima,
- utovar, prijevoz, istovar, razastiranje i ugradnja viška zemlje od iskopa, svih betona i rubnjaka na deponiji koju osigurava izvođač radova.
- svi pripremni i pomoćni radovi, alati i materijali.
Obračun po m' izvađenih rubnjaka </t>
  </si>
  <si>
    <t xml:space="preserve"> - betonski rubnjak 18/24 </t>
  </si>
  <si>
    <t xml:space="preserve"> -pješačke površine       d=40 cm </t>
  </si>
  <si>
    <t xml:space="preserve"> -kolnik i parkiralište       d=40 cm </t>
  </si>
  <si>
    <t>BITUMENSKI MEĐUSLOJ ZA SLJEPLJIVANJE ASFALTNIH SLOJEVA</t>
  </si>
  <si>
    <t>Bitumenski međusloj za međusobno sljepljivanje asfaltnih slojeva jest tanki sloj bitumena dobiven od bitumenske emulzije ili vrućeg bitumena prskanjem. Izvodi se u okviru pripreme podloga za izvedbu asfaltnih slojeva kolničke konstrukcije.</t>
  </si>
  <si>
    <t>Kakvoća bitumenske emulzije mora odgovarati zahtjevima danim u potpoglavlju 6-00.2.8 OTU-a.</t>
  </si>
  <si>
    <t>Sloj izrađen na bazi bitumenskih veziva treba poprskati bitumenskom emulzijom u količini od 0,15 do 0,35 kg/m2, što ovisi o onečišćenosti i istrošenosti podloge.</t>
  </si>
  <si>
    <t>Podloga se umjesto bitumenskom emulzijom može prskati i vrućim bitumenom u količini od 0,1 do 0,2 kg/m2.</t>
  </si>
  <si>
    <t>Tijekom izvedbe asfaltnih slojeva kolničke konstrukcije, izvođač mora provoditi tekuća ispitivanja bitumenske emulzije sukladno potpoglavlju 6-00.4.2.1 OTU-a, te kontrolna ispitivanja bitumenske emulzije sukladno potpoglavlju 6-00.4.2.2, OTU-a.</t>
  </si>
  <si>
    <t>Prskanje bitumenskom emulzijom asfaltnih slojeva konstrukcije mjeri se četvornim metrima stvarno poprskane površine sukladno detaljima iz projekta i obračunava se u četvornim metrima poprskane površine.</t>
  </si>
  <si>
    <t>U cijeni su sadržani svi troškovi nabave materijala, prijevoz, oprema i sve ostalo što je potrebno za izvođenje radova.</t>
  </si>
  <si>
    <t>- bitumenska emulzija za sljepljivanje slojeva</t>
  </si>
  <si>
    <t xml:space="preserve">IZVEDBA BNS-a  </t>
  </si>
  <si>
    <t>Izvedbi donjeg nosivog sloja može se prići nakon ispitanog i po nadzornom inženjeru preuzetom donjem osivom sloju tampona.</t>
  </si>
  <si>
    <t>- dobavu i dopremu asfaltne mješavine,</t>
  </si>
  <si>
    <t>- čišćenje i prskanje podloge za BNS,</t>
  </si>
  <si>
    <t>- razastiranje, valjanje i njega BNS-a.</t>
  </si>
  <si>
    <t>-  kolnik  i parkiralište        AC 22 base d=8,0 cm</t>
  </si>
  <si>
    <t xml:space="preserve">IZVEDBA ZAVRŠNOG SLOJA  OD ASFALTBETONA </t>
  </si>
  <si>
    <t>Izradi ovog sloja može se prići nakon propisno izvedenog i po nadzornom inženjeru preuzetom BNS-u ili veznom sloju.</t>
  </si>
  <si>
    <t>Ova stavka obuhvaća:
- dobavu i dopremu asfaltne mješavine,
- čišćenje i prskanje podloge za asfaltbeton,
- razastiranje, valjanje i njega asfaltbetona.</t>
  </si>
  <si>
    <t>Obračun po m2 ugrađenog sloja.</t>
  </si>
  <si>
    <t>-  kolnik i parkiralište   AC11 surf  = 5 cm</t>
  </si>
  <si>
    <t xml:space="preserve"> IZVEDBA KOLNIČKIH RUBNJAKA</t>
  </si>
  <si>
    <t>- dobavu gotovih betonskih rubnjaka C30/37, te razvoz rubnjaka po gradilištu,</t>
  </si>
  <si>
    <t>- pripremu podloge, čišćenje kod podloge od cementne stabilizacije, otkop ili nasipavanje sa nabijanjem kod podloge od kamena,</t>
  </si>
  <si>
    <t>- izrada i ugradnja betona C12/15 podloge i zaloge,</t>
  </si>
  <si>
    <t>- polaganje rubnjaka u beton po pravcu i niveleti sa razmakom (spojnicom) do 1 cm,</t>
  </si>
  <si>
    <t>- svi prijevozi i prijenosi betona i pomoćnog materijala,</t>
  </si>
  <si>
    <t>- zalijevanje spojnica cementnim mortom omjera 1:4,</t>
  </si>
  <si>
    <t>- njega betona,</t>
  </si>
  <si>
    <t>- ispitivanje kvalitete rubnjaka sa pribavljanjem atesta.</t>
  </si>
  <si>
    <t>- izrada upuštenog rubnjaka izvodi se okretanjem cestovnog rubnjaka,</t>
  </si>
  <si>
    <t>Obračun po m’ ugrađenog rubnjaka.</t>
  </si>
  <si>
    <t xml:space="preserve"> - cestovni rubnjaci   18/24 x 100 cm m’</t>
  </si>
  <si>
    <t>Ova stavka obuhvaća:
- pribavljanje atesta za ugrađene materijale                                      - planiranje i poravnjanje eventualnih neravnina na temeljnom tlu
- dobava, dovoz i istovar geotekstila (300 g/m2)
- ugradbu, uključivo spajanje  preklapanjem ili šivanjem. Preklapanje treba izvesti u smjeru nasipanja materijala. Dužina preklopa treba iznositi min. 50cm za netkani i 80 cm za tkani geotekstil i posebno se ne obračunava.  
- sva tekuća i kontrolna ispitivanja sa izradom atesta za dokaz kvalitete ugrađenog sloja</t>
  </si>
  <si>
    <t>Geotekstil se ugrađuje u dva sloja, prvi sloj se ugrađuje na posteljicu, a drugi sloj između  filterskog sloja i sloja sječke.</t>
  </si>
  <si>
    <t>Obračun po m2 obrađene površine .</t>
  </si>
  <si>
    <t>- geotekstil</t>
  </si>
  <si>
    <t>BILJNI MATERIJAL</t>
  </si>
  <si>
    <t>Iskop jama dim. 40x40x40 cm, s rahlenjem dna jame. Gnojenje zrelim, stajskim gnojem (ili kompostom) 20 lit. po jami. Sadnja sa svim potrebnim radnjama. Jedno zalijevanje.
Obračunava se po komadu  bez biljnog materijala</t>
  </si>
  <si>
    <t xml:space="preserve">Stavkom su obuhvaćeni dobava i doprema materijala i svi radovi na niveliranju postojećih šahtova ee mreže u skladu sa novom visinom prometnice. </t>
  </si>
  <si>
    <t>Potrebno je demontirati postojeće poklopce, nove za tip opterečenja D400 ugraditi na novu visinu, odnosno ugradnja postojećeg poklopca ako zadovoljava uvjete ugradnje.</t>
  </si>
  <si>
    <t>Svi radovi moraju biti izvedeni prema niveletama i u skladu s projektom, propisima, programom kontrole i osiguranja kakvoće, projektom organizacije građenja, zahtjevima nadzornog inženjera i općim tehničkim uvjetima.</t>
  </si>
  <si>
    <t>Materijali za izradu moraju zadovoljavati važećim standardima.</t>
  </si>
  <si>
    <t>Rad se obračunava po komadu stvarno deniveliranog poklopca, a plaća prema ugovorenim cijenama.</t>
  </si>
  <si>
    <t>-nivelacija postojećih šahtova s  novim poklopcem za opterečenje D400i pripadajućim okvirom.</t>
  </si>
  <si>
    <t>Vađenje bilja u rasadniku, dovoz te istovar.Sav biljni materijal mora biti vrtlarski uzgojen (školovan), kontejniran odnosno baliran, s čitljivom etiketom na svakoj biljci.</t>
  </si>
  <si>
    <t>minimalno trogodišnjeg uzrasta, s najmanje 3 dobro razvijena izboja</t>
  </si>
  <si>
    <t>Lozica- Parthenocissus Quinquefolia</t>
  </si>
  <si>
    <t>A) KOLNI PROLAZI</t>
  </si>
  <si>
    <t>B) SJEVERNO DVORIŠTE</t>
  </si>
  <si>
    <r>
      <rPr>
        <b/>
        <sz val="10"/>
        <rFont val="Arial Narrow"/>
        <family val="2"/>
        <charset val="238"/>
      </rPr>
      <t xml:space="preserve">RUŠENJE BETONA </t>
    </r>
    <r>
      <rPr>
        <sz val="10"/>
        <rFont val="Arial Narrow"/>
        <family val="2"/>
        <charset val="238"/>
      </rPr>
      <t xml:space="preserve">(parapeti, ploče, temelji, potporni zidovi i dr.). </t>
    </r>
  </si>
  <si>
    <r>
      <t>ili zahtjevom nadzornog inženjera u materijalu C kategorije, s odvozom materijala na deponiju, radove na čišćenju pokosa, te planiranje iskopanih površina i komprimiranje zdravice posteljice na zbijenost Me = 20 MN/m</t>
    </r>
    <r>
      <rPr>
        <vertAlign val="superscript"/>
        <sz val="10"/>
        <rFont val="Arial Narrow"/>
        <family val="2"/>
        <charset val="238"/>
      </rPr>
      <t>2</t>
    </r>
    <r>
      <rPr>
        <sz val="10"/>
        <rFont val="Arial Narrow"/>
        <family val="2"/>
        <charset val="238"/>
      </rPr>
      <t>. Pri izradi iskopa treba provesti sve mjere sigurnosti na radu i sva potrebna</t>
    </r>
  </si>
  <si>
    <t>osiguranja postojećih objekata i komunikacija. Široki iskop treba obavljati upotrebom odgovarajuće mehanizacije, a ručni rad treba ograničiti na neophodni minimum. Sve iskope treba urediti prema karakterističnim profilima, predviđenim kotama i nagibima iz projekta, odnosno prema zahtjevu nadzornog inženjera. Naročitu pažnju teba posvetiti iskopu oko postojećih instalacija. U jediničnoj cijeni stavke obuhvaćen je utovar, prijevoz, istovar, razastiranje i ugradnja na deponiji prema “Uputstvima” iz Knjige I, str.26. Predviđa se 20% ručnog iskopa i 80% strojnog iskopa.</t>
  </si>
  <si>
    <r>
      <t>Obračunato u m</t>
    </r>
    <r>
      <rPr>
        <vertAlign val="superscript"/>
        <sz val="10"/>
        <rFont val="Arial Narrow"/>
        <family val="2"/>
        <charset val="238"/>
      </rPr>
      <t>3</t>
    </r>
    <r>
      <rPr>
        <sz val="10"/>
        <rFont val="Arial Narrow"/>
        <family val="2"/>
        <charset val="238"/>
      </rPr>
      <t xml:space="preserve"> stvarno iskopanog i uklonjenog materijala mjereno u sraslom stanju uz prosječnu cijenu bez obzira na stvarni udio ručnog i strojnog iskopa prema OTU 2-02.</t>
    </r>
  </si>
  <si>
    <r>
      <t>Obračun po m</t>
    </r>
    <r>
      <rPr>
        <vertAlign val="superscript"/>
        <sz val="10"/>
        <rFont val="Arial"/>
        <family val="2"/>
        <charset val="238"/>
      </rPr>
      <t>2</t>
    </r>
    <r>
      <rPr>
        <sz val="10"/>
        <rFont val="Arial"/>
        <family val="2"/>
        <charset val="238"/>
      </rPr>
      <t xml:space="preserve"> </t>
    </r>
    <r>
      <rPr>
        <sz val="10"/>
        <rFont val="Arial Narrow"/>
        <family val="2"/>
        <charset val="238"/>
      </rPr>
      <t>uređene posteljice.</t>
    </r>
  </si>
  <si>
    <t>­planiranje posteljice na projektom predviđene kote,</t>
  </si>
  <si>
    <t>­rješenje odvodnje posteljice,</t>
  </si>
  <si>
    <t>­sabijanje posteljice tako da se postigne zbijenost od 100% prema standardnom Proctorovom postupku, odnosno Ms = 25 MN/m2 za kamene materijale mjereno kružnom pločom r =30 cm pri optimalnoj vlažnosti materijala. U cijenu stavke su uključeni svi pripremni i pomoćni radovi, alati i materijali.</t>
  </si>
  <si>
    <r>
      <t>Obračun po m</t>
    </r>
    <r>
      <rPr>
        <vertAlign val="superscript"/>
        <sz val="10"/>
        <rFont val="Arial"/>
        <family val="2"/>
        <charset val="238"/>
      </rPr>
      <t>3</t>
    </r>
    <r>
      <rPr>
        <sz val="10"/>
        <rFont val="Arial"/>
        <family val="2"/>
        <charset val="238"/>
      </rPr>
      <t xml:space="preserve"> </t>
    </r>
    <r>
      <rPr>
        <sz val="10"/>
        <rFont val="Arial Narrow"/>
        <family val="2"/>
        <charset val="238"/>
      </rPr>
      <t>ugrađenog sloja.</t>
    </r>
  </si>
  <si>
    <t>NIVELACIJA POSTOJEĆIH ŠAHTOVA</t>
  </si>
  <si>
    <t>C) JUŽNO DVORIŠTE</t>
  </si>
  <si>
    <t>Nivelacija postojećih šahtova s  novim poklopcem za opterečenje D400 s pripadajućim okvirom.</t>
  </si>
  <si>
    <t>NAPOMENA: Nacrti Glavnog projekta rekonstrukcije i cjelovite obnove zgrade Fakulteta političkih znanosti i prateći troškovnik su jedinstvena dokumentacija za provedbu javne nabave za izvođenje zgrade te u slučaju nesuglasja projekta i troškovnika vlada pravilo na strani viška! Nudi se sve što je projektirano i navedeno u projektu i/li troškovniku.</t>
  </si>
  <si>
    <r>
      <t>­sabijanje posteljice tako da se postigne zbijenost od 100% prema standardnom Proctorovom postupku, odnosno Ms = 25 MN/m</t>
    </r>
    <r>
      <rPr>
        <vertAlign val="superscript"/>
        <sz val="10"/>
        <rFont val="Arial Narrow"/>
        <family val="2"/>
        <charset val="238"/>
      </rPr>
      <t>2</t>
    </r>
    <r>
      <rPr>
        <sz val="10"/>
        <rFont val="Arial Narrow"/>
        <family val="2"/>
        <charset val="238"/>
      </rPr>
      <t xml:space="preserve"> za kamene materijale mjereno kružnom pločom r =30 cm pri optimalnoj vlažnosti materijala. U cijenu stavke su uključeni svi pripremni i pomoćni radovi, alati i materijali.</t>
    </r>
  </si>
  <si>
    <r>
      <t>Obračun po m</t>
    </r>
    <r>
      <rPr>
        <vertAlign val="superscript"/>
        <sz val="10"/>
        <rFont val="Arial Narrow"/>
        <family val="2"/>
        <charset val="238"/>
      </rPr>
      <t>2</t>
    </r>
    <r>
      <rPr>
        <sz val="10"/>
        <rFont val="Arial Narrow"/>
        <family val="2"/>
        <charset val="238"/>
      </rPr>
      <t xml:space="preserve"> uređene posteljice.</t>
    </r>
  </si>
  <si>
    <r>
      <t>Obračun po m</t>
    </r>
    <r>
      <rPr>
        <vertAlign val="superscript"/>
        <sz val="10"/>
        <rFont val="Arial Narrow"/>
        <family val="2"/>
        <charset val="238"/>
      </rPr>
      <t>3</t>
    </r>
    <r>
      <rPr>
        <sz val="10"/>
        <rFont val="Arial Narrow"/>
        <family val="2"/>
        <charset val="238"/>
      </rPr>
      <t xml:space="preserve"> ugrađenog sloja.</t>
    </r>
  </si>
  <si>
    <r>
      <t>Obračun po m</t>
    </r>
    <r>
      <rPr>
        <vertAlign val="superscript"/>
        <sz val="10"/>
        <rFont val="Arial Narrow"/>
        <family val="2"/>
        <charset val="238"/>
      </rPr>
      <t>2</t>
    </r>
    <r>
      <rPr>
        <sz val="10"/>
        <rFont val="Arial Narrow"/>
        <family val="2"/>
        <charset val="238"/>
      </rPr>
      <t xml:space="preserve"> ugrađenog sloja.</t>
    </r>
  </si>
  <si>
    <t>D) KRAJOBRAZNO UREĐENJE</t>
  </si>
  <si>
    <t>LOZICA- Parthenocissus Quinquefolia</t>
  </si>
  <si>
    <t>E) URBANA OPREMA</t>
  </si>
  <si>
    <t>Dobava i postava stalka za bicikle s mogućnošću obostranog parkiranja u obliku spirale. Elegantno dizajniran, kvalitetan stalak koji je otporan na vremenske uvjete. Stalak je izrađen od čelika, ima trajnu površinu i izvrsnu zaštitu od korozije. Namijenjen je za pričvršćenje u pod, može se koristiti s obje strane te omogućuje jednostavno parkiranje bicikala sa širokim volanom i sprječava ih da zaglave jedan za drugoga.</t>
  </si>
  <si>
    <t>Konstrukcija: Cinčani čelik u boji antracit (RAL 7016, odnosno druga boja po izboru) ili inox AISI 304/316.</t>
  </si>
  <si>
    <t>Materijal: cinčani čelik u boji antracit (RAL 7016, odnosno druga boja po izboru) ili inox AISI 304/316</t>
  </si>
  <si>
    <t>Dimenzije: 470 x 430 x 2000mm (standardno 5 mjesta)</t>
  </si>
  <si>
    <t>Dobava i postava bitumenskog namaza (1000 kg/m3). Obračun po m2 komplet izvedenog namaza do potpune gotovosti.</t>
  </si>
  <si>
    <t>Dobava i postava bitumenske trake s kartonskim uloškom (1000 kg/m3). Obračun po m2 komplet izvedene bitumenske trake do potpune gotovosti.</t>
  </si>
  <si>
    <t>Građevina:</t>
  </si>
  <si>
    <t xml:space="preserve">Izvedba zaštite postojećih podnih površina od oštećivanja kod izvođenja građevinskih radova. Zaštita se izvodi od dasaka d=2,4 mm ispod kojih se postavlja geotekstil. U cijenu je uključen sav potreban rad i materijal. Obračun po m2. </t>
  </si>
  <si>
    <t>Dobava materijala te izrada plivajućeg armiranog cementnog estriha  prizemlja debljine od 4 -7,5 cm ovisno o prostoriji.  Estrih se postavlja preko elastificiranog ekspandiranog polistirena.  Armirati Q- mrežom ili rabicom. Obavezno uz zidove postaviti trake ekspandiranog polistirena debljine 1 cm, visine estriha, kako bi se postigao efekt «plivajućeg poda». Pe folija uključena u stavku. Obračun po komplet m2.</t>
  </si>
  <si>
    <t>Dobava materijala te izrada plivajućeg armiranog cementnog estriha debljine 4 -7,5 cm ovisno o prostoriji  od 1. - 5. kata. Estrih se postavlja preko elastificiranog ekspandiranog polistirena.  Armirati Q- mrežom ili rabicom. Obavezno uz zidove postaviti trake ekspandiranog polistirena debljine 1 cm, visine estriha, kako bi se postigao efekt «plivajućeg poda». Pe folija uključena u stavku. Obračun po komplet m2.</t>
  </si>
  <si>
    <t>Dobava materijala te izrada betonske podloge krova debljine 8 cm, lagano armirane, fino zaglađena u izvedbi, protuklizno obrađena i izvedena u nagibu prema pozicijama odvodnje. PEHD folija s kadicama za deponiranje vode i drenažu uključena u stavku.  U stavku je uključen PES voal (600 g/m2). Obračun po komplet m2.</t>
  </si>
  <si>
    <t>Dobava materijala te betoniranje temeljne ploče i trakastih temelja te podbetoniravanje u zemlji i djelomično u oplati ako zatreba, betonom C30/37, a sve prem a statici i fizici zgrade. Ugradnju betona potrebno je izvesti sukladno Programu kontrole i kvalitete, uz obavezno pervibriranje sa završnim finim niveliranjem svježe ugrađenog betona. Nakon ugradnje betona potrebno je obavezno njegovati beton sukladno Programu kontriole i kvalitete knjiga G2. Razred čvrstoće betona   C30/37. Razred izloženosti    XC3. Razred konzistencije    S3. Razred sadržaja klorida   Cl 0.2. Razred maksimalnog zrna agregata  Dmax32.
Cijena stavke uključuje nabavu i dopremu na gradilište betona klase C30/37, spravljenog u betonari, te sav potreban osnovni i pomoćni materijal, te rad ljudi i strojeva pri ugradnji.Obračun po m3 ugrađenog betona.</t>
  </si>
  <si>
    <t>Dobav amaterijala te betoniranje temeljne ploče sprinkler bazena debljine 30 cm. Razred čvrstoće betona C30/37.Nakon ugradnje betona potrebno je obavezno njegovati beton sukladno Programu kontrole i kvalitete knjiga G2. Cijena stavke uključuje nabavu i dopremu na gradilište betona klase C30/37, spravljenog u betonari, te sav potreban osnovni i pomoćni materijal, te rad ljudi i strojeva pri ugradnji.</t>
  </si>
  <si>
    <r>
      <rPr>
        <b/>
        <sz val="10"/>
        <rFont val="Arial Narrow"/>
        <family val="2"/>
        <charset val="238"/>
      </rPr>
      <t xml:space="preserve">POZICIJA 40:                                                                            </t>
    </r>
    <r>
      <rPr>
        <sz val="10"/>
        <rFont val="Arial Narrow"/>
        <family val="2"/>
        <charset val="238"/>
      </rPr>
      <t xml:space="preserve">                                 </t>
    </r>
    <r>
      <rPr>
        <b/>
        <sz val="10"/>
        <rFont val="Arial Narrow"/>
        <family val="2"/>
        <charset val="238"/>
      </rPr>
      <t>b)</t>
    </r>
    <r>
      <rPr>
        <sz val="10"/>
        <rFont val="Arial Narrow"/>
        <family val="2"/>
        <charset val="238"/>
      </rPr>
      <t xml:space="preserve"> Gabariti : 244 x 300 cm 
Građevinski otvor : 244 x 300 cm
Svijetla mjera vrata : 90 x 235 cm</t>
    </r>
  </si>
  <si>
    <r>
      <rPr>
        <b/>
        <sz val="10"/>
        <rFont val="Arial Narrow"/>
        <family val="2"/>
        <charset val="238"/>
      </rPr>
      <t xml:space="preserve">POZICIJA 40:                                                                            a) </t>
    </r>
    <r>
      <rPr>
        <sz val="10"/>
        <rFont val="Arial Narrow"/>
        <family val="2"/>
        <charset val="238"/>
      </rPr>
      <t xml:space="preserve">Gabariti : 207 x 300 cm 
Građevinski otvor : 224 x 300 cm                                   </t>
    </r>
  </si>
  <si>
    <r>
      <t xml:space="preserve">Poprečni pocinčani čelični IPE profili 50x100 vezani na uzdužni čelični profil IPE 100x150 uz fasadu i na uzdužnom vanjskom zidu ophoda, IPE 200 za ovjes ventilacijskih kanala, a prema detalju izvedbenog projekta; pokrov ophoda i stubišta polikarbonatnim pločama, nagib ploča nad ophodom 1% prema van
 Gabariti : ophod 2076 x 425 cm, stubište 170 x 787 cm                                                                          Komada 1, </t>
    </r>
    <r>
      <rPr>
        <b/>
        <sz val="10"/>
        <rFont val="Arial Narrow"/>
        <family val="2"/>
        <charset val="238"/>
      </rPr>
      <t>POZICIJA 5</t>
    </r>
  </si>
  <si>
    <r>
      <t xml:space="preserve">Poprečni pocinčani čelični IPE profili 50x100 vezani na uzdužni čelični profil IPE 100x150 uz fasadu i na uzdužnom vanjskom zidu ophoda, IPE 200 za ovjes ventilacijskih kanala, a prema detalju izvedbenog projekta; pokrov ophoda i stubišta polikarbonatnim pločama, nagib ploča nad ophodom 1% prema van
Gabariti : ophod 1884 x 365 cm, stubište 165 x 787 cm                                                                         Komada 1, </t>
    </r>
    <r>
      <rPr>
        <b/>
        <sz val="10"/>
        <rFont val="Arial Narrow"/>
        <family val="2"/>
        <charset val="238"/>
      </rPr>
      <t>POZICIJA 6</t>
    </r>
  </si>
  <si>
    <t xml:space="preserve">Dobava, izrada i montaža čelične ograde, krov tehničke prostorije. U stavku su uključeni radionički nacrti i izvedbeni detalji koje je potrebno izraditi, a koji ulaze u cijenu izvedbe. Na tako izrađene radioničke nacrte potrebno je dobiti suglasnost statičara i ishoditi reviziju revidenta. Kompletno sve montirano, zaštićeno temeljnom bojom i ličeno u boji po izboru projektanta. Obračun po  komplet izvedene čelične konstrukcije. </t>
  </si>
  <si>
    <r>
      <t>Dobava materijala i izvedba spuštenog stropa, na tipskoj stropnoj pocinčanoj potkonstrukciji od CD i UD profila. Izvodi se akustičnim perforiranim pločama klase apsorpcije min. B (</t>
    </r>
    <r>
      <rPr>
        <sz val="10"/>
        <rFont val="Arial"/>
        <family val="2"/>
        <charset val="238"/>
      </rPr>
      <t>~</t>
    </r>
    <r>
      <rPr>
        <sz val="10"/>
        <rFont val="Arial Narrow"/>
        <family val="2"/>
        <charset val="238"/>
      </rPr>
      <t xml:space="preserve">700 kg/m3) ,svi spojevi bandažirani i pregletani u Q3 kvaliteti, obračun po m2 izvedenog stropa. Stavka u fizici MK1.2 - prostor hallova i većih predavaonica. </t>
    </r>
  </si>
  <si>
    <t>Zaštita podova od mehaničkih oštećenja folijom prije završnog ličenja. U cijenu su uključeni komplet rad i materijal</t>
  </si>
  <si>
    <t>Bandažiranje pukotina i priprema za ličenje. U cijenu su uključeni komplet rad i materijal.</t>
  </si>
  <si>
    <t xml:space="preserve">Dobava materijala i izvedba protupožarnih brtvljenja protupožarnim kitom i pjenom klase otpornosti        EI 30 -90  svih instalacija na granici požarnih zona prema pravilima struke i požarnom elaboratu, premazivanje kabela vatrootpornim premazom. Obračun po komadu. </t>
  </si>
  <si>
    <t xml:space="preserve">Demontaža sanitarne opreme sa utovarom i odvozom na deponij. Obračun po komadu demontirane sanitarne opreme. </t>
  </si>
  <si>
    <t xml:space="preserve">Demontaža namještaja sa utovarom i odvozom na deponij. Obračun po kompletu. </t>
  </si>
  <si>
    <t xml:space="preserve"> POLAGANJE  GEOTEKSTILA </t>
  </si>
  <si>
    <t>SADNJA PUZAVCA</t>
  </si>
  <si>
    <t>Demontaža postojećih instalacija u objektu sa utovarom i odvozom na deponij. Obračun po komadu komplet demontiranih instalacija.</t>
  </si>
  <si>
    <t>TROŠKOVNIK CJELOVITE OBNOVE ZGRADE FAKULTETA POLITIČKIH ZNANOSTI</t>
  </si>
  <si>
    <t>Zajednička oznaka projekta: 17/21-15</t>
  </si>
  <si>
    <t>Tehnički dnevnik: 49/21</t>
  </si>
  <si>
    <t>Zagreb,  12. 2021</t>
  </si>
  <si>
    <t>FOTONAPONSKA ELEKTRANA</t>
  </si>
  <si>
    <t>VATRODOJAVA</t>
  </si>
  <si>
    <t>Investitor:</t>
  </si>
  <si>
    <t>Fakultet političkih znanosti, 
Lepušićeva 6, Zagreb</t>
  </si>
  <si>
    <t>REKONSTRUKCIJA I CJELOVITA OBNOVA ZGRADE FAKULTET POLITIČKIH ZNANOSTI
ZAGREB,  LEPUŠIĆEVA 6
K.Č.BR. 6918, K.O. CENTAR</t>
  </si>
  <si>
    <t>OPĆI POGODBENI I TEHNIČKI UVJETI ELEKTROINSTALACIJA</t>
  </si>
  <si>
    <t>Ugovor za izvođenje sklapa se na osnovu ugovornog troškovnika. U cijenama troškovnika izvođač je dužan ponuditi kompletne stavke prema opisu, troškovniku, nacrtima, tehničkom opisu i uvjetima.</t>
  </si>
  <si>
    <t>U cijenu stavke treba ukalkulirati sav materijal i rad (sa izradom šliceva i prodora kroz zidove i ploču)  te potrebna mjerenja i ispitivanja.</t>
  </si>
  <si>
    <t>Izvođač radova dužan je po završetku radova dostaviti investitoru upute za rukovanje instalacijama i opremom.</t>
  </si>
  <si>
    <t>Prije početka izvođenja radova, izvođač je dužan obavitii pregled lokacije i o eventualnim odstupanjima projekta od stvarnog stanja upozoriti investitora.</t>
  </si>
  <si>
    <t>Izvođač radova mora se prije početka izvođenja radova upoznati s projektnom dokumentacijom.</t>
  </si>
  <si>
    <t>Ako uoči neke nedostatke, treba odmah s uočenim nedostacima upoznati investitora i projektanta.</t>
  </si>
  <si>
    <t>Prije početka radova treba odrediti točne trase kabela, kabelskih kanalica i većih komada opreme, a tek onda početi s polaganjem vodova i izvođenjem instalacija. Pritom paziti na propisani razmak u odnosu na druge instalacije i građevine.</t>
  </si>
  <si>
    <t xml:space="preserve">Mijenjanje projekta od strane izvođača bez pismenih odobrenja investitora i nadzornog inženjera nije dozvoljeno.  </t>
  </si>
  <si>
    <t>Izvođač treba tijekom izvođenja radova na građevini voditi građevinski dnevnik u koji upisuje početak izvođenja radova na objektu, svakodnevno upisuje broj ljudi na radu i poslove koje su obavili.</t>
  </si>
  <si>
    <t>U građevinksi dnevnik nadzorni inženjer i investitor upisuju primjedbe na izvedene radove i eventualne promjene projekta.</t>
  </si>
  <si>
    <t>Radi ispravnog odvijanja radova izvođač je dužan osigurati prostoriju za smještaj materijala i alata.</t>
  </si>
  <si>
    <t>Prije stavljanja instalacije u pogon i tehničkog pregleda izvođač je dužan izvršiti slijedeća mjerenja i ispitivanja:</t>
  </si>
  <si>
    <t>Popis ispitivanja i atesta elektroenergetske instalacije niskog napona</t>
  </si>
  <si>
    <t>Provjera pregledom</t>
  </si>
  <si>
    <t xml:space="preserve"> - Atest i certifikati ugrađene opreme i kabela</t>
  </si>
  <si>
    <t xml:space="preserve"> - Atest o izvršenom mjerenju otpora izolacije</t>
  </si>
  <si>
    <t xml:space="preserve"> - Atest o izvršenom mjerenju otpora uzemljenja metalnih masa</t>
  </si>
  <si>
    <t xml:space="preserve"> - Atest o izvršenoj kontroli efikasnosti zaštite od indirektnog  napona dodira</t>
  </si>
  <si>
    <t xml:space="preserve"> - Atest o izvršenom mjerenju jakosti rasvjete</t>
  </si>
  <si>
    <t xml:space="preserve"> - Atest o izvršenom funkcionalnom ispitivanju</t>
  </si>
  <si>
    <t xml:space="preserve"> - Atest o funkcionalnom ispitivanju isklapanja glavnih prekidača</t>
  </si>
  <si>
    <t xml:space="preserve"> - Reviziona knjiga sustava za zaštitu od djelovanaj munje</t>
  </si>
  <si>
    <t xml:space="preserve"> - Ispitni listovi razvodnih ormara</t>
  </si>
  <si>
    <t xml:space="preserve"> - Atest o ispitivanju protupanične rasvjete</t>
  </si>
  <si>
    <t xml:space="preserve"> - Popis podešenja svih prekidača i njihove oznake u pripadajućim ormarima</t>
  </si>
  <si>
    <t xml:space="preserve">Popis ispitivanja instalacija slabe struje  </t>
  </si>
  <si>
    <t xml:space="preserve"> - Provjera pregledom</t>
  </si>
  <si>
    <t xml:space="preserve"> - Atest o mjerenju gušenja instalacije</t>
  </si>
  <si>
    <t xml:space="preserve"> - Funkcionalno ispitivanje</t>
  </si>
  <si>
    <t xml:space="preserve"> - Atesti o izvršenom ispitivanju telefonske instalacije - linije strukturnog kabliranja</t>
  </si>
  <si>
    <t xml:space="preserve"> - Atesti o izvršenom ispitivanju antenske instalacije</t>
  </si>
  <si>
    <t xml:space="preserve"> - Atesti o izvršenom ispitivanju pozivne SOS instalacije</t>
  </si>
  <si>
    <t>Za sva mjerenja i ispitivanja koja su izvršena sastaviti odgovarajuće izvještaje.</t>
  </si>
  <si>
    <t>Svaki izvođač ima pravo izbora kome će povjeriti ispitivanje kvalitete i funkcionalnosti električnih instalacija i opreme, no to svakako mora biti ovlaštena pravna osoba.</t>
  </si>
  <si>
    <t>Troškove ispitivanja snosi izvođač.</t>
  </si>
  <si>
    <t>Izvođač za svoje radove daje garanciju.</t>
  </si>
  <si>
    <t xml:space="preserve">Garantni rok počinje teći od dana tehničkog prijema instalacije, odnosno od dana predaje instalacije na upotrebu investitoru odnosno korisniku. </t>
  </si>
  <si>
    <t>Izvođač je dužan otkloniti sve nedostatke u garantnom roku. Ako se izvođač ne odazove na poziv investitora da otkloni nedostatke, investitor će iste otkloniti po trećem licu na teret izvođača.</t>
  </si>
  <si>
    <t>Sav korišteni materijal , oprema i proizvodi koji se upotrebljavaju kod izvođenja instalacija moraju odgovarati postojećim propisima i normama, kao i opisu u troškovniku.</t>
  </si>
  <si>
    <t>Radove treba izvesti točno prema nacrtima i tehničkom opisu, a po uputama projektanta i nadzornog inženjera. Radove izvesti stručno i solidno.</t>
  </si>
  <si>
    <t>Tijekom izvođenja radova izvođač je dužan sva nastala odstupanja trasa od onih predviđenih projektom unesti u projekt, a po završetku radova treba predati investitoru projekt izvedenog stanja.</t>
  </si>
  <si>
    <t>Stavljanje instalacije u uporabu dozvoljeno je tek nakon obavljenog tehničkog pregleda i dobivanja uporabne dozvole.</t>
  </si>
  <si>
    <t>Ako troškovnikom i tehničkim opisom nije drugačije određeno, narudžba materijala i opreme obuhvaća dobavu, skladištenje i dopremu na gradilište.</t>
  </si>
  <si>
    <t>Za sav ugrađeni materijal i proizvode treba osigurati i priložiti isprave o sukladnosti   i druge dokaze kvalitete, te odgovarjauću atesnu i ispitnu dokumentaciju.</t>
  </si>
  <si>
    <t>Nadzorni inženjer mora imati uvid u terminski plan.</t>
  </si>
  <si>
    <t>Za svako neopravdano produženje termina koje utvrdi nadzorni inženjer odredit će se kazna prema Ugovoru za izvođenje.</t>
  </si>
  <si>
    <t>Izvođač daje jamstvo da, kod prenošenja dijela ugovora na jednog ili više kooperanata, preuzima sve ugovorne obveze iz ugovora zaključenog sa investitorom, te da će se istog pridržavati.</t>
  </si>
  <si>
    <t>Ako drugačije nije dogovoreno, izvođač treba, bez posebnih zahtjeva, svakodenevno čistii radni prostor.
Izvođač mora u toku gradnje iz gradilišta odvesti svu građevinsku šutu, sav otpadni materijal i nepotrebne uređaje.</t>
  </si>
  <si>
    <t>Pri izvođenju radova izvođač je dužan voditi računa o već izvedenim radovima na građevini.</t>
  </si>
  <si>
    <t>Ako bi se izvedeni radovi drugih izvođača pri montaži električnih instalacija i opreme nepotrebno i uslijed nemarnosti i nestručnosti oštetili, troškove štete snosit će izvođač električnih instalacija.</t>
  </si>
  <si>
    <t>Rušenje i retanje konstruktivnih elemenata ne smije se obaviti bez znanja i odobrenja nadzornog inženjera za građevinske radove.</t>
  </si>
  <si>
    <t>Investitor je dužan tijekom izgradnje građevine osigurati stručni nadzor nad izvođenjem radova.</t>
  </si>
  <si>
    <t>Cjelokupnu električnu instalaciju treba izvesti prema priloženim nacrtima, troškovniku, tehničkom opisu, ovim uvjetima i važećim propisima za izvođenje električnih instalacija, odnosno tehničkim propisima za niskonaponske električne instalacije (NN br. 05/10) i propisima RH.</t>
  </si>
  <si>
    <t>OPĆE NAPOMENE:</t>
  </si>
  <si>
    <t xml:space="preserve">1. U svakoj stavci nuditi konkretni proizvod (opremu) specificiranu ovim troškovnikom ili  proizvod jednakovrijednih (kvalitativnih) tehničkih karakteristika.
</t>
  </si>
  <si>
    <t xml:space="preserve">2. Cijena za svaku stavku troškovnika mora obuhvatiti dobavu, montažu i spajanje, te dovođenje u stanje potpune funkcionalnosti. U cijenu također ukalkulirati sav potreban  spojni, montažni i ostali materijal i pribor. 
</t>
  </si>
  <si>
    <t xml:space="preserve">3. Primijeniti najnovije važeće propise i hrvatske norme za pojedine vrste instalacije. 
</t>
  </si>
  <si>
    <t>4. Prije davanja ponude obavezno proučiti tehnički opis i grafički dio, te u slućaju nejasnoća, konzultirati se sa naručiteljem.</t>
  </si>
  <si>
    <t>Sve stavke specifikacije podrazumjevaju dobavu i montažu opreme, kao i polaganje i spajanje kabela, te dovođenje predmetne instalacije u funkciju.
Sva oprema mora biti renomiranih proizvođača i imati ateste na hrvatskom jeziku.</t>
  </si>
  <si>
    <t>SPECIFIKACIJA MATERIJALA I RADOVA</t>
  </si>
  <si>
    <t>Rr.br.</t>
  </si>
  <si>
    <t>opis stavke</t>
  </si>
  <si>
    <t>jed</t>
  </si>
  <si>
    <t>količina</t>
  </si>
  <si>
    <t>cijena</t>
  </si>
  <si>
    <t>ukupno</t>
  </si>
  <si>
    <t>I.</t>
  </si>
  <si>
    <t>RAZVODNI ORMARI</t>
  </si>
  <si>
    <t>Dobava, montaža i spajanje glavnog razvodnog ormara, oznake GRO, izrađen od čeličnog lima sa montažnom pločom, vratima i bravom. Označenim prema propisima sa ugrađenom opremom:</t>
  </si>
  <si>
    <t>kpl.</t>
  </si>
  <si>
    <t>NV rastavna sklopka vel.2|400A|3P, M10, na montažnu ploču</t>
  </si>
  <si>
    <t>Kom</t>
  </si>
  <si>
    <t>NV osigurač vel. 2, 250A/400V AC</t>
  </si>
  <si>
    <t>Odvodnik prenapona kl.B/C TNS 275/25</t>
  </si>
  <si>
    <t>Strujni trafo, 400/5A, 40X10</t>
  </si>
  <si>
    <t>kWh digitalno brojilo, 3-fazno,trafo…/5A,2 tarife,Modbus,MID</t>
  </si>
  <si>
    <t>Kompaktni prekidač snage tip AE, 3P, 50kA, 400A</t>
  </si>
  <si>
    <t>Daljinski isklopnik za MC2/3, 208-250V AC/DC</t>
  </si>
  <si>
    <t>Rastavna sklopka za cilindrične osigurače 10x38mm, 3P/32A</t>
  </si>
  <si>
    <t>Cilindrični osigurač, 10x38, 32A, gG, 400V AC</t>
  </si>
  <si>
    <t>Zaštitni prekidač, B karakteristika, 6A, 1-polni, 10kA</t>
  </si>
  <si>
    <t>Gljivasta tipka, crvena, deblokada zakretom</t>
  </si>
  <si>
    <t>Sprežni element</t>
  </si>
  <si>
    <t>Sklopni element, N/O (radni), prednja montaža</t>
  </si>
  <si>
    <t>Zaštitna kragna za gljivasta tipkala, žuta</t>
  </si>
  <si>
    <t>NV rastavna pruga vel.00|160A, 3P, M8, sustav 100mm</t>
  </si>
  <si>
    <t>NV osigurač vel. 00, 160A/400V AC</t>
  </si>
  <si>
    <t>NV osigurač vel. 00, 125A/400V AC</t>
  </si>
  <si>
    <t>NV osigurač vel. 00, 100A/400V AC</t>
  </si>
  <si>
    <t>NV osigurač vel. 00, 80A/400V AC</t>
  </si>
  <si>
    <t>NV osigurač vel. 00, 63A/400V AC</t>
  </si>
  <si>
    <t>NV osigurač vel. 00, 50A/400V AC</t>
  </si>
  <si>
    <t>Zaštitni prekidač, C karakteristika, 32A, 3-polni, 10kA</t>
  </si>
  <si>
    <t>FID sklopka, 40-4-03/AC, 10kA</t>
  </si>
  <si>
    <t>FID sklopka, 40-4-003/AC, 10kA</t>
  </si>
  <si>
    <t>Zaštitni prekidač, B karakteristika, 10A, 1-polni, 10kA</t>
  </si>
  <si>
    <t>Zaštitni prekidač, C karakteristika, 6A, 1-polni, 10kA</t>
  </si>
  <si>
    <t>Zaštitni prekidač, C karakteristika, 16A, 1-polni, 10kA</t>
  </si>
  <si>
    <t>KNX napajanje 640mA</t>
  </si>
  <si>
    <t>Monofazno napajanje, regulirano, 230V AC/12V DC, 2A</t>
  </si>
  <si>
    <t>knx / modbus kontroler ili gateway</t>
  </si>
  <si>
    <t>KNX/DALI Twin Gateway, za max. 2 x 64 DALI-EVG</t>
  </si>
  <si>
    <t>Trafo za zvono 230/12-12-24V AC, 30VA, montaža na DIN nosač</t>
  </si>
  <si>
    <t>Relej snage, 1C/O, 16A, 230VAC serije RT, raster 5mm</t>
  </si>
  <si>
    <t>Relej snage, 1C/O, 16A, 24VAC serije RT, raster 5mm</t>
  </si>
  <si>
    <t>Podnožje 8-polno I/O 5.0 za XT, RT2x, RT3x, RT4x releje</t>
  </si>
  <si>
    <t>Grebenasta sklopka, 0-1/1P/20A, na vrata</t>
  </si>
  <si>
    <t>Monoblock LED, crveni, 230V AC, kompletna svjetiljka</t>
  </si>
  <si>
    <t>Monoblock LED, zeleni, 230V AC, kompletna svjetiljka</t>
  </si>
  <si>
    <t>UPS polje</t>
  </si>
  <si>
    <t>FID sklopka, 63-4-03/A (puls), S izvedba, 10kA</t>
  </si>
  <si>
    <t>D02 rastavna sklopka, 3P, montaža na DIN nosač</t>
  </si>
  <si>
    <t>D02 (Neozed) osigurač 50A, gL</t>
  </si>
  <si>
    <t>Zaštitni prekidač, C karakteristika, 10A, 1-polni, 10kA</t>
  </si>
  <si>
    <t>Serijski ormar AT, 1-vrata, IP55, 2000x600x400mm (VxŠxD)</t>
  </si>
  <si>
    <t>Serijski ormar AT, 1-vrata, IP55, 2000x800x400mm (VxŠxD)</t>
  </si>
  <si>
    <t>Serijski ormar AT, 2-vrata, IP54, 2000x1200x400mm (VxŠxD)</t>
  </si>
  <si>
    <t>Podnožje po širini AT/KT ormara, V=100mm, za ormar Š=600mm</t>
  </si>
  <si>
    <t>Pak</t>
  </si>
  <si>
    <t>Podnožje po širini AT/KT ormara, V=100mm, za ormar Š=800mm</t>
  </si>
  <si>
    <t>Podnožje po širini AT/KT ormara, V=100mm, za ormar Š=1200mm</t>
  </si>
  <si>
    <t>Podnožje po dubini AT/KT ormara, V=100mm, za ormar D=400mm</t>
  </si>
  <si>
    <t>Kutni element visine 100mm za podnožje AT/KT ormara</t>
  </si>
  <si>
    <t>Set za povezivanje ormara iznutra i izvana</t>
  </si>
  <si>
    <t>Spremnik za dokumentaciju, samoljepljivi, A4</t>
  </si>
  <si>
    <t>Sitni materijal za ožićenje - kanalice. Din šine, uvodnice, stezaljke …</t>
  </si>
  <si>
    <t>Ožičenje i ispitivanje ormara</t>
  </si>
  <si>
    <r>
      <t xml:space="preserve">Dobava, montaža i spajanje razvodnog ormara, oznake </t>
    </r>
    <r>
      <rPr>
        <b/>
        <sz val="10"/>
        <rFont val="Arial"/>
        <family val="2"/>
        <charset val="238"/>
      </rPr>
      <t xml:space="preserve">RO-UPS </t>
    </r>
    <r>
      <rPr>
        <sz val="10"/>
        <rFont val="Arial"/>
        <family val="2"/>
        <charset val="238"/>
      </rPr>
      <t>sa metalnim vratima i bravom. Označenim prema propisima sa ugrađenom opremom:</t>
    </r>
  </si>
  <si>
    <t>Teretna sklopka, 3P, 160A, opcija: daljinski isklop</t>
  </si>
  <si>
    <t>NV rastavna sklopka vel.00|160A|3P, M8, na montažnu ploču</t>
  </si>
  <si>
    <t>D02 (Neozed) osigurač 63A, gL</t>
  </si>
  <si>
    <t>D02 (Neozed) osigurač 35A, gL</t>
  </si>
  <si>
    <t>Zaštitni prekidač, C karakteristika, 25A, 3-polni, 10kA</t>
  </si>
  <si>
    <t>Zaštitni prekidač, C karakteristika, 25A, 1-polni, 10kA</t>
  </si>
  <si>
    <t>Zaštitni prekidač, C karakteristika, 20A, 1-polni, 10kA</t>
  </si>
  <si>
    <t>Zidni ormar, metalni, 1 vrata, IP65, 1200x800x300 (VxŠxD)</t>
  </si>
  <si>
    <t>Zidni nosači za WST ormare visine 1000mm i više, pocinčani</t>
  </si>
  <si>
    <t>Dobava, montaža i spajanje razvodnog ormara oznake RO-0-1 sa metalnim vratima i bravom. Označenim prema propisima sa ugrađenom opremom:</t>
  </si>
  <si>
    <t>FID sklopka 80-4-03/A, S izvedba</t>
  </si>
  <si>
    <t>FID sklopka, 25-4-003/AC, 10kA</t>
  </si>
  <si>
    <t>Sekcija UPS</t>
  </si>
  <si>
    <t>Uzidni okvir s vratima - M3000, 3U-33</t>
  </si>
  <si>
    <t>Zidna kada - M3000, 3MW-33, dubine 250mm</t>
  </si>
  <si>
    <t>Bočne stranice za Modul 2000/3S, dubine 150mm, tip 33/150</t>
  </si>
  <si>
    <t>Aluminijski montažni nosač 3H/C</t>
  </si>
  <si>
    <t>Montažni kutnik, metalni (pak.=10 kom.)</t>
  </si>
  <si>
    <t>Prednja ploča, čelična, sa otvorom za uređaje, 3G3</t>
  </si>
  <si>
    <t>Prednja ploča, čelična, slijepa, 3B3</t>
  </si>
  <si>
    <t>Ploča za zasun, plava</t>
  </si>
  <si>
    <t>Zasun plavi</t>
  </si>
  <si>
    <t>Sitni materijal za ožićenje - kanalice. Din šine, uvodnice, stezaljke</t>
  </si>
  <si>
    <t>Dobava, montaža i spajanje razvodnog ormara oznake RO-0-2 sa metalnim vratima i bravom. Označenim prema propisima sa ugrađenom opremom:</t>
  </si>
  <si>
    <r>
      <t xml:space="preserve">Dobava, montaža i spajanje razvodnog ormara, oznake </t>
    </r>
    <r>
      <rPr>
        <b/>
        <sz val="10"/>
        <rFont val="Arial"/>
        <family val="2"/>
        <charset val="238"/>
      </rPr>
      <t xml:space="preserve">RO-I1 UPS; </t>
    </r>
    <r>
      <rPr>
        <sz val="10"/>
        <rFont val="Arial"/>
        <family val="2"/>
        <charset val="238"/>
      </rPr>
      <t>526x396x112mm (VxŠxD), sadrži izolirane PE/N sabirnice (2x25 priključaka) i pokrove za prazna mjesta, klasa zaštite: II, nazivna struja: 63A, nazivni napon: 400V AC, materijal: ABS, IP40.  Označenim prema propisima sa ugrađenom opremom:</t>
    </r>
  </si>
  <si>
    <t>Nazidni razdjelnik, 3-redni, 54 modula, prozirna vrata, IP40</t>
  </si>
  <si>
    <r>
      <t xml:space="preserve">Dobava, montaža i spajanje razvodnog ormara, oznake </t>
    </r>
    <r>
      <rPr>
        <b/>
        <sz val="10"/>
        <rFont val="Arial"/>
        <family val="2"/>
        <charset val="238"/>
      </rPr>
      <t xml:space="preserve">RO-I2 UPS; </t>
    </r>
    <r>
      <rPr>
        <sz val="10"/>
        <rFont val="Arial"/>
        <family val="2"/>
        <charset val="238"/>
      </rPr>
      <t>526x396x112mm (VxŠxD), sadrži izolirane PE/N sabirnice (2x25 priključaka) i pokrove za prazna mjesta, klasa zaštite: II, nazivna struja: 63A, nazivni napon: 400V AC, materijal: ABS, IP40.  Označenim prema propisima sa ugrađenom opremom:</t>
    </r>
  </si>
  <si>
    <t>Dobava, montaža i spajanje razvodnog ormara oznake RO-1 sa metalnim vratima i bravom. Označenim prema propisima sa ugrađenom opremom:</t>
  </si>
  <si>
    <t>FID sklopka, 63-4-03/AC, 10kA</t>
  </si>
  <si>
    <t>Dobava, montaža i spajanje razvodnog ormara oznake RO-2 sa metalnim vratima i bravom. Označenim prema propisima sa ugrađenom opremom:</t>
  </si>
  <si>
    <t>Dobava, montaža i spajanje razvodnog ormara oznake RO-3 sa metalnim vratima i bravom. Označenim prema propisima sa ugrađenom opremom:</t>
  </si>
  <si>
    <t>FID sklopka 125-4-03/A (puls), S izvedba</t>
  </si>
  <si>
    <t>Montažna ploča 3PB, 670x294x13mm, 7 visinskih jedinica</t>
  </si>
  <si>
    <t>Dobava, montaža i spajanje razvodnog ormara oznake RO-4 sa metalnim vratima i bravom. Označenim prema propisima sa ugrađenom opremom:</t>
  </si>
  <si>
    <t>Dobava, montaža i spajanje razvodnog ormara oznake RO-5 sa metalnim vratima i bravom. Označenim prema propisima sa ugrađenom opremom:</t>
  </si>
  <si>
    <r>
      <t xml:space="preserve">Dobava, montaža i spajanje razvodnog ormara strojarnice, oznake </t>
    </r>
    <r>
      <rPr>
        <b/>
        <sz val="10"/>
        <rFont val="Arial"/>
        <family val="2"/>
        <charset val="238"/>
      </rPr>
      <t xml:space="preserve">ROS </t>
    </r>
    <r>
      <rPr>
        <sz val="10"/>
        <rFont val="Arial"/>
        <family val="2"/>
        <charset val="238"/>
      </rPr>
      <t>sa metalnim vratima i bravom. Označenim prema propisima sa ugrađenom opremom:</t>
    </r>
  </si>
  <si>
    <t>Kompaktni prekidač snage tip A, 3P/80A/25kA, MC1</t>
  </si>
  <si>
    <t>Daljinski isklopnik za MC1, 208-250V AC/DC, sa 3m kabela</t>
  </si>
  <si>
    <t>Odvodnik prenapona klase C (komplet), 3P, 3x20kA/280V, UAS</t>
  </si>
  <si>
    <t>Rastavna sklopka za cilindrične osigurače 14x51mm, 3P/50A</t>
  </si>
  <si>
    <t>Cilindrični osigurač, 14x51, 40A, gG, 500V AC</t>
  </si>
  <si>
    <t>Cilindrični osigurač, 14x51, 32A, gG, 500V AC</t>
  </si>
  <si>
    <t>Zaštitni prekidač, D karakteristika, 10A, 1-polni, 10kA</t>
  </si>
  <si>
    <t>Zaštitni prekidač, C karakteristika, 20A, 3-polni, 10kA</t>
  </si>
  <si>
    <t>Transformator, upravljački, 1-fazni | 230/024V | 100VA, IP00</t>
  </si>
  <si>
    <t>Motorna zaštitna sklopka, 2-polna | 0.63 - 1.0A</t>
  </si>
  <si>
    <t>Pomoćni kontakt, 250VAC/5A, 2 C/O kontakta, natična montaža</t>
  </si>
  <si>
    <t>Instalacijski sklopnik 20A | 2 N/O | 230VAC</t>
  </si>
  <si>
    <t>Grebenasta sklopka, 1-0-2/2P/20A, montaža na vrata</t>
  </si>
  <si>
    <t>Zidni ormar, metalni, 1 vrata, IP65, 800x600x210 (VxŠxD)</t>
  </si>
  <si>
    <t>Zidni nosači za WST ormare visine do 800mm, pocinčani</t>
  </si>
  <si>
    <t>Dobava, montaža i spajanje tipkala za isklop u nuždi, Jpr</t>
  </si>
  <si>
    <t>Dobava, montaža i spajanje ormara za glavno izjednačenje potencijala,  G.I.P</t>
  </si>
  <si>
    <t>RAZVODNI ORMARI UKUPNO:</t>
  </si>
  <si>
    <t>II.</t>
  </si>
  <si>
    <t>RASVJETA</t>
  </si>
  <si>
    <t>Opći uvjeti:</t>
  </si>
  <si>
    <t xml:space="preserve">U svaku stavku opreme potrebno je predvidjeti dobavu, montažu,  spajanje i funkcionalno ispitivanje. U cijenu uračunati sitni montažni materijal, te ostali potrebni pribor i odgovarajuće ateste. Na svu opremu ponuđač mora dati jamstvo u roku od najmanje 2 godine. Sve ponuđene stavke moraju zadovoljavati tehničke karakteristike opisane u stavkama. Tehničke karakteristike ponuđene svjetiljke moraju biti jednake ili bolje od navedenih u stavkama. Estetske i tehničke karakteristike moraju odgovarati predviđenom proizvodu uz odstupanja po dimenzijama do +/- 2 %. Prije narudžbe obavezno usuglasiti točan tip, boju i konačnu dispoziciju rasvjetnih tijela sa nadzornim inženjerom, koji je dužan konzultirati glavnog projektanta (provjera tipa spuštenog stropa i dispozicije svjetiljki) i projektanta el. instalacija. Na praznu crtu ponuđač je dužan opisati ponuđenu stavku - proizvođača, njezin naziv i točan tip. Izvođač je dužan prije dobave i ugradnje rasvjete isporučiti uzorke za sve tipove, koje potvrđuju nadzor i projektant. </t>
  </si>
  <si>
    <t xml:space="preserve">Za sve karakteristične prostore u građevini u kojima se nalazi rasvjetna armatura potrebno je izraditi svjetlotehničke proračune. Prostor koji su po normama svjetlotehnički normirani moraju se dostaviti izračuni sa jasno vidjivim rezultatima izračuna vrijednosti: Esr, Uo, UGR... Rezultate dostaviti u pdf formatu, kao i  originalnu datoteku svjetlotehničkog programa.
</t>
  </si>
  <si>
    <t xml:space="preserve">Sve navedeno dostavlja se u pratećoj ponudbenoj dokumentaciji koja se sastoji od tabelarnog usporednog prikaza traženih karakteristika projektirane rasvjetne svjetiljke i po ponuditelju jednakovrijedne svjetiljke. Uz tabelarni prikaz dostavlja se i očitovanje u svezi različitosti i izjava da ponudbena rasvjetna armatura neće činiti građevinu djelomično i/ili u cijelosti neuporabljivom te i/ili nefunkcionalnom.
</t>
  </si>
  <si>
    <t xml:space="preserve">Dobava, montaža i spajanje nadgradne svjetiljke s direktnom svjetlosnom distribucijom, snop svjetlosti 45 stupnjeva. LED izvor svjetlosti, snaga sustava 6W, 3000K, CRI80, DALI. Stupanj mehaničke zaštite IP20. Sa svim potrebnim priborom, priključnim materijalom i elementima. Oznaka u projektu "S1".
</t>
  </si>
  <si>
    <t>Tehničke karakteristike:
- Nadgradna svjetiljka s direktnom svjetlosnom distribucijom
- Širina svjetlosnog snopa 45°
- Kućište izrađeno od aluminija, završne obrade u bijeloj boji
- Polirano fasetirani reflektor
- Polikarbonatni difuzor
- Klasa zaštite II
- Elektronička LED predspojna naprava upravljiva putem DALI protokola
- Maksimalna snaga LED izvora 6W
- Minimalni izlazni svjetlosni tok 700lm
- Efikasnost svjetiljke minimalno 117 lm/W
- Temperatura boje 3000K
- Uzvrat boje minimalno CRI&gt;80
- Mehanička zaštita minimalno IP20
- Životni vijek izvora minimalno 60.000 sati L80 B10
- Dimenzije svjetiljke maksimalno: promjer 45mm, visina 200mm
- 5 godina garancije</t>
  </si>
  <si>
    <t xml:space="preserve">Dobava, montaža i spajanje nadgradne svjetiljke s direktnom svjetlosnom distribucijom, snop svjetlosti 55 stupnjeva. LED izvor svjetlosti, snaga sustava 14W, 3000K, CRI80, DALI. Stupanj mehaničke zaštite IP20. Sa svim potrebnim priborom, priključnim materijalom i elementima. Oznaka u projektu "S2".
</t>
  </si>
  <si>
    <t>Tehničke karakteristike:
- Nadgradna svjetiljka s direktnom svjetlosnom distribucijom
- Širina svjetlosnog snopa 55°
- Kućište izrađeno od aluminija, završne obrade u bijeloj boji
- Polirano fasetirani reflektor
- Polikarbonatni difuzor
- Klasa zaštite II
- Elektronička LED predspojna naprava upravljiva putem DALI protokola
- Maksimalna snaga LED izvora 14W
- Minimalni izlazni svjetlosni tok 1200lm
- Efikasnost svjetiljke minimalno 85 lm/W
- Temperatura boje 3000K
- Uzvrat boje minimalno CRI&gt;80
- Mehanička zaštita minimalno IP20
- Životni vijek izvora minimalno 60.000 sati L80 B10
- Dimenzije svjetiljke maksimalno: promjer 81mm, visina 200mm
- 5 godina garancije</t>
  </si>
  <si>
    <t xml:space="preserve">Dobava, montaža i spajanje nadgradne svjetiljke s direktnom svjetlosnom distribucijom, snop svjetlosti 55 stupnjeva. LED izvor svjetlosti, snaga sustava 21W, 3000K, CRI80, DALI. Stupanj mehaničke zaštite IP20. Sa svim potrebnim priborom, priključnim materijalom i elementima. Oznaka u projektu "S3".
</t>
  </si>
  <si>
    <t>Tehničke karakteristike:
- Nadgradna svjetiljka s direktnom svjetlosnom distribucijom
- Širina svjetlosnog snopa 55°
- Kućište izrađeno od aluminija, završne obrade u bijeloj boji
- Polirano fasetirani reflektor
- Polikarbonatni difuzor
- Klasa zaštite II
- Elektronička LED predspojna naprava upravljiva putem DALI protokola
- Maksimalna snaga LED izvora 21W
- Minimalni izlazni svjetlosni tok 1800lm
- Efikasnost svjetiljke minimalno 85 lm/W
- Temperatura boje 3000K
- Uzvrat boje minimalno CRI&gt;80
- Mehanička zaštita minimalno IP20
- Životni vijek izvora minimalno 60.000 sati L80 B10
- Dimenzije svjetiljke maksimalno: promjer 81mm, visina 200mm
- 5 godina garancije</t>
  </si>
  <si>
    <t>Obračun po kompletu.</t>
  </si>
  <si>
    <t>Dobava, montaža i spajanje zidne nadgradne svjetiljke s direktno indirektnom simetričnom svjetlosnom distribucijom. LED izvor svjetlosti, snaga sustava 20W, DALI dim, 4000K, CRI&gt;80. Stupanj mehaničke zaštite IP20. Sa svim potrebnim priborom, priključnim materijalom i elementima. Oznaka u projektu "S4".</t>
  </si>
  <si>
    <t>Tehničke karakteristike:
- Zidna nadgradna svjetiljka s direktno indirektnom simetričnom svjetlosnom distribucijom
- Kućište izrađeno aluminija
- Ugrađena LED DALI dimabilna predspojna naprava
- LED izvor svjetlosti
- Maksimalna instalirana snaga sustava 20W
- Faktor uzvrata boje CRI minimalno 80
- Temperatura boje 4000K
- Minimalna efikasnost svjetiljke 106 lm/W
- Minimalni izlazni svjetlosni tok 2130lm
- Minimalni životni vijek izvora 50.000 sati L85B10 pri 25°C
- Završna obrada svjetiljke u bijeloj boji
- Dimenzije svjetiljke maksimalno 600x75x75mm
- Masa svjetiljke maksimalno 1,5kg
- Stupanj mehaničke zaštite IP20
- 5 godina garancije</t>
  </si>
  <si>
    <t>Dobava, montaža i spajanje stropne ovjesne svjetiljke s direktno indirektnom simetričnom svjetlosnom distribucijom. LED izvor svjetlosti, snaga sustava 42W, DALI dim, 4000K, CRI&gt;80, UGR&lt;19. Stupanj mehaničke zaštite IP20. Sa svim potrebnim priborom, priključnim materijalom i elementima. Oznaka u projektu "S6".</t>
  </si>
  <si>
    <t>Tehničke karakteristike:
- Stropna ovjesna svjetiljka s direktno indirektnom simetričnom svjetlosnom distribucijom
- Kućište izrađeno aluminija
- Mikroprizmatični difuzor
- Faktor blještanja maksimalno UGR19
- Ugrađena LED DALI dimabilna predspojna naprava
- LED izvor svjetlosti
- Maksimalna instalirana snaga sustava 42W
- Faktor uzvrata boje CRI minimalno 80
- Temperatura boje 4000K
- Minimalni izlazni svjetlosni tok 6260lm
- Minimalna efikasnost svjetiljke 149 lm/W
- Minimalni životni vijek izvora 50.000 sati L85B10 pri 25°C
- Završna obrada svjetiljke u bijeloj boji
- Dimenzije svjetiljke maksimalno 2055x38x85mm
- Masa svjetiljke maksimalno 4,5kg
- Stupanj mehaničke zaštite IP20
- 5 godina garancije</t>
  </si>
  <si>
    <t>Dobava, montaža i spajanje stropne nadgradne svjetiljke s direktnom simetričnom svjetlosnom distribucijom. LED izvor svjetlosti, snaga sustava 23W, DALI dim, 4000K, CRI&gt;80, UGR&lt;19. Stupanj mehaničke zaštite IP20. Sa svim potrebnim priborom, priključnim materijalom i elementima. Oznaka u projektu "S7".</t>
  </si>
  <si>
    <t>Tehničke karakteristike:
- Stropna nadgradna svjetiljka s direktnom simetričnom svjetlosnom distribucijom
- Kućište izrađeno aluminija
- Mikroprizmatični difuzor
- Faktor blještanja maksimalno UGR19
- Ugrađena LED DALI dimabilna predspojna naprava
- LED izvor svjetlosti
- Maksimalna instalirana snaga sustava 23W
- Faktor uzvrata boje CRI minimalno 80
- Temperatura boje 4000K
- Minimalni izlazni svjetlosni tok 2880lm
- Minimalna efikasnost svjetiljke 125 lm/W
- Minimalni životni vijek izvora 50.000 sati L85B10 pri 25°C
- Završna obrada svjetiljke u bijeloj boji
- Dimenzije svjetiljke maksimalno 2055x38x75mm
- Masa svjetiljke maksimalno 4,5kg
- Stupanj mehaničke zaštite IP20
- 5 godina garancije</t>
  </si>
  <si>
    <t>Dobava, montaža i spajanje stropne/zidne kutne svjetiljke s direktnom simetričnom svjetlosnom distribucijom. LED izvor svjetlosti, snaga sustava 13W/m, DALI dim, 3000K, CRI&gt;80. Stupanj mehaničke zaštite IP20. Sa svim potrebnim priborom, priključnim materijalom i elementima. Oznaka u projektu "S8/S9".</t>
  </si>
  <si>
    <t>Tehničke karakteristike:
- Stropna/zidna kutna svjetiljka s direktnom simetričnom svjetlosnom distribucijom
- Kućište izrađeno aluminija bijele boje
- Opalni difuzor
- Ugrađena LED DALI dimabilna predspojna naprava
- LED izvor svjetlosti
- Maksimalna instalirana snaga sustava 13W/mW
- Faktor uzvrata boje CRI minimalno 80
- Temperatura boje 3000K
- Minimalni izlazni svjetlosni tok 1440lm/m
- Minimalni životni vijek izvora 50.000 sati L85B10 pri 25°C
- Završna obrada svjetiljke u bijeloj boji
- Dimenzije svjetiljke maksimalno 2072x38x75mm
- Stupanj mehaničke zaštite IP20
- 5 godina garancije</t>
  </si>
  <si>
    <t>Dobava, montaža i spajanje stropne ovjesne svjetiljke s direktno indirektnom simetričnom svjetlosnom distribucijom. LED izvor svjetlosti, snaga sustava 30W, DALI dim, 4000K, CRI&gt;80, UGR&lt;19. Stupanj mehaničke zaštite IP20. Sa svim potrebnim priborom, priključnim materijalom i elementima. Oznaka u projektu "S15".</t>
  </si>
  <si>
    <t>Tehničke karakteristike:
- Stropna ovjesna svjetiljka s direktno indirektnom simetričnom svjetlosnom distribucijom
- Kućište izrađeno aluminija
- Mikroprizmatični difuzor
- Faktor blještanja maksimalno UGR19
- Ugrađena LED DALI dimabilna predspojna naprava
- LED izvor svjetlosti
- Maksimalna instalirana snaga sustava 30W
- Faktor uzvrata boje CRI minimalno 80
- Temperatura boje 4000K
- Minimalni izlazni svjetlosni tok 4030lm
- Minimalna efikasnost svjetiljke 134 lm/W
- Minimalni životni vijek izvora 50.000 sati L90B10 pri 25°C
- Završna obrada svjetiljke u bijeloj boji
- Dimenzije svjetiljke maksimalno 1475x55x125mm
- Masa svjetiljke maksimalno 6,5kg
- Stupanj mehaničke zaštite IP20
- 5 godina garancije</t>
  </si>
  <si>
    <t>Dobava, montaža i spajanje stropne ovjesne svjetiljke s direktno indirektnom simetričnom svjetlosnom distribucijom. LED izvor svjetlosti, snaga sustava 52W, DALI dim, 4000K, CRI&gt;80, UGR&lt;19. Stupanj mehaničke zaštite IP20. Sa svim potrebnim priborom, priključnim materijalom i elementima. Oznaka u projektu "S16".</t>
  </si>
  <si>
    <t>Tehničke karakteristike:
- Stropna ovjesna svjetiljka s direktno indirektnom simetričnom svjetlosnom distribucijom
- Kućište izrađeno aluminija
- Mikroprizmatični difuzor
- Faktor blještanja maksimalno UGR19
- Ugrađena LED DALI dimabilna predspojna naprava
- LED izvor svjetlosti
- Maksimalna instalirana snaga sustava 52W
- Faktor uzvrata boje CRI minimalno 80
- Temperatura boje 4000K
- Minimalni izlazni svjetlosni tok 6180lm
- Minimalna efikasnost svjetiljke 118 lm/W
- Minimalni životni vijek izvora 50.000 sati L85B10 pri 25°C
- Završna obrada svjetiljke u bijeloj boji
- Dimenzije svjetiljke maksimalno 1475x55x125mm
- Masa svjetiljke maksimalno 6,5kg
- Stupanj mehaničke zaštite IP20
- 5 godina garancije</t>
  </si>
  <si>
    <t>Dobava, montaža i spajanje stropne ovjesne svjetiljke s direktno indirektnom simetričnom svjetlosnom distribucijom. LED izvor svjetlosti, snaga sustava 75W, DALI dim, 4000K, CRI&gt;80, UGR&lt;19. Stupanj mehaničke zaštite IP20. Sa svim potrebnim priborom, priključnim materijalom i elementima. Oznaka u projektu "S17".</t>
  </si>
  <si>
    <t>Tehničke karakteristike:
- Stropna ovjesna svjetiljka s direktno indirektnom simetričnom svjetlosnom distribucijom
- Kućište izrađeno aluminija
- Mikroprizmatični difuzor
- Faktor blještanja maksimalno UGR19
- Ugrađena LED DALI dimabilna predspojna naprava
- LED izvor svjetlosti
- Maksimalna instalirana snaga sustava 75W
- Faktor uzvrata boje CRI minimalno 80
- Temperatura boje 4000K
- Minimalni izlazni svjetlosni tok 8730lm
- Minimalna efikasnost svjetiljke 116 lm/W
- Minimalni životni vijek izvora 50.000 sati L80B10 pri 25°C
- Završna obrada svjetiljke u bijeloj boji
- Dimenzije svjetiljke maksimalno 1475x55x125mm
- Masa svjetiljke maksimalno 6,5kg
- Stupanj mehaničke zaštite IP20
- 5 godina garancije</t>
  </si>
  <si>
    <t>Dobava, montaža i spajanje stropne nadgradne svjetiljke s direktnom simetričnom svjetlosnom distribucijom. LED izvor svjetlosti, snaga sustava 43W, DALI dim, 4000K, CRI&gt;80. Stupanj mehaničke zaštite IP20. Sa svim potrebnim priborom, priključnim materijalom i elementima. Oznaka u projektu "S18".</t>
  </si>
  <si>
    <t>Tehničke karakteristike:
- Stropna nadgradna svjetiljka s direktnom simetričnom svjetlosnom distribucijom
- Kućište izrađeno aluminija, kvadratnog oblika prstena
- Opalni difuzor
- Ugrađena LED DALI dimabilna predspojna naprava
- LED izvor svjetlosti
- Maksimalna instalirana snaga sustava 43W
- Faktor uzvrata boje CRI minimalno 80
- Temperatura boje 3000K
- Minimalni izlazni svjetlosni tok 5068lm
- Minimalna efikasnost svjetiljke 117 lm/W
- Minimalni životni vijek izvora 50.000 sati L85B10 pri 25°C
- Završna obrada svjetiljke u bijeloj boji
- Dimenzije svjetiljke maksimalno 920x38x75mm
- Masa svjetiljke maksimalno 8kg
- Stupanj mehaničke zaštite IP20
- 5 godina garancije</t>
  </si>
  <si>
    <t xml:space="preserve">Dobava, montaža i spajanje nadgradne vodotijesne svjetiljke s direktnom difuznom svjetlosnom distribucijom. LED izvor svjetlosti, snaga sustava 20W, 4000K, CRI80. Stupanj mehaničke zaštite IP66 IK08. Sa svim potrebnim priborom, priključnim materijalom i elementima. Oznaka u projektu "S19".
</t>
  </si>
  <si>
    <t>Tehničke karakteristike:
- Nadgradna vodotijesna svjetiljka s direktnom difuznom svjetlosnom distribucijom
- Kućište izrađeno od injektiranog polikarbonata, UV stabiliziran, otporno na udarce, rebrasta struktura iznutra, V2 samogasiv, anti vandal, sive boje
- Kopče za montažu izrađene od nehrđajućeg čelika
- Difuzor od injektiranog polikarbonata, V2 samogasivi, UV stabilan, rebrasta struktura s unutarnje strane
- Reflektor od pocinčanog čelika, prethodno emajliran UV-stabiliziranom poliesterskom smolom
- Vrlo niska količina treperenja
- Životni vijek izvora minimalno 50.000 sati L80B20
- LED sustav maksimalne snage 20W
- Minimalni izlazni svjetlosni tok 2672lm
- Minimalna efikasnost svjetiljke 133 lm/W
- Temperatura boje 4000K
- Uzvrat boje CRI&gt;80
- Dimenzije svjetiljke: 1260x120x102 mm
- Stupanj mehaničke zaštite minimalno IP66
- Zaštita od mehaničkih utjecaja minimalno IK08
- Temperaturno radno područje: -30°C do +40°C</t>
  </si>
  <si>
    <t xml:space="preserve">Dobava, montaža i spajanje nadgradne vodotijesne svjetiljke s direktnom difuznom svjetlosnom distribucijom. LED izvor svjetlosti, snaga sustava 34W, 4000K, CRI80. Stupanj mehaničke zaštite IP66 IK08. Sa svim potrebnim priborom, priključnim materijalom i elementima. Oznaka u projektu "S20".
</t>
  </si>
  <si>
    <t>Tehničke karakteristike:
- Nadgradna vodotijesna svjetiljka s direktnom difuznom svjetlosnom distribucijom
- Kućište izrađeno od injektiranog polikarbonata, UV stabiliziran, otporno na udarce, rebrasta struktura iznutra, V2 samogasiv, anti vandal, sive boje
- Kopče za montažu izrađene od nehrđajućeg čelika
- Difuzor od injektiranog polikarbonata, V2 samogasivi, UV stabilan, rebrasta struktura s unutarnje strane
- Reflektor od pocinčanog čelika, prethodno emajliran UV-stabiliziranom poliesterskom smolom
- Vrlo niska količina treperenja
- Životni vijek izvora minimalno 50.000 sati L80B20
- LED sustav maksimalne snage 34W
- Minimalni izlazni svjetlosni tok 5194lm
- Minimalna efikasnost svjetiljke 152 lm/W
- Temperatura boje 4000K
- Uzvrat boje CRI&gt;80
- Dimenzije svjetiljke: 1260x120x102 mm
- Stupanj mehaničke zaštite minimalno IP66
- Zaštita od mehaničkih utjecaja minimalno IK08
- Temperaturno radno područje: -30°C do +40°C</t>
  </si>
  <si>
    <t>Dobava, montaža i spajanje ovjesne stropne svjetiljke s difuznom svjetlosnom distribucijom na sve tri plohe. LED izvor svjetlosti, snaga sustava 17.2W, 3000K, CRI80. Stupanj mehaničke zaštite IP20IK06. Sa svim potrebnim priborom, priključnim materijalom i elementima. Oznaka u projektu "S24".</t>
  </si>
  <si>
    <t xml:space="preserve">Tehničke karakteristike:
- Ovjesna svjetiljka s difuznom svjetlosnom distribucijom na sve tri plohe, završne kape i kućište u bijeloj boji izrađeno od čelika
- Akril stakleni difuzor 
- LED izvor svjetlosti maksimalne snage 17.2W 
- Minimalni izlazni svjetlosni tok 2554lm
- Efikasnost svjetiljke minimalno 148 lm/W
- Elektronička LED predspojna naprava DALI dimabilna 
- Temperatura boje 3000K
- Životni vijek minimalno L80 50000h
- Dimenzije svjetiljke maksimalno: 1200x80x40mm
- Masa svjetiljke maksimalno 2,5kg
- Mehanička zaštita minimalno IP20
</t>
  </si>
  <si>
    <t>Dobava, montaža i spajanje ovjesne stropne svjetiljke s difuznom svjetlosnom distribucijom na sve tri plohe. LED izvor svjetlosti, snaga sustava 36W, 3000K, CRI80. Stupanj mehaničke zaštite IP20IK06. Sa svim potrebnim priborom, priključnim materijalom i elementima. Oznaka u projektu "S25".</t>
  </si>
  <si>
    <t xml:space="preserve">Tehničke karakteristike:
- Ovjesna stropna svjetiljka s difuznom svjetlosnom distribucijom na sve tri plohe, završne kape i kućište u bijeloj boji izrađeno od čelika
- Akril stakleni difuzor PMMA
- LED izvor svjetlosti maksimalne snage 36W 
- Minimalni izlazni svjetlosni tok 4881lm
- Efikasnost svjetiljke minimalno 135 lm/W
- Elektronička LED predspojna naprava DALI dimabilna 
- Temperatura boje 3000K
- Životni vijek minimalno L80 50000h
- Dimenzije svjetiljke maksimalno: 1200x80x40mm
- Masa svjetiljke maksimalno 3,5kg
- Mehanička zaštita minimalno IP20
</t>
  </si>
  <si>
    <t>Dobava, montaža i spajanje stropne ovjesne svjetiljke s direktnom simetričnom svjetlosnom distribucijom. LED izvor svjetlosti, snaga sustava 17W, DALI dim, 3000K, CRI&gt;80. Stupanj mehaničke zaštite IP20. Sa svim potrebnim priborom, priključnim materijalom i elementima. Oznaka u projektu "S26".</t>
  </si>
  <si>
    <t>Tehničke karakteristike:
- Stropna ovjesna svjetiljka s direktnom simetričnom svjetlosnom distribucijom
- Kućište izrađeno aluminija bijele boje
- Opalni difuzor
- Stropna rozeta u bijeloj boji
- Ugrađena LED DALI dimabilna predspojna naprava
- LED izvor svjetlosti
- Maksimalna instalirana snaga sustava 17W
- Faktor uzvrata boje CRI minimalno 80
- Temperatura boje 3000K
- Minimalni izlazni svjetlosni tok 1945lm
- Minimalna efikasnost svjetiljke 114 lm/W
- Minimalni životni vijek izvora 50.000 sati L90B10 pri 25°C
- Završna obrada svjetiljke u bijeloj boji
- Dimenzije svjetiljke maksimalno 1475x55x75mm
- Masa svjetiljke maksimalno 3,5kg
- Stupanj mehaničke zaštite IP20
- 5 godina garancije</t>
  </si>
  <si>
    <t>Dobava, montaža i spajanje stropne nadgradne svjetiljke s direktnom simetričnom svjetlosnom distribucijom. LED izvor svjetlosti, snaga sustava 17W, DALI dim, 3000K, CRI&gt;80. Stupanj mehaničke zaštite IP54. Sa svim potrebnim priborom, priključnim materijalom i elementima. Oznaka u projektu "S27".</t>
  </si>
  <si>
    <t>Tehničke karakteristike:
- Stropna nadgradna svjetiljka s direktnom simetričnom svjetlosnom distribucijom
- Kućište izrađeno aluminija bijele boje
- Opalni difuzor
- Stropna rozeta u bijeloj boji
- Ugrađena LED DALI dimabilna predspojna naprava
- LED izvor svjetlosti
- Maksimalna instalirana snaga sustava 17W
- Faktor uzvrata boje CRI minimalno 80
- Temperatura boje 3000K
- Minimalni izlazni svjetlosni tok 1945lm
- Minimalna efikasnost svjetiljke 114 lm/W
- Minimalni životni vijek izvora 50.000 sati L90B10 pri 25°C
- Završna obrada svjetiljke u bijeloj boji
- Dimenzije svjetiljke maksimalno 1475x55x75mm
- Masa svjetiljke maksimalno 3,5kg
- Stupanj mehaničke zaštite IP54
- 5 godina garancije</t>
  </si>
  <si>
    <t xml:space="preserve">Dobava, montaža i spajanje zidne nadgradne svjetiljke s direktnom svjetlosnom distribucijom. LED izvor svjetlosti, snaga sustava 6W, 3000K, CRI&gt;90. Stupanj mehaničke zaštite IP65. Sa svim potrebnim priborom, priključnim materijalom i elementima. Oznaka u projektu "S28".
</t>
  </si>
  <si>
    <t>Tehničke karakteristike:
- Zidna nadgradna svjetiljka s direktnom svjetlosnom distribucijom 36 stupnjeva
- Kućište od aluminija crne boje
- LED izvor svjetlosti 
- U kompletu s LED predspojnom napravom fazno dimabilnom
- Maksimalna ukupna snaga LED sustava 6W
- Minimalni izlazni svjetlosni tok 415lm
- Efikasnost svjetiljke minimalno 69.17 lm/W
- Temperatura boje 3000K
- Klasa zaštite I
- Uzvrat boje minimalno CRI90
- Dimenzije svjetiljke maksimalno: promjer 50mm, visina 76mm
- Masa svjetiljke maksimalno 0,25kg
- Mehanička zaštita minimalno IP65</t>
  </si>
  <si>
    <t xml:space="preserve">Dobava, montaža i spajanje zidne nadgradne svjetiljke s direktnom asimetričnom svjetlosnom distribucijom. LED izvor svjetlosti, snaga sustava 6W, 3000K, CRI&gt;90. Stupanj mehaničke zaštite IP65. Sa svim potrebnim priborom, priključnim materijalom i elementima. Oznaka u projektu "S30".
</t>
  </si>
  <si>
    <t>Tehničke karakteristike:
- Zidna nadgradna svjetiljka s direktnom asimetričnom svjetlosnom distribucijom
- Kućište od aluminija crne boje
- LED izvor svjetlosti 
- U kompletu s LED predspojnom napravom
- Maksimalna ukupna snaga LED sustava 6W
- Minimalni izlazni svjetlosni tok 300lm
- Efikasnost svjetiljke minimalno 50 lm/W
- Temperatura boje 3000K
- Klasa zaštite I
- Uzvrat boje minimalno CRI90
- Dimenzije svjetiljke maksimalno: promjer 100mm, širina 42mm
- Masa svjetiljke maksimalno 0,43kg
- Mehanička zaštita minimalno IP65</t>
  </si>
  <si>
    <t>Dobava, montaža i spajanje zidne nadgradne svjetiljke s direktnom simetričnom svjetlosnom distribucijom. LED izvor svjetlosti, snaga sustava 31W, DALI dim, 3000K, CRI&gt;80, mikrotpizmatični difuzor. Stupanj mehaničke zaštite IP20. Sa svim potrebnim priborom, priključnim materijalom i elementima. Oznaka u projektu "S31".</t>
  </si>
  <si>
    <t>Tehničke karakteristike:
- Zidna nadgradna svjetiljka s direktnom simetričnom svjetlosnom distribucijom
- Kućište izrađeno aluminija 
- Mikroprizmatični difuzor
- Ugrađena LED DALI dimabilna predspojna naprava
- LED izvor svjetlosti
- Maksimalna instalirana snaga sustava 31W
- Faktor uzvrata boje CRI minimalno 80
- Temperatura boje 3000K
- Minimalna efikasnost svjetiljke 50 lm/W
- Minimalni izlazni svjetlosni tok 1552lm
- Minimalni životni vijek izvora 50.000 sati L85B10 pri 25°C
- Završna obrada svjetiljke u bijeloj boji
- Dimenzije svjetiljke maksimalno 2055x38+37x45mm
- Masa svjetiljke maksimalno 5kg
- Stupanj mehaničke zaštite IP20
- 5 godina garancije</t>
  </si>
  <si>
    <t xml:space="preserve">Dobava, montaža i spajanje podne ubodne svjetiljke s direktnom svjetlosnom distribucijom. LED izvor svjetlosti, snaga sustava 7W, 3000K, CRI80. Stupanj mehaničke zaštite IP65. Sa svim potrebnim priborom, priključnim materijalom i elementima. Oznaka u projektu "S32".
</t>
  </si>
  <si>
    <t xml:space="preserve">Tehničke karakteristike:
- Podna ubodna svjetiljka s direktnom svjetlosnom distribucijom 38 stupnjeva, produljen zaslon kao zaštita od blještanja
- Kućište od aluminija zakretno
- LED izvor svjetlosti 
- U kompletu s LED predspojnom napravom 
- Maksimalna ukupna snaga LED sustava 7W
- Minimalni izlazni svjetlosni tok 450lm
- Efikasnost svjetiljke minimalno 64.29 lm/W
- Temperatura boje 3000K
- Klasa zaštite II
- Uzvrat boje minimalno CRI80
- Mehanička zaštita minimalno IP65
- Dimenzije svjetiljke maksimalno: promjer 52mm, visina 164mm
- Masa svjetiljke maksimalno 0,50kg
</t>
  </si>
  <si>
    <t>Dobava, montaža i spajanje stropne nadgradne svjetiljke s direktnom svjetlosnom distribucijom. LED izvor svjetlosti, snaga sustava 6W, 3000K, CRI&gt;90, fazno dimabilna. Stupanj mehaničke zaštite IP65. Sa svim potrebnim priborom, priključnim materijalom i elementima. Oznaka u projektu "S33".</t>
  </si>
  <si>
    <t>Tehničke karakteristike:
- Stropna nadgradna svjetiljka s direktnom svjetlosnom distribucijom 36 stupnjeva
- Kućište od aluminija bijele boje
- LED izvor svjetlosti 
- U kompletu s LED predspojnom napravom fazno dimabilnom
- Maksimalna ukupna snaga LED sustava 6W
- Minimalni izlazni svjetlosni tok 415lm
- Efikasnost svjetiljke minimalno 69.17 lm/W
- Temperatura boje 3000K
- Klasa zaštite I
- Uzvrat boje minimalno CRI90
- Mehanička zaštita minimalno IP65
- Dimenzije svjetiljke maksimalno: promjer 50mm, visina 75mm
- Masa svjetiljke maksimalno 0,24kg</t>
  </si>
  <si>
    <t xml:space="preserve">Dobava, montaža i spajanje nazidne svjetiljke s direktnom asimetričnom svjetlosnom distribucijom. LED izvor svjetlosti, snaga sustava 39W, 3000K, CRI80. Stupanj mehaničke zaštite IP66IK08. Sa svim potrebnim priborom, priključnim materijalom i elementima. Oznaka u projektu "S34".
</t>
  </si>
  <si>
    <t xml:space="preserve">Tehničke karakteristike:
- Zidna svjetiljka s direktnom asimetričnom svjetlosnom distribucijom
- Kućište izrađeno od lijevanog aluminija sa rashladnim rebrima
- Boja grafita
- Ugradna kutija za montažu reflektora na toplinsku izolaciju na jednoj poziciji prema projektu
- Reflektor izrađen od aluminija 99,99 sa PVD tretmanom
- Mogućnost zakretanja za 90 stupnjeva
- Difuzor od kaljenog stakla debljine 4mm, otporno na udarce i toplinu
- Vrlo niska količina treperenja
- Klasa zaštite II
- Ugrađena LED predspojna naprava
- Maksimalna ukupna snaga LED sustava 39W
- Minimalni izlazni svjetlosni tok 4721lm
- Efikasnost svjetiljke minimalno 121 lm/W
- Temperatura boje 3000K
- Uzvrat boje minimalno CRI 80
- Faktor snage ≥0,9
- Temperaturno radno područje: -20°C do +40°C
- Mehanička zaštita minimalno IP66IK08
- Životni vijek izvora minimalno 50000h L80/B20 
- Dimenzije svjetiljke: 400x273x70mm
- Masa svjetiljke maksimalno 4.5kg
</t>
  </si>
  <si>
    <t xml:space="preserve">Dobava, montaža i spajanje nadgradne stropne sigurnosne svjetiljke sa optikom za evakuacijske puteve. LED izvor svjetlosti, snaga izvora 2W, 1h, autotest funkcija, stupanj mehaničke zaštite IP20IK06.  Sa svim potrebnim priborom, priključnim materijalom i elementima. Oznaka u projektu "P1".
</t>
  </si>
  <si>
    <t>Tehničke karakteristike:
- Nadgradna stropna sigurnosna svjetiljka s optikom za evakuacijske puteve
- Kućište izrađeno od bijelog polikarbonata
- Svjetiljka s ugrađenom baterijom
- Snaga LED izvora maksimalno 2W
- Minimalni izlazni svjetlosni tok 380lm
- Vrijeme punjenja maksimalno 12h
- Tip baterije LiFePO4 3,2V
- Autonomija svjetiljke 1h
- Svjetiljka u pripravnom spoju
- Stupanj mehaničke zaštite minimalno IP20
- Zaštita od mehaničkih utjecaja minimalno IK06
- Radna temperatura od 0 do +40 °C
- S autotest funkcijom
- Ugrađen LED indikator prisutnosti mrežnog napajanja
- Ugrađen LED indikator faze punjenja
- Dimenzije svjetiljke fi126 x 30 mm</t>
  </si>
  <si>
    <t xml:space="preserve">Dobava, montaža i spajanje nadgradne stropne sigurnosne svjetiljke sa optikom za protupanične površine. LED izvor svjetlosti, snaga izvora 2W, 1h, autotest funkcija, stupanj mehaničke zaštite IP20IK06.  Sa svim potrebnim priborom, priključnim materijalom i elementima. Oznaka u projektu "P2".
</t>
  </si>
  <si>
    <t>Tehničke karakteristike:
- Nadgradna stropna sigurnosna svjetiljka s optikom za protupanične površine
- Kućište izrađeno od bijelog polikarbonata
- Svjetiljka s ugrađenom baterijom
- Snaga LED izvora maksimalno 2W
- Minimalni izlazni svjetlosni tok 380lm
- Vrijeme punjenja maksimalno 12h
- Tip baterije LiFePO4 3,2V
- Autonomija svjetiljke 1h
- Svjetiljka u pripravnom spoju
- Stupanj mehaničke zaštite minimalno IP20
- Zaštita od mehaničkih utjecaja minimalno IK06
- Radna temperatura od 0 do +40 °C
- S autotest funkcijom
- Ugrađen LED indikator prisutnosti mrežnog napajanja
- Ugrađen LED indikator faze punjenja
- Dimenzije svjetiljke fi126 x 30 mm</t>
  </si>
  <si>
    <t xml:space="preserve">Dobava, montaža i spajanje nazidne protupanične svjetiljke s jednostranim printanim piktogramom "DOLJE". LED izvor svjetlosti, snaga izvora 2W, 1h, autotest funkcija, stupanj mehaničke zaštite IP40. Sa svim potrebnim priborom, priključnim materijalom i elementima. Oznaka u projektu "P3".
</t>
  </si>
  <si>
    <t xml:space="preserve">Tehničke karakteristike:
- Nazidna protupanična svjetiljka s jednostrano printanim piktogramom "DOLJE".
- Kućište izrađeno od bijelog polikarbonata
- Svjetiljka s ugrađenom baterijom
- Snaga LED izvora minimalno 2W
- Vrijeme punjenja maksimalno 12h
- Tip baterije LiFePO4 6,4V 
- Autonomija svjetiljke 1h
- Svjetiljka u trajnom spoju
- Vidljivost 30m
- Stupanj mehaničke zaštite minimalno IP40IK08
- Radna temperatura od 0 do +40 °C
- S autotest funkcijom
- Ugrađen LED indikator prisutnosti mrežnog napajanja
- Ugrađen LED indikator faze punjenja
- Dimenzije svjetiljke 337x187x57 mm
</t>
  </si>
  <si>
    <t xml:space="preserve">Dobava, montaža i spajanje nadgradne protupanične svjetiljke, s jednostranim printanim piktogramom "DOLJE". LED izvor svjetlosti, snaga izvora 2W, 1h, autotest funkcija, stupanj mehaničke zaštite IP40. Sa svim potrebnim priborom, priključnim materijalom i elementima. Oznaka u projektu "P4".
</t>
  </si>
  <si>
    <t xml:space="preserve">Tehničke karakteristike:
- Protupanična svjetiljka s jednostrano printanim piktogramom "DOLJE" 
- Kućište izrađeno od bijelog polikarbonata
- Svjetiljka s ugrađenom baterijom
- Snaga LED izvora minimalno 2W
- Vrijeme punjenja maksimalno 24h
- Tip baterije Ni-Cd 3,6V
- Autonomija svjetiljke 1h
- Svjetiljka u trajnom spoju
- Vidljivost 30m
- Stupanj mehaničke zaštite minimalno IP40
- Radna temperatura od 0 do +40 °C
- S autotest funkcijom
- Ugrađen LED indikator prisutnosti mrežnog napajanja
- Ugrađen LED indikator faze punjenja
- Dimenzije svjetiljke 337x225x72 mm
- ENEC 12 certificirana svjetiljka
</t>
  </si>
  <si>
    <t xml:space="preserve">Dobava, montaža i spajanje zidne nadgradne protupanične svjetiljke s jednostranim printanim piktogramom "LIJEVO". LED izvor svjetlosti, snaga izvora 2W, 1h, autotest funkcija, stupanj mehaničke zaštite IP65IK08. Sa svim potrebnim priborom, priključnim materijalom i elementima. Oznaka u projektu "P5".
</t>
  </si>
  <si>
    <t xml:space="preserve">Tehničke karakteristike:
- Zidna nadgradna protupanična svjetiljka s jednostrano printanim piktogramom "LIJEVO".
- Kućište izrađeno od bijelog polikarbonata
- Difuzor transparentni od polikarbonata
- Svjetiljka s ugrađenom baterijom
- Snaga LED izvora minimalno 2W
- Vrijeme punjenja maksimalno 12h
- Tip baterije  LiFePO4 6,4V 
- Autonomija svjetiljke 1h
- Svjetiljka u trajnom spoju
- Vidljivost 30m
- Stupanj mehaničke zaštite minimalno IP65 IK08
- Radna temperatura od 0 do +40 °C
- S autotest funkcijom
- Ugrađen LED indikator prisutnosti mrežnog napajanja
- Ugrađen LED indikator faze punjenja
- Dimenzije svjetiljke 226x124x42mm
</t>
  </si>
  <si>
    <t xml:space="preserve">Dobava, montaža i spajanje zidne nadgradne protupanične svjetiljke s jednostranim printanim piktogramom "LIJEVO". LED izvor svjetlosti, snaga izvora 2W, 1h, autotest funkcija, stupanj mehaničke zaštite IP65IK08. Sa svim potrebnim priborom, priključnim materijalom i elementima. Oznaka u projektu "P6".
</t>
  </si>
  <si>
    <t xml:space="preserve">Tehničke karakteristike:
- Zidna nadgradna protupanična svjetiljka s jednostrano printanim piktogramom "DESNO".
- Kućište izrađeno od bijelog polikarbonata
- Difuzor transparentni od polikarbonata
- Svjetiljka s ugrađenom baterijom
- Snaga LED izvora minimalno 2W
- Vrijeme punjenja maksimalno 12h
- Tip baterije  LiFePO4 6,4V 
- Autonomija svjetiljke 1h
- Svjetiljka u trajnom spoju
- Vidljivost 30m
- Stupanj mehaničke zaštite minimalno IP65 IK08
- Radna temperatura od 0 do +40 °C
- S autotest funkcijom
- Ugrađen LED indikator prisutnosti mrežnog napajanja
- Ugrađen LED indikator faze punjenja
- Dimenzije svjetiljke 226x124x42mm
</t>
  </si>
  <si>
    <t xml:space="preserve">Dobava, montaža i spajanje zidne nadgradne protupanične svjetiljke. LED izvor svjetlosti, snaga izvora 2W, 1h, autotest funkcija, stupanj mehaničke zaštite IP65IK08. Sa svim potrebnim priborom, priključnim materijalom i elementima. Oznaka u projektu "P7".
</t>
  </si>
  <si>
    <t xml:space="preserve">Tehničke karakteristike:
- Zidna nadgradna protupanična svjetiljka 
- Kućište izrađeno od bijelog polikarbonata
- Difuzor transparentni od polikarbonata
- Svjetiljka s ugrađenom baterijom
- Snaga LED izvora minimalno 2W
- Vrijeme punjenja maksimalno 12h
- Tip baterije LiFePO 4 6,4V 
- Autonomija svjetiljke 1h
- Svjetiljka u pripravnom spoju
- Stupanj mehaničke zaštite minimalno IP65 IK08
- Radna temperatura od 0 do +40 °C
- S autotest funkcijom
- Ugrađen LED indikator prisutnosti mrežnog napajanja
- Ugrađen LED indikator faze punjenja
- Dimenzije svjetiljke 226x124x42mm
</t>
  </si>
  <si>
    <t>Dobava, montaža i spajanje upravljačkog modula za kontrolu DALI svjetiljaka. DALI kontroler s 4 DALI adresabilne linije. Mogućnost individualnog dimanja, prekidanja i monitoriranja  256 DALI adresabilnih predspojnih naprava, 64 uređaja po DALI liniji. Ugrađena 4 zasebna napajanja za DALI linije. Minimalna struja 250mA za svaku DALI liniju. Ugrađeno testno tipkalo za svaku DALI liniju. LED indikatori za prikaz prometa po DALI linijama. Mogućnost testiranja protupaničnih svjetiljaka. Ugrađena 2 digitalna ulaza. Mogućnost upravljanja putem RS485 i DMX512 signala. Montaža u razvodni ormar na DIN nosač. Radna temperatura od +2 do +50°C. Dopuštena vlažnost od 5 do 95%. Dimenzije 159x100x58mm. Stupanj mehaničke zaštite minimalno IP20. Sa svim potrebnim priborom, priključnim materijalom i elementima.</t>
  </si>
  <si>
    <t xml:space="preserve">Tehničke karakteristike:
- DALI kontroler s 4 DALI adresabilne linije
- Mogućnost individualnog dimanja, prekidanja i monitoriranja  256 DALI adresabilnih predspojnih naprava, 64 uređaja po DALI liniji. 
- Ugrađena 4 zasebna napajanja za DALI linije
- Minimalna struja 250mA za svaku DALI liniju
- Ugrađena 2 digitalna ulaza
- Ugradnja na DIN nosač 
- Radna temperatura od +2 do +50°C
- Dopuštena vlažnost od 5 do 95%
- Stupanj mehaničke zaštite minimalno IP20
- Dimenzije 159x100x58mm
- Mogućnost upravljanja putem RS485 i DMX512 signala
</t>
  </si>
  <si>
    <t>Dobava, montaža i spajanje upravljačkog modula za relejno prekidanje strujnih krugova. Modul s 4 prolazna releja, svaki deklarirane struje 32A. građene stezaljke za prihvat kabela poprečnog presjeka do 10mm2. Kontroler adekvatan za prekidanje induktivnih, kapacitivnih i rezistivnih tereta. Mogućnost ručnog uključivanja svakog kanala zasebno. Minimalni raspon radna temperature od +2 do +50°C. Montažu u razvodni ormar na DIN nosač. Minimalni raspon vlažnosti zraka od +5 do 95%, bez kondenzacije. Dimenzije 90x73x58mm. Stupanj mehaničke zaštite minimalno IP20. Sa svim potrebnim priborom, priključnim materijalom i elementima.</t>
  </si>
  <si>
    <t>Tehničke karakteristike:
- Relejni kontroler s 4 kanala za montažu na DIN nosač
- Minimalna struja 32A @ 40°C po kanalu
- Ugrađene stezaljke za prihvat kabela poprečnog presjeka do 10mm2
- Kontroler adekvatan za prekidanje induktivnih, kapacitivnih i rezistivnih tereta
- Svaki kanal moguće napajati preko zasebnog prekidača maksimalne struje 32A
- Mogućnost ručnog uključivanja svakog kanala zasebno
- Dimenzije 90x73x58mm
- Minimalni raspon radna temperature od +2 do +50°C.
- Minimalni raspon vlažnosti zraka od +5 do 95%, bez kondenzacije
- Stupanj mehaničke zaštite minimalno IP20</t>
  </si>
  <si>
    <t>Dobava, montaža i spajanje upravljačkog modula za kontrolu DALI svjetiljaka. DALI kontroler s 2 DALI adresabilne linije. Mogućnost individualnog dimanja, prekidanja i monitoriranja  128 DALI adresabilnih predspojnih naprava, 64 uređaja po DALI liniji. Moguća kontrola i testiranje DALI sigurnosne rasvjete. Ugrađena 2 zasebna napajanja za DALI linije. Minimalna struja 250mA za svaku DALI liniju. Ugrađeno testno tipkalo za svaku DALI liniju. LED indikatori za prikaz prometa po DALI linijama. Masa maksimalno 1kg. Montažu u razvodni ormar na DIN nosač. Radna temperatura od +2 do +50°C. Dopuštena vlažnost od 5 do 95%. Dimenzije 159x90x58mm. Stupanj mehaničke zaštite minimalno IP20. Sa svim potrebnim priborom, priključnim materijalom i elementima.</t>
  </si>
  <si>
    <t>Tehničke karakteristike:
- DALI kontroler s 2 DALI adresabilne linije
- Mogućnost individualnog dimanja, prekidanja i monitoriranja  128 DALI adresabilnih predspojnih naprava, 64 uređaja po DALI liniji. 
- Moguća kontrola i testiranje DALI sigurnosne rasvjete
- Ugrađena 2 zasebna napajanja za DALI linije
- Minimalna struja 250mA za svaku DALI liniju
- Ugradnja na din nosač 
- Radna temperatura od +2 do +50°C
- Dopuštena vlažnost od 5 do 95%
- Stupanj mehaničke zaštite minimalno IP20
- Dimenzije 159x90x58mm</t>
  </si>
  <si>
    <t>Dobava, montaža i spajanje upravljačkog modula za relejno prekidanje strujnih krugova. Modul s 12 prolaznih releja, svaki deklarirane struje 32A. Ugrađene stezaljke za prihvat kabela poprečnog presjeka do 10mm^2. Integrirano napajanje za mrežni sustav. Kontroler adekvatan za prekidanje induktivnih, kapacitivnih i rezistivnih tereta. Ugrađena funkcija uključivanja kanala s vremenskom zadrškom. Mogućnost ručnog uključivanja svakog kanala zasebno. Mogućnost upravljanja putem RS485 i DMX512 i DALI signala. Minimalno dva pomoćna ulaza. Montažu u razvodni ormar na DIN nosač. Minimalni raspon radna temperature od +2 do +40°C. Minimalni raspon vlažnosti zraka od +5 do 95%, bez kondenzacije. Dimenzije 212x90x58mm. Stupanj mehaničke zaštite minimalno IP20. Sa svim potrebnim priborom, priključnim materijalom i elementima.</t>
  </si>
  <si>
    <t>Tehničke karakteristike:
- Relejni kontroler s 12 kanala za montažu na DIN nosač
- Minimalna struja 32A @ 40°C po kanalu
- Ugrađene stezaljke za prihvat kabela poprečnog presjeka do 10mm^2
- Integrirano napajanje za mrežni sustav
- Kontroler adekvatan za prekidanje induktivnih, kapacitivnih i rezistivnih tereta
- Svaki kanal moguće napajati preko zasebnog prekidača maksimalne struje 32A
- Ugrađena funkcija uključivanja kanala s vremenskom zadrškom
- Mogućnost ručnog uključivanja svakog kanala zasebno
- Mogućnost upravljanja putem RS485 i DMX512 i DALI signala
- Minimalno dva pomoćna ulaza
- Dimenzije 212x90x58mm
- Minimalni raspon radna temperature od +2 do +40°C.
- Minimalni raspon vlažnosti zraka od +5 do 95%, bez kondenzacije
- Stupanj mehaničke zaštite minimalno IP20</t>
  </si>
  <si>
    <t>Dobava, montaža i spajanje  iCANdin upravljačkog uređaja za pojačavanje signala na sabirnici ili odvajanje segmenata sustava kod većih projekata. Omogućuje povećenje BUS linije preko 1000m. Kod većih sustava omogućuje programiranje svakog segmenta posebno. Do maksimalno 65 000 uređaja na sustavu. Radna temperatura od 0 do +40°C, vlažnost od 5 do 95%. Napajanje 12V DC i komunikacija direktno s sabirnice. Dimenzije uređaja 124x50x23mm. Stupanj mehaničke zaštite IP20. Sa svim potrebnim priborom, priključnim materijalom i elementima.</t>
  </si>
  <si>
    <t>Tehničke karakteristike:
- Uređaja za pojačavanje signala na sabirnici ili odvajanje segmenata sustava kod većih projekata
- Omogućuje povećenje BUS linije preko 1000m
- Mogućnost programiranje svakog segmenta posebno
- Do maksimalno 65 000 uređaja na sustavu
- Radna temperatura od 0 do +40°C, vlažnost od 5 do 95%
- Stupanj mehaničke zaštite IP20
- Dimenzije uređaja 124x50x23mm
- Montaža na DIN šinu
- Napajanje 12V DC i komunikacija direktno s sabirnice</t>
  </si>
  <si>
    <t>Dobava, montaža i spajanje naponskog konvertera BUS linije, 15W 12VDC. Montažu u razvodni ormar na DIN nosač. Sa svim potrebnim priborom, priključnim materijalom i elementima.</t>
  </si>
  <si>
    <t>Tehničke karakteristike:
- montaža na DIN nosač
- minimalna snaga 15W
- izlazni napon 12VDC</t>
  </si>
  <si>
    <t>Dobava, montaža i spajanje naponskog konvertera BUS linije, 30W 12VDC. Montažu u razvodni ormar na DIN nosač. Sa svim potrebnim priborom, priključnim materijalom i elementima.</t>
  </si>
  <si>
    <t>Tehničke karakteristike:
- montaža na DIN nosač
- minimalna snaga 30W
- izlazni napon 12VDC</t>
  </si>
  <si>
    <t>Dobava, montaža i spajanje upravljačke tipkovnice s nizom tipki u dvostrukom stupcu. Crne tipke s bijelim tekstom i pozadinskim osvjetljenjem. Sve tipke se mogu potpuno programirati za pojedinačne radnje ili kontrolne sekvence. Ugradnja upravljačke tipkovnice u standardne podžbukne kutije. Napajanje 12-18 VDC sa iCanBUS. Mogućnost izrade natpisne pločice po narudžbi. Pohrana podataka u flash memoriji koja se može ponovo puniti preko iCAN mreže. Proizveden i dizajniran prema ISO9001:2015 standardu. Napajanje 12Vdc direktno sa sabirnice. Sa svim potrebnim priborom, priključnim materijalom i elementima.</t>
  </si>
  <si>
    <t>Tehničke karakteristike:
- Upravljačka tipkovnica s nizom tipki u dvostrukom stupcu
- Tipke se mogu programirati za pojedinačne radnje ili kontrolne sekvence
- Tipke sa pozadinskim osvjetljenjem
- Flash memorija koja se može puniti preko iCAN mreže
- Proizveden i dizajniran prema ISO9001:2015 standardu
- Napajanje 12V DC direktno sa sabirnice</t>
  </si>
  <si>
    <t>Dobava, montaža i spajanje ugradnog kombiniranog senzora. Senzor objedinjuje detekciju pokreta, mjerenje dnevnog svijetla i primanje infracrvenih signala. Senzor kao prijemnik za kontrolu rasvjetom. Senzor kao uređaj za održavanje konstantne nivoa rasvjetljenosti u prostoriji. Napon napajanja 9-24V DC, potrošnja pri komunikaciji 10 mA @ 15V. Radijus detekcije min. 8.5m pri visini montaže max. 3m. Mogućnost programiranja uključenja/gašenja unaprijed programiranih scena. Temperaturno područje rada min. 0°C do max. 45°C. Dimenzije: promjer 49mm, visina 30mm. U kompletu s kutijom za nadgradnu montažu. Sa svim potrebnim priborom, priključnim materijalom i elementima.</t>
  </si>
  <si>
    <t>Tehničke karakteristike:
- Ugradni kombinirani senzora s detekcijom pokreta 360°
- Tri funkcije: Detekcija pokreta, mjerenje dnevnog svijetla i infracrveni senzor
- Senzor kao prijemnik za kontrolu rasvjetom
- Senzor kao uređaj za održavanje konstantne nivoa rasvjetljenosti u prostoriji
- Radijus detekcije min. 8.5m pri visini montaže max. 3m
- Mogućnost programiranja uključenja/gašenja unaprijed programiranih scena
- Temperaturno područje rada min. 0°C do max. 45°C.
- Dimenzije: promjer 49mm, visina 30mm</t>
  </si>
  <si>
    <t>Dobava daljinskog upravljača sa 8 tipki, tipkom za isključivanje, kontrolom dimanja i 6 dodatnih tipki za programiranje.</t>
  </si>
  <si>
    <t xml:space="preserve">Tehničke karakteristike:
- 8 tipki za programiranje scena
- Tipka za isključivanje
- Kontrola dimanja
- 6 programibilnih tipki
</t>
  </si>
  <si>
    <t>Dobava, montaža i spajanje upravljačkog sučelja za kontrolu upravljačkih panela osjetljivih na dodir. Omogućuje simultano povezivanje i sinkronizaciju između upravljačkih panela. Mogućnost povezivanja s aplikacijom koja omogućuje personalizirano upravljanje preko mobilnih uređaja (Android, IOS). Ugrađen sat za programiranje vremenskih događaja. BACnet komunikaciju preko TCP/IP. Dimenzije: 106x91x62mm. Radna temperatura od +2°C do +50°C. Maksimalna temperatura skladištenja +60°C. Dopuštena  vlaga u prostoru korištenja: +5 do 95% bez kondenzacije. U kompletu s napajanjem +10 - 24V DC, 750mA Max. Stupanj mehaničke zaštite minimalno IP20. Sa svim potrebnim priborom, priključnim materijalom i elementima.</t>
  </si>
  <si>
    <t>Tehničke karakteristike:
- Upravljačko sučelje za kontrolu upravljačkih panela osjetljivih na dodir
- Omogućuje simultano povezivanje i sinkronizaciju između upravljačkih panela
- Mogućnost povezivanja s aplikacijom koja omogućuje personalizirano upravljanje preko mobilnih uređaja (Android, IOS)
- Ugrađen sat za programiranje vremenskih događaja
- Dimenzije: 106x91x62mm
- BACnet komunikaciju preko TCP/IP
- Radna temperatura od +2°C do +50°C
- Maksimalna temperatura skladištenja +60°C
- Dopuštena  vlaga u prostoru korištenja: +5 do 95% bez kondenzacije
- Stupanj mehaničke zaštite minimalno IP20</t>
  </si>
  <si>
    <t xml:space="preserve">Programiranje, adresiranje i puštanje u pogon upravljačkog sustava rasvjete, podešavanje sustava rasvjete do pune funkcionalnosti; izrada tlocrta zgrade i plana adresiranja;  Izrada dokumentacije izvedenog stanja u tri primjerka, te izdavanje protokola o puštanju u rad; Programiranje režima rada, optimizacija po želji korisnika, do maksimalno 2 izlaza integratora sustava, nakon inicijalno programiranog puštanja u rad, prema prethodno definiranim zahtjevima investitora, odnosno korisnika sustava. </t>
  </si>
  <si>
    <t>Napomena: kabeli za napajanje rasvjete su specificirani u točki IV</t>
  </si>
  <si>
    <t>RASVJETA UKUPNO</t>
  </si>
  <si>
    <t>III.</t>
  </si>
  <si>
    <t>INSTALACIJSKI MATERIJAL I TEHNOLOŠKI PRIKLJUČCI</t>
  </si>
  <si>
    <t>Dobava, montaža i spajanje elektroinstalacijskog materijala utičnica, prekidača, tipkala i sl., uključivo plast. kutije za svaku stavku, bijele boje:</t>
  </si>
  <si>
    <t>1-polna sklopka, umetak i tipkalo, 10A, (p/ž)</t>
  </si>
  <si>
    <t>1-polna sklopka, kompletna, 10A, (p/ž)</t>
  </si>
  <si>
    <t>Serijska sklopka, kompletna, 10A, (p/ž)</t>
  </si>
  <si>
    <t>Izmjenična sklopka, kompletna, 10A, (p/ž)</t>
  </si>
  <si>
    <t>Križna sklopka, umetak, 10A, (p/ž)</t>
  </si>
  <si>
    <t xml:space="preserve">Okvir 1-struki, bijeli </t>
  </si>
  <si>
    <t>3x 1-polna sklopka, umetak i tipkalo, 10A, (p/ž)</t>
  </si>
  <si>
    <t>Okvir 3-struki, bijeli</t>
  </si>
  <si>
    <t>5x 1-polna sklopka, umetak i tipkalo, 10A, (p/ž)</t>
  </si>
  <si>
    <t>Okvir 5-struki, bijeli</t>
  </si>
  <si>
    <t>Sklopka jednopolna, IP54, na oprugu, nadžbukna</t>
  </si>
  <si>
    <t>Sklopka serijska, IP54, na oprugu, nadžbukna</t>
  </si>
  <si>
    <t>Sklopka izmjenična, IP54, na oprugu, nadžbukna</t>
  </si>
  <si>
    <t>Šuko utičnica sa dječjom zašt., komplet, 16A, 230V, p/ž</t>
  </si>
  <si>
    <t>Utičnica šuko, dvostruka, 16A, 250V, p/ž</t>
  </si>
  <si>
    <t>Utičnica šuko sa poklopcem i dječjom zašt.,16A, 250V, p/ž</t>
  </si>
  <si>
    <t xml:space="preserve">Okvir 2-struki, bijeli </t>
  </si>
  <si>
    <t>3x utičnica, 16A, umetak, p/ž</t>
  </si>
  <si>
    <t xml:space="preserve">3-struki okvir, bijeli </t>
  </si>
  <si>
    <t>Utičnica šuko dvostruka, IP54, n/ž</t>
  </si>
  <si>
    <t>Utičnica šuko, IP54, sa ključem, na oprugu, nadžbukna</t>
  </si>
  <si>
    <t>Industrijska utičnica, kombinirana, IP44, predožičena, 32A</t>
  </si>
  <si>
    <t>Grebenasta sklopka u kućištu, 0-1/1P/16A, IP40</t>
  </si>
  <si>
    <t xml:space="preserve">Dobava, montaža i spajanje kompletne podne kutije opremljene sa 2x trostrukom utičnicom 16A/230V, antenskom utičnicom, 2x RJ-45 TK utičnicom, dim. 250x250x95-125 mm
</t>
  </si>
  <si>
    <t xml:space="preserve">Dobava, montaža i spajanje kompletne podne kutije opremljene sa 2x trostrukom utičnicom 16A/230V, 2x RJ-45 TK utičnicom, dim. 250x250x95-125 mm
</t>
  </si>
  <si>
    <t xml:space="preserve">Dobava, montaža i spajanje kompletne podne kutije opremljene sa 2x trostrukom utičnicom 16A/230V, 4x RJ-45 TK utičnicom, dim. 250x250x95-125 mm
</t>
  </si>
  <si>
    <t>N/Ž kutija IP30,75x75x25mm bijela</t>
  </si>
  <si>
    <t>Razvodna kutija, podžbukna, Ø70, 35mm, M20, s poklopcem</t>
  </si>
  <si>
    <t>Dobava, montaža i spajanje nadžbuknog instalacionog materijala</t>
  </si>
  <si>
    <t>prekidač,isklopni, IP54, n/ž</t>
  </si>
  <si>
    <t>utičnica sa poklopcem, 230V, 16A (na ormaru)</t>
  </si>
  <si>
    <t>utičnica sa poklopcem, 400/230V, 20A (na ormaru)</t>
  </si>
  <si>
    <t>utičnica sa poklopcem, 24V (na ormaru)</t>
  </si>
  <si>
    <t>Izvedba izvoda za napajanje uređaja i dovođenje u funkciju istih:</t>
  </si>
  <si>
    <t>izvod jednofazni, 230V</t>
  </si>
  <si>
    <t xml:space="preserve">izvod trofazni, 400V </t>
  </si>
  <si>
    <t>Dobava materijala i izrada premoštenja prirubnica na cijevnom razvodu, armaturama i pumpama i vratima, upotrebom voda P10 mm2 i kab. stopica, a spajanje pod vijak</t>
  </si>
  <si>
    <t>kompl</t>
  </si>
  <si>
    <t>Dobava, montaža i spajanje kutije za izjednačenje potencijala</t>
  </si>
  <si>
    <t>INSTALACIJSKI MATERIJAL I TEHNOLOŠKI PRIKLJUČCI UKUPNO:</t>
  </si>
  <si>
    <t>IV.</t>
  </si>
  <si>
    <t>KABELI I KABELSKE POLICE</t>
  </si>
  <si>
    <t>Dobava, polaganje  i spajanje kabela u kabelske kanalice ili odgovarajuće zaštitne cijevi uključivo plastične kutije, ovjesni pribor i sl.</t>
  </si>
  <si>
    <t>3x (FG70R 4x95mm2)+1x70mm2</t>
  </si>
  <si>
    <t>m</t>
  </si>
  <si>
    <t>NYY 4x70mm2+1x35mm2</t>
  </si>
  <si>
    <t>NYY 4x50mm2+1x25mm2</t>
  </si>
  <si>
    <t>NYY 5x35mm2</t>
  </si>
  <si>
    <t>NYY 5x25mm2</t>
  </si>
  <si>
    <t>NYY 5x16mm2</t>
  </si>
  <si>
    <t>NYY 5x10mm2</t>
  </si>
  <si>
    <t>NYY 5x6mm2</t>
  </si>
  <si>
    <t>NYY 5x4mm2</t>
  </si>
  <si>
    <t>NYY 3x4mm2</t>
  </si>
  <si>
    <t>NYY 5x2,5mm2</t>
  </si>
  <si>
    <t>NYY 3x2,5mm2</t>
  </si>
  <si>
    <t>NYY 2x2,5mm2</t>
  </si>
  <si>
    <t>NYY 3x1,5mm2</t>
  </si>
  <si>
    <t>NYY 5x1,5mm2</t>
  </si>
  <si>
    <t>NYY 4x1,5mm2</t>
  </si>
  <si>
    <t>NYY 2x1,5mm2</t>
  </si>
  <si>
    <t>NYY 10x1,5mm2</t>
  </si>
  <si>
    <t>PP/L 2x0,75mm2</t>
  </si>
  <si>
    <t>PP/L 5x0,75mm2</t>
  </si>
  <si>
    <t>NHXH FE180/E90 5x10mm2</t>
  </si>
  <si>
    <t>NHXH FE180/E90 3x1,5mm2</t>
  </si>
  <si>
    <t>NHXH FE180/E90 3x2,5mm2</t>
  </si>
  <si>
    <t>NHXH FE180/E90 4x1,5mm2</t>
  </si>
  <si>
    <t>LiYCY 2x0,75mm2</t>
  </si>
  <si>
    <t>LiYCY 4x1mm2</t>
  </si>
  <si>
    <t>LiYCY-TP 2x2x0,75mm2</t>
  </si>
  <si>
    <t>J-Y(St)Y 2x2x0,8mm2</t>
  </si>
  <si>
    <t>J-Y(St)Y 4x2x0,8mm2</t>
  </si>
  <si>
    <t>JB-Y(St)Y 1x2x0,8mm2</t>
  </si>
  <si>
    <t>JB-Y(St)Y 2x2x0,8mm2</t>
  </si>
  <si>
    <t>JB-Y(St)Y 4x2x0,8mm2</t>
  </si>
  <si>
    <t>Cat. 6a F/FTP</t>
  </si>
  <si>
    <t>P/F 4mm2</t>
  </si>
  <si>
    <t>H07V-K 10 mm2</t>
  </si>
  <si>
    <t>P10 mm2</t>
  </si>
  <si>
    <t>P6 mm2</t>
  </si>
  <si>
    <t>Dobava, polaganje i spajanje kabela u kabelske kanalice ili odgovarajuće zaštitne cijevi uključivo plastične kutije, ovjesni pribor i sl. za potrebe automatike:</t>
  </si>
  <si>
    <t>J-Y(St)Y 3x2x0,8mm2</t>
  </si>
  <si>
    <t>Cat. 6 U/UTP</t>
  </si>
  <si>
    <t>Dobava, polaganje i spajanje trake Fe/Zn 30x3mm za izjednačenje potencijala</t>
  </si>
  <si>
    <t>Dobava, montaža i spajanje nosača trake Fe/Zn</t>
  </si>
  <si>
    <t>Dobava, montaža i spajanje križne spojnice za spoj Fe/Zn trake</t>
  </si>
  <si>
    <t>Dobava i polaganje zaštitnih cijevi:</t>
  </si>
  <si>
    <t>Cs13</t>
  </si>
  <si>
    <t>Cs16</t>
  </si>
  <si>
    <t>Cs20</t>
  </si>
  <si>
    <t>Cs25</t>
  </si>
  <si>
    <t>Cs32</t>
  </si>
  <si>
    <t>Cs40</t>
  </si>
  <si>
    <t>Cs50</t>
  </si>
  <si>
    <t>Dobava i polaganje PNT cijevi</t>
  </si>
  <si>
    <t>PNT23</t>
  </si>
  <si>
    <t>PNT32</t>
  </si>
  <si>
    <t>Dobava i montaža PVC kanala</t>
  </si>
  <si>
    <t>17X17</t>
  </si>
  <si>
    <t>25X17</t>
  </si>
  <si>
    <t>40X25</t>
  </si>
  <si>
    <t>Dobava, montaža i spajanje kabelskih polica za polaganje kabela, komplet sa svim spojnim i montažnim materijalom, plastificirane u RAL tonovima prema želji investitora:</t>
  </si>
  <si>
    <t>PK400</t>
  </si>
  <si>
    <t>PK300</t>
  </si>
  <si>
    <t>PK200</t>
  </si>
  <si>
    <t>PK100</t>
  </si>
  <si>
    <t>Dobava i ugradnja podnog kanala s 2 komore, ugradnja ispod glazure, pocinčani, sa svim potrebnim spojnicama i priborom  dim. 2000x190x28 mm</t>
  </si>
  <si>
    <t>Izvedba spoja voda H07V-K 10 mm2/PK/Cs25 za uzemljenje svih komunikacijskih ormara</t>
  </si>
  <si>
    <t xml:space="preserve">Izvedba spoja voda P10 mm2/PK/Cs25 od najbližeg razvodnog ormara do kutije za izjednačenje potencijala.
</t>
  </si>
  <si>
    <t xml:space="preserve">Izvedba spoja voda P6 mm2/Cs13 od kutije za izjednačenje  potencijala do izljevnog mjesta-cca 5m.
</t>
  </si>
  <si>
    <t>Dobava i montaža mase za brtvljenje prodora veličine 0,25 m2 na granici protupožarnih sektora</t>
  </si>
  <si>
    <t>Karakteristike za jednakovrijednost:</t>
  </si>
  <si>
    <t>Certifikat u skladu sa:</t>
  </si>
  <si>
    <t>EN 1366-3 (protupožarne pregrade) - EN 13501-2 / klasifikacijska izvješća</t>
  </si>
  <si>
    <t>ÖNORM B 3807 ili jednakovrijedna</t>
  </si>
  <si>
    <t>KABELI UKUPNO:</t>
  </si>
  <si>
    <t>INSTALACIJA SLABE STRUJE</t>
  </si>
  <si>
    <t>V.</t>
  </si>
  <si>
    <t>INSTALACIJA STRUKTURNOG KABLIRANJA</t>
  </si>
  <si>
    <t>Dobava, postava i spajanje komunikacijskog ormara za ugradnju telekomunikacijske i informatičke opreme, oznake "+KO-S", samostojeći komunikacijski ormar sa staklenim prednjim vratima i bravicom, s ventilacijskim prorezima i otvorima za ulaz kabela, s odvojivim bočnim stranicama i otvorima za ugradnju ventilatora u podu i stropu, 19” prednjim nosačima za montažu opreme prema normi IEC 60297, s priborom za uzemljenje svih metalnih dijelova na zajedničku sabirnicu, kompletom vijaka, podloški i matica, te sljedećom opremom:</t>
  </si>
  <si>
    <t>Samostojeći komunikacijski ormar DS 600x1970x600, 19", 42U</t>
  </si>
  <si>
    <t>Polucilindar s 1xključem</t>
  </si>
  <si>
    <t>Prespojni panel 19", prazan, za 24 modula, 1U, RA7035</t>
  </si>
  <si>
    <t>utični modul RJ45 cat.6, neoklopljen (SFA)</t>
  </si>
  <si>
    <t>19" vodilica kabela s 5 prstena 70x40 i otvorima,1U, RAL7035</t>
  </si>
  <si>
    <t>Prespojni panel 25xRJ45 ISDN,4-pinski 3,6/4,5,neokl.,19",1U</t>
  </si>
  <si>
    <t>Optički razdjelnik, 12 niti, LC 50/125µm OM2, izvlačivi, 19", 1U</t>
  </si>
  <si>
    <t>Optički prespojni kabel, LC/LC, 50/125µm OM2, 1.0m</t>
  </si>
  <si>
    <t>19" fiksna polica do maks. 50kg, d=350mm, 1U, RAL7035</t>
  </si>
  <si>
    <t>Priključna napojna letva 19” sa 7×230V/16A utičnica, prekidačem i prenaponskom zaštitom</t>
  </si>
  <si>
    <t>Prespojni kabel RJ45 cat.6 neoklopljen, PVC, sivi, 1.0m</t>
  </si>
  <si>
    <t>Wireless LAN kontroler, za do 50 pristupnih točaka</t>
  </si>
  <si>
    <t>Dobava, postava i spajanje komunikacijskog ormara za ugradnju telekomunikacijske i informatičke opreme, oznake "+KO-P1", samostojeći komunikacijski ormar sa staklenim prednjim vratima i bravicom, s ventilacijskim prorezima i otvorima za ulaz kabela, s odvojivim bočnim stranicama i otvorima za ugradnju ventilatora u podu i stropu, 19” prednjim nosačima za montažu opreme prema normi IEC 60297, s priborom za uzemljenje svih metalnih dijelova na zajedničku sabirnicu, kompletom vijaka, podloški i matica, te sljedećom opremom:</t>
  </si>
  <si>
    <t>UPS 3000VA 2700W 5 min.1/1-fazni/Online</t>
  </si>
  <si>
    <t>Dobava, postava i spajanje komunikacijskog ormara za ugradnju telekomunikacijske i informatičke opreme, oznake "+KO-P2", samostojeći komunikacijski ormar sa staklenim prednjim vratima i bravicom, s ventilacijskim prorezima i otvorima za ulaz kabela, s odvojivim bočnim stranicama i otvorima za ugradnju ventilatora u podu i stropu, 19” prednjim nosačima za montažu opreme prema normi IEC 60297, s priborom za uzemljenje svih metalnih dijelova na zajedničku sabirnicu, kompletom vijaka, podloški i matica, te sljedećom opremom:</t>
  </si>
  <si>
    <t>Dobava, postava i spajanje komunikacijskog ormara za ugradnju telekomunikacijske i informatičke opreme, oznake "+KO-I1", samostojeći komunikacijski ormar sa staklenim prednjim vratima i bravicom, s ventilacijskim prorezima i otvorima za ulaz kabela, s odvojivim bočnim stranicama i otvorima za ugradnju ventilatora u podu i stropu, 19” prednjim nosačima za montažu opreme prema normi IEC 60297, s priborom za uzemljenje svih metalnih dijelova na zajedničku sabirnicu, kompletom vijaka, podloški i matica, te sljedećom opremom:</t>
  </si>
  <si>
    <t>Samostojeći komunikacijski ormar DS 600x1300x600, 19", 27U</t>
  </si>
  <si>
    <t>Dobava, postava i spajanje komunikacijskog ormara za ugradnju telekomunikacijske i informatičke opreme, oznake "+KO-I2", samostojeći komunikacijski ormar sa staklenim prednjim vratima i bravicom, s ventilacijskim prorezima i otvorima za ulaz kabela, s odvojivim bočnim stranicama i otvorima za ugradnju ventilatora u podu i stropu, 19” prednjim nosačima za montažu opreme prema normi IEC 60297, s priborom za uzemljenje svih metalnih dijelova na zajedničku sabirnicu, kompletom vijaka, podloški i matica, te sljedećom opremom:</t>
  </si>
  <si>
    <t>Dobava, postava i spajanje zidnog komunikacijskog ormara za ugradnju telekomunikacijske i informatičke opreme, oznake "+KO-0.1", zidni komunikacijski ormar DS 600x770x395, 19", 15U, sa staklenim prednjim vratima s ručkom i bravicom, s ventilacijskim prorezima i otvorima za ulaz kabela, 19” prednjim i stražnjim montažnim okvirom za montažu opreme prema normi IEC 60297, s priborom za uzemljenje svih metalnih dijelova na zajedničku sabirnicu, s nožicama za niveliranje, s kompletom vijaka, podloški i matica, te sljedećom opremom:</t>
  </si>
  <si>
    <t>Zidni komunikacijski ormar DS 600x770x395, 19", 15U</t>
  </si>
  <si>
    <t>utični modul RJ45 cat.6a</t>
  </si>
  <si>
    <t>Dobava, postava i spajanje zidnog komunikacijskog ormara za ugradnju telekomunikacijske i informatičke opreme, oznake "+KO-0.2", zidni komunikacijski ormar DS 600x770x395, 19", 15U, sa staklenim prednjim vratima s ručkom i bravicom, s ventilacijskim prorezima i otvorima za ulaz kabela, 19” prednjim i stražnjim montažnim okvirom za montažu opreme prema normi IEC 60297, s priborom za uzemljenje svih metalnih dijelova na zajedničku sabirnicu, s nožicama za niveliranje, s kompletom vijaka, podloški i matica, te sljedećom opremom:</t>
  </si>
  <si>
    <t>Dobava, postava i spajanje komunikacijskog ormara za ugradnju telekomunikacijske i informatičke opreme, oznake "+KO-1", samostojeći komunikacijski ormarsa staklenim prednjim vratima i bravicom, s ventilacijskim prorezima i otvorima za ulaz kabela, s odvojivim bočnim stranicama i otvorima za ugradnju ventilatora u podu i stropu, 19” prednjim nosačima za montažu opreme prema normi IEC 60297, s priborom za uzemljenje svih metalnih dijelova na zajedničku sabirnicu, kompletom vijaka, podloški i matica, te sljedećom opremom:</t>
  </si>
  <si>
    <t xml:space="preserve">Samostojeći komunikacijski ormar DS 600x1525x600, 19", 32U  </t>
  </si>
  <si>
    <t>Dobava, postava i spajanje komunikacijskog ormara za ugradnju telekomunikacijske i informatičke opreme, oznake "+KO-2", samostojeći komunikacijski ormarsa staklenim prednjim vratima i bravicom, s ventilacijskim prorezima i otvorima za ulaz kabela, s odvojivim bočnim stranicama i otvorima za ugradnju ventilatora u podu i stropu, 19” prednjim nosačima za montažu opreme prema normi IEC 60297, s priborom za uzemljenje svih metalnih dijelova na zajedničku sabirnicu, kompletom vijaka, podloški i matica, te sljedećom opremom:</t>
  </si>
  <si>
    <t>Dobava, postava i spajanje komunikacijskog ormara za ugradnju telekomunikacijske i informatičke opreme, oznake "+KO-3", samostojeći komunikacijski ormar sa staklenim prednjim vratima i bravicom, s ventilacijskim prorezima i otvorima za ulaz kabela, s odvojivim bočnim stranicama i otvorima za ugradnju ventilatora u podu i stropu, 19” prednjim nosačima za montažu opreme prema normi IEC 60297, s priborom za uzemljenje svih metalnih dijelova na zajedničku sabirnicu, kompletom vijaka, podloški i matica, te sljedećom opremom:</t>
  </si>
  <si>
    <t>USV Rack 1500VA 1350W, 5 min.1/1f</t>
  </si>
  <si>
    <t>Dobava, postava i spajanje komunikacijskog ormara za ugradnju telekomunikacijske i informatičke opreme, oznake "+KO-4", samostojeći komunikacijski ormar sa staklenim prednjim vratima i bravicom, s ventilacijskim prorezima i otvorima za ulaz kabela, s odvojivim bočnim stranicama i otvorima za ugradnju ventilatora u podu i stropu, 19” prednjim nosačima za montažu opreme prema normi IEC 60297, s priborom za uzemljenje svih metalnih dijelova na zajedničku sabirnicu, kompletom vijaka, podloški i matica, te sljedećom opremom:</t>
  </si>
  <si>
    <t>Dobava, postava i spajanje komunikacijskog ormara za ugradnju telekomunikacijske i informatičke opreme, oznake "+KO-5", samostojeći komunikacijski ormar sa staklenim prednjim vratima i bravicom, s ventilacijskim prorezima i otvorima za ulaz kabela, s odvojivim bočnim stranicama i otvorima za ugradnju ventilatora u podu i stropu, 19” prednjim nosačima za montažu opreme prema normi IEC 60297, s priborom za uzemljenje svih metalnih dijelova na zajedničku sabirnicu, kompletom vijaka, podloški i matica, te sljedećom opremom:</t>
  </si>
  <si>
    <t>Dobava, izrada otvora u zidu, ugradnja u zid, te spajanje p/ž komunikacijskog utičnog mjesta s 2×RJ45 konektora, sastavljenog od sljedećih elemenata:</t>
  </si>
  <si>
    <t>Priključnica prazna 80x80 za 2 modula (SFA/B), kosi izvod</t>
  </si>
  <si>
    <t>RJ45 utikač za instalacijske kabele za bežični AP, neoklopljen, cat.6a, ravan uvod</t>
  </si>
  <si>
    <t>instalacijska p/ž kutija fi60mm.</t>
  </si>
  <si>
    <t>Bežična pr. točka WLAN 2,4GHz 802.11b/g/n, stropna, PoE, 
upravljanje kontrolerom</t>
  </si>
  <si>
    <t>Dobava, uvlačenje u instalacijske kanale, uvlačenje u plastične cijevi n/žb i p/žb, kabela tipa U/UTP inst. kabel cat.6a,4x2xAWG23/1,500MHz,LS0H,Eca,plavi</t>
  </si>
  <si>
    <t>Dobava, uvlačenje u instalacijske kanale i plastične cijevi n/žb i p/žb univerzalnog optičkog kabela A/I-DQ(ZN)BH 12x9/125µm OS2, LS0H-3, Dca, s nemetalnom zaštitom od glodavaca</t>
  </si>
  <si>
    <t>Dobava, polaganje i spajanje višemodnog svjetlovodnog instalacijskog kabela s 12 niti tipa OM2 A/I-DQ(ZN)BH 12×50/125, MM, LS0H-3 za povezivanje komunikacijskog ormara i postojeće komunikacijske infrastrukture</t>
  </si>
  <si>
    <t>INSTALACIJA STRUKTURNOG KABLIRANJA UKUPNO:</t>
  </si>
  <si>
    <t>VI.</t>
  </si>
  <si>
    <t xml:space="preserve">ANTENSKA INSTALACIJA </t>
  </si>
  <si>
    <t>Dobava, postava i spajanje zidnog ormara za ugradnju opreme za SAT/TV razvod, zidni ormar 600x800x200 oznake u projektu "ZAU5", s prednjim vratima  i bravicom, s ventilacijskim prorezima i otvorima za ulaz kabela i perforiranom stražnjom pločom i priborom za uzemljenje svih metalnih dijelova na zajedničku sabirnicu, te sljedećom opremom:</t>
  </si>
  <si>
    <t>SAT ormarić čel., perf. ploča, zaključ.,600x800x200, RAL7035</t>
  </si>
  <si>
    <t>DVB-T pojačalo 5 u 1, 10 podesivih kanala</t>
  </si>
  <si>
    <t>SAT uzemljenje + prenaponska zaštita, 9xF-konektora, 9 x odvodnika prenapona</t>
  </si>
  <si>
    <t>SAT odvodnik prenapona, F-ženski/F-ženski</t>
  </si>
  <si>
    <t>SAT multisklopka 9 IN 8 OUT za quattro/quad LNB, kaskadna, napajanje do 10m</t>
  </si>
  <si>
    <t>Koaksijalni F-konektor navojni, za kabele 6.6 - 6.8mm</t>
  </si>
  <si>
    <t>Dobava, postava i spajanje zidnog ormara za ugradnju opreme za SAT/TV razvod, zidni ormar 600x800x200 oznake u projektu "ZAU4", s prednjim vratima  i bravicom, s ventilacijskim prorezima i otvorima za ulaz kabela i perforiranom stražnjom pločom i priborom za uzemljenje svih metalnih dijelova na zajedničku sabirnicu, te sljedećom opremom:</t>
  </si>
  <si>
    <t>SAT pojačalo 9 ulaza, 9 izlaza</t>
  </si>
  <si>
    <t>SAT kaskadna jedinica za 9 IN 6 OUT pasivna</t>
  </si>
  <si>
    <t>Koaksijalni adapter F-m/F-m quick, ravni, za spoj pojačala i kaskadnih jedinica</t>
  </si>
  <si>
    <t>SAT završni otpor 75Ohm, F-muški, s izolacijom za DC</t>
  </si>
  <si>
    <t>Dobava, postava i spajanje zidnog ormara za ugradnju opreme za SAT/TV razvod, zidni ormar 600x800x200 oznake u projektu "ZAU3", s prednjim vratima  i bravicom, s ventilacijskim prorezima i otvorima za ulaz kabela i perforiranom stražnjom pločom i priborom za uzemljenje svih metalnih dijelova na zajedničku sabirnicu, te sljedećom opremom:</t>
  </si>
  <si>
    <t>Dobava, postava i spajanje zidnog ormara za ugradnju opreme za SAT/TV razvod, zidni ormar 600x800x200 oznake u projektu "ZAU2", s prednjim vratima  i bravicom, s ventilacijskim prorezima i otvorima za ulaz kabela i perforiranom stražnjom pločom i priborom za uzemljenje svih metalnih dijelova na zajedničku sabirnicu, te sljedećom opremom:</t>
  </si>
  <si>
    <t>SAT kaskadna jedinica za 9 IN 18 OUT pasivna</t>
  </si>
  <si>
    <t>Dobava, postava i spajanje zidnog ormara za ugradnju opreme za SAT/TV razvod, zidni ormar 600x600x200 oznake u projektu "ZAU1", s prednjim vratima  i bravicom, s ventilacijskim prorezima i otvorima za ulaz kabela i perforiranom stražnjom pločom i priborom za uzemljenje svih metalnih dijelova na zajedničku sabirnicu, te sljedećom opremom:</t>
  </si>
  <si>
    <t>SAT ormarić čel., perf. ploča, zaključ.,600x600x200,RAL7035</t>
  </si>
  <si>
    <t>SAT kaskadna jedinica za 9 IN 12 OUT pasivna</t>
  </si>
  <si>
    <t>Dobava, postava i spajanje zidnog ormara za ugradnju opreme za SAT/TV razvod, zidni ormar 600x600x200 oznake u projektu "ZAU0", s prednjim vratima  i bravicom, s ventilacijskim prorezima i otvorima za ulaz kabela i perforiranom stražnjom pločom i priborom za uzemljenje svih metalnih dijelova na zajedničku sabirnicu, te sljedećom opremom:</t>
  </si>
  <si>
    <t>Dobava, postava i spajanje zidnog ormara za ugradnju opreme za SAT/TV razvod, zidni ormar 600x800x200 oznake u projektu "ZAUP", s prednjim vratima  i bravicom, s ventilacijskim prorezima i otvorima za ulaz kabela i perforiranom stražnjom pločom i priborom za uzemljenje svih metalnih dijelova na zajedničku sabirnicu, te sljedećom opremom:</t>
  </si>
  <si>
    <t>Koaksijalni instalacijski kabeli i priključnice:</t>
  </si>
  <si>
    <t>Dobava, polaganje  i spajanje kabela u kabelske kanalice ili odgovarajuće zaštitne cijevi DIGI-SAT 3030 koaksijalni kabel 75Ohm 1.02/6.8, 100dB, klasa A, PVC, Eca</t>
  </si>
  <si>
    <t>Dobava, montaža i spajanje SAT završna utičnica 3-struka, R/TV/SAT, kl.A, okvir+kućište</t>
  </si>
  <si>
    <t>Antenska instalacija na krovu:</t>
  </si>
  <si>
    <t>Dobava, montaža i spajanje SAT teleskopski stup, d=4m, fi35/30mm, s kapom, pocinčani čelik 1.5mm</t>
  </si>
  <si>
    <t>Dobava, montaža i spajanje SAT steznik za stup za promjere 38-60mm, sa steznikom + 2 vijka + matice, čelični</t>
  </si>
  <si>
    <t>Dobava, montaža i spajanje SAT steznik za uzemljenje stupa do 100 cm, traka 428 cm, čelik</t>
  </si>
  <si>
    <t>Dobava, montaža i spajanje SAT antena 100/95cm, alu, 40,3dB/12GHz, alu pričvršćenje dvostruki monoblok, nosač tanjura: alu, pričvršćenje na stup dvostruko, montaža tanjura: sprijeda, boja tanjura: antracit</t>
  </si>
  <si>
    <t>Dobava, montaža i spajanje LNB nosač s nastavkom za dodatni LNB, 6°, prilagođen za Astra + HotBird (Eutelsat), za HSAT080xx, aluminjski</t>
  </si>
  <si>
    <t>Dobava, montaža i spajanje SAT LNB Quattro za priključak na razdjelnik, svjetlo sivi, zaštita od vode, Ø40mm</t>
  </si>
  <si>
    <t>Dobava, montaža i spajanje FM stereo radio antena, zaštita od oksidacije, za vanjsku montažu, F-konektor, montaža na stup do Ø55mm, aluminijska</t>
  </si>
  <si>
    <t>Dobava, montaža i spajanje DVB-T / UHF antena, zaštita od oksidacije, za vanjsku montažu, F-konektor, kanali 21-60, montaža na stup do Ø55mm, aluminijska</t>
  </si>
  <si>
    <t>Dobava, montaža i spajanje koaksijalni F-konektor navojni, za kabele 6.6 - 6.8mm</t>
  </si>
  <si>
    <t>Dobava, montaža i spajanje koaksijalna vodonepropusna pregibnica za F-konektor, UV-otporan, neoprenska</t>
  </si>
  <si>
    <t>Dobava, montaža i spajanje DIGI-SAT 3011 koaksijalni kabel 75Ohm 1.13/6.8, 90dB, klasa A, PE, crni, za vanjsko polaganje</t>
  </si>
  <si>
    <t xml:space="preserve">Dobava i polaganje u beton i pod žbuku instalacijske cijevi Cs 20
</t>
  </si>
  <si>
    <t>ANTENSKA INSTALACIJA UKUPNO:</t>
  </si>
  <si>
    <t>VII.</t>
  </si>
  <si>
    <t>SOS INSTALACIJA</t>
  </si>
  <si>
    <t>Nabava, montaža i spajanje SOS centrale za smještaj iznad ulaznih vrata u invalidski sanitarni čvor. Glavno napajanje 230 V 50Hz. Centrala opremljenija s ispravljačem i potrebnom elektronikom za upravljanje sustavom. U trenutku poziva pojavljuje se zvučni signal, a crvena LED dioda promjera 20 mm počinje bljeskati. Podžbukna montaža - kutija 4 modula.</t>
  </si>
  <si>
    <t>Nabava, montaža i spajanje tipkala pored školjki ili tuš kabina. Predviđeno tipkalo opremljeno je poteznom vrpcom za uspostavu poziva pri čemu vrpca seže do visine 50cm od poda, crvenom LED indikacijom statusa koja se uključuje uslijed uspostave poziva. Predviđeno pozivno tipkalo ugrađuje se u negorivu podžbuknu ugradnu kutiju Ø60mm na visinu h=2.0m od poda.</t>
  </si>
  <si>
    <t>Dobava, montaža i spajanje kabela:</t>
  </si>
  <si>
    <t xml:space="preserve"> J-Y(St) 2x2x0,8mm2</t>
  </si>
  <si>
    <t>Cijev plastična CS 16</t>
  </si>
  <si>
    <t>Nabava, montaža i spajanje audio/video pozivne jedinice u slučaju nužde za osobe s invaliditetom. Video pozivna jedinica za pozive u nuždi, P/Ž, ViP.</t>
  </si>
  <si>
    <t>Nabava, montaža i spajanje centralne jedinice za prihvat poziva i komunikaciju.  7" monitor sa android sustavom i WiFi, ViP, stolni nosač, prespojni kabel plosnati RJ45 cat.6, PVC, neokl. sivi, 0.15m, utični modul RJ45 oklopljen, cat.6 (SFB)</t>
  </si>
  <si>
    <t>Nabava, montaža i spajanje napajačke i komunikacijske komponente smještene u KO. Preklopnik 16xRJ45 10/100/1000 (PoE+), 19", 380W; Prespojni panel 19", prazan, za 24 modula, 1U, RAL7035, ECO; Utični modul RJ45 cat.6, oklopljen (SFA)-12 kom.; Prespojni kabel RJ45 cat.6 oklopljen,s pregibnicama,sivi,2m- 12 kom.</t>
  </si>
  <si>
    <t>U/FTP kabel cat.6a, 4x2xAWG23/1, 500MHz, LS0H, Dca, plavi</t>
  </si>
  <si>
    <t>Dobava i polaganje instalacijske savitljive cijevi (lagano), M20, 320N,kolut 50m,svijetlo-siva</t>
  </si>
  <si>
    <t>Konfiguriranje sustava i puštanje u pogon te obuka korisnika</t>
  </si>
  <si>
    <t>SOS INSTALACIJA UKUPNO:</t>
  </si>
  <si>
    <t>VIII.</t>
  </si>
  <si>
    <t>ODIMLJAVANJE</t>
  </si>
  <si>
    <t>STUBIŠTE</t>
  </si>
  <si>
    <t>Elektromotori za odimljavanje</t>
  </si>
  <si>
    <t xml:space="preserve">Dobava, montaža i spajanje lančanog elektromotora 24V = / 1.1 A / 50W, izbačaj lančanika 800 mm, tlačna/vlačna sila 300/200 N. Završna obrada EV1 natur aluminij. Isporuka sa pripadajućim konzolama za otvaranje na kip prema unutra. Otvaranje minimalno 60 stupnjeva. </t>
  </si>
  <si>
    <t>Dobava, montaža i spajanje lančanog elektromotora 24V = / 1.1 A / 50W, izbačaj lančanika 500 mm, tlačna/vlačna sila 300/200 N. Završna obrada EV1 natur aluminij. Isporuka sa pripadajućim konzolama za otvaranje zaokretno prema unutra. Otvaranje minimalno 60 stupnjeva.</t>
  </si>
  <si>
    <t>Dobava, montaža i spajanje elektromotora s polugom za otvaranje jednog krila vrata, 24V DC, 1.4 A, EV1. Navedeni elektromotor postiže otvaranje od 90°.</t>
  </si>
  <si>
    <t>Dobava, montaža i spajanje  konzole za montažu.</t>
  </si>
  <si>
    <t>Dobava, montaža i spajanje elektroprihvatnika</t>
  </si>
  <si>
    <t>Dobava, montaža i spajanje metalnog prihvata za elektroprihvatnik</t>
  </si>
  <si>
    <t xml:space="preserve">Napomena: 
Brava ne smije imati mogućnost zaključavanja- zaključana je isključivo elektroprihvatnikom koji "otpušta" u slučaju dojave požara i u slučaju nestanka električne energije. Brava koja se montira na navedena vrata mora imati kvaku s unutrašnje strane; s vanjske strane bez kvake (tzv "kugla"). Panik okov, brava te set kugla/kvaka nisu predmet specifikacije. </t>
  </si>
  <si>
    <t>Centrala, ručni javljači i detektor dima</t>
  </si>
  <si>
    <t>Dobava, montaža i spajanje centrale za odimljavanje 240W, interni kapacitet 7Ah, BUS komunikacija, mogučnost grupiranja motora u 1 grupu, napajanje centrale 230V, izlaz za komponente 24V, osigurana autonomija 72h. U skladu sa EN 12101-10 ili jednakovrijedno.
Mogučnost podešavanja funkcija softverom. 
Mogučnost za 5 dodatnih modula.
Mogučnost nadogradnje sa IO420 za spajanje na CNUS putem BACnet-a. Osigurati beznaponski kontakt centralnog požarnog sustava za automatsku aktivaciju
Dimenzije: 300x400x200mm</t>
  </si>
  <si>
    <t>1</t>
  </si>
  <si>
    <t>Dobava, montaža i spajanje ručnog javljača / tipkala 24V DC, VdS, RAL 2011 orange</t>
  </si>
  <si>
    <t>Dobava, montaža i spajanje prekidača, funkcije otvori/zatvori, sa LED signalizacijom.</t>
  </si>
  <si>
    <t>Dobava i montaža nadžbukne kutije za prekidač</t>
  </si>
  <si>
    <t>Napomena: kabeli za ožičenje sustava su specificirani u točki IV</t>
  </si>
  <si>
    <t>ODIMLJAVANJE UKUPNO:</t>
  </si>
  <si>
    <t>IX.</t>
  </si>
  <si>
    <t>MULTIMEDIJA I OZVUČENJE</t>
  </si>
  <si>
    <t xml:space="preserve">Karakteristike elemenata u opisima troškovničkih stavki predstavljaju minimalne karakteristike koje isti moraju zadovoljiti. Dopustiva je izgradnja sustava od elemenata jednakih, ili boljih karakteristika. Ponuditelji karakteristike elemenata dokazuju dostavom originalnih tehničkih listova za ponuđenu opremu. Za sve stavke opreme dozvoljeno je odstupanje karakteristika ± 5% od nazivne vrijednosti, osim ako je drugačije definirano u opisu pojedine troškovničke stavke.
</t>
  </si>
  <si>
    <t>AUDIO-VIDEO  SUSTAV INFORMATIČKIH DVORANA
- sastoji se od 2 seta, za dvije dvorane</t>
  </si>
  <si>
    <t>1.1</t>
  </si>
  <si>
    <t>Dobava i isporuka DLP projektora slijedećih minimalnih karakteristika:
- 3600 ANSI lumena
- nativna razolucija WXGA (1280x800), 16:10 
- kontrast: 20000:1 kontrast
- video ulazi: HDMI, VGA, DVI
- lampa 240W, životni vijek 4000 visoka svjetlina do 15000 sati ECO+
- optika leće UST 0.27:1, zoom tip fiksni
- ulazi 1 x HDMI+MHL, 1 x HDMI, 1xVGA, 2xUSB-A
- ugrađena aplikacija za prikaz slike preko mreže putem bežičnog interneta ili kabela
- uz projektor uključen zidni nosač za UST projektore, montaža projektora u ravnini platna
(kanal za kabele, podešenje vertikalnog i horizontalnog tilta)
- napajanje 230V AC</t>
  </si>
  <si>
    <t>1.2</t>
  </si>
  <si>
    <t>Dobava i isporuka aktivnog zvučničkog sustava slijedećih minimalnih karakteristika:
 - aktivni zvučnički sustav: aktivni i pasivni zvučnički par
- ugrađeno pojačalo u jedan zvučnik za pobudu drugog zvučnika
- nominalna impendancija: 8 Ohm
- frekvencijski raspon: minimano u rasponu od 110 Hz do 20kHz
 - minimalna RMS snaga: 50W
- razina zvučnoig tlaka (SPL) kod 1W na 1m: minimalno 93 dB
- ugrađen transformator za 100V sustave
- mogućnost odabira snage: 5/7,5/15/30W
- 6.5'' LF (woofer), 1'' VF (tweeter)
- uključen nosač za montažu na zid
- stupanj zaštite kućuišta: IP54
- napajanje 230V AC</t>
  </si>
  <si>
    <t>1.3</t>
  </si>
  <si>
    <t>Dobava i isporuka projektorskog platna slijedećih minimalnih karakteristika:
Projektorsko platno 220 x 165 cm s elektromotornim pogonom
- omjer projekcije 16:10
- projekcijska površina 210 x 130 cm
- ugrađeni bočni napinjači za stalnu napetost platna
- ugrađen sklop za RJ45 + RS232 podizanje platna preko centralnog sustava
- napajanje 230V AC</t>
  </si>
  <si>
    <t>1.4</t>
  </si>
  <si>
    <t>Dobava i isporuka priključnice za spajanje HDMI signala i 1 x Ž banana 3.5mm ili 2 x RCA + VGA</t>
  </si>
  <si>
    <t>1.5</t>
  </si>
  <si>
    <t xml:space="preserve">Dobava i isporuka HDMI kabela duljine 10m
</t>
  </si>
  <si>
    <t>1.6</t>
  </si>
  <si>
    <t xml:space="preserve">Dobava i isporuka VGA kabela duljine 10m
</t>
  </si>
  <si>
    <t>1.7</t>
  </si>
  <si>
    <t xml:space="preserve">Dobava i isporuka mikrofonskog kabela  4x0.5mm2, duljine 10m
</t>
  </si>
  <si>
    <t>1.8</t>
  </si>
  <si>
    <t xml:space="preserve">Dobava i postavljanje CS instalacijske cijevi CS32 za instalaciju kabela
</t>
  </si>
  <si>
    <t>1.9</t>
  </si>
  <si>
    <t>Ugradnja i spajanje opreme</t>
  </si>
  <si>
    <t>paušal</t>
  </si>
  <si>
    <t>1.10</t>
  </si>
  <si>
    <t>Puštanje u rad, obuka korisnika i izrada uputa za korištenje</t>
  </si>
  <si>
    <t>UKUPNO AV SUSTAV INFORMATIČKIH DVORANA</t>
  </si>
  <si>
    <t>AUDIO-VIDEO SUSTAV VELIKE KONFERENCIJSKE DVORANE</t>
  </si>
  <si>
    <t>2.1</t>
  </si>
  <si>
    <t>Dobava i isporuka zvučničkog stupa slijedećih minimalnih karakteristika:
- Linearray zvučnički stup
- frekvencijski opseg 65Hz do 20kHz
- snage 700 W RMS
   High frequencies: 200 W RMS
   Low frequencies: 500 W RMS
- kut pokrivanja: 100° x 30° (V x H)
- max SPL 30 dB</t>
  </si>
  <si>
    <t>2.2</t>
  </si>
  <si>
    <t>Dobava i isporuka centralnog audio-video i upravljačkog procesora slijedećih minimalnih karakteristika:
Ugrađena 8 x 2 video matrica:
      - video ulazi 6 x HDMI, DM 8G+(HDBaseT kompatibilno), 1 x mrežni RJ45 mrežni stream + AirMedia ulaz
      - 1 x HDMI izlaz + 1 x DM 8G+ (HDBaseT) izlaz
      - video rezolucija 3084x2160 4k UHD
      - video stream podržano H.264 + MJPEG, AAC audio stereo
      - AirMedia ulaz podrška do 32 korisnika, podržano na Windows 7, 8 i 10 te MAC OS X
      - device mirroring na pametnim telefonima Apple IOS + Android
Ugrađena 13x5 stereo audio matrica:
      - digitalni ulazi na HDMI ulazima odnosno stream ulazu
       - 6 x MIC/LINE ulaz
       - 5+1 Audio ulaz (Stereo)
       - 6 kanalna izlazna matrica, 4 x Analog out izlaz + 2 x digitalni izlaz
       - ugrađeno pojačalo snage 2 x 25W
Sustav upravljanja:
      - 4 x IR Serial Out
      - 1 x IR ulaz
      - 4 x logički ulaz 0 - 24V
      - 4 x relejni izlaz
      - 2 x COM RS-232 izlaz
      - 4 x NET izlaz
      - 2 x Ethernet komunikacijski port, zasebni subnet za upravljačku mrežu
      - napajanje 230V AC</t>
  </si>
  <si>
    <t>2.3</t>
  </si>
  <si>
    <t>Dobava i isporuka aktivnog LCD monitora slijedećih minimalnih karakteristika:
TFT aktivni LCD monitor
- dijagonala ekrana 8.74''
- rezolucija 1280 x 800
- svjetlina 350 nits
- indikacija napunjenosti i statusa punjenja baterija kod priključenosti na docking station
- 1GB DDR memorija
- 4GB Flash memorija
- IEEE 802.11b/g/n Wi-Fi (2.4 GHz 2-way RF), static IP or dynamic IP via DHCP
- USB konekcija za podešavanje i konfiguriranje
- H.264 video stream
- uključen docking station za monitor sa punjačem za punjenje</t>
  </si>
  <si>
    <t>2.4</t>
  </si>
  <si>
    <t>Dobava i isporuka bežičnog ručnog mikrofona slijedećih minimalnih karakteristika:
Bežični ručni mikrofon sa rackmount prijemnikom
- UHF band
606.000 – 631.000 MHz (U Band – covering TV Ch. 38)
541.500 – 566.375 MHz (C Band)
655.500 – 680.375 MHz (D Band)
721.500 – 746.375 MHz (G Band)
PRIJEMNIK:
- frekv. Raspon 70Hz do 15 kHz
- harmonička izobličenja &lt;1%
- prijemnik sa potpunim diversityom
- osjeljivost 24dBuV (S/N 60dB)
- harmoničko izobličenje &lt;1%
- audio izlaz unbalanced +7dBV 1/4''
- audio izlaz balansirani +9dBV
ODAŠILJAČ:
- snaga 30mW maksimalno, 10mW minimalno
- vrsta kapsule, dinamička kardioida
- baterije 2 x AA, trajanje baterija 8 sati prosječno
- napajanje 230V AC</t>
  </si>
  <si>
    <t>2.5</t>
  </si>
  <si>
    <t>Dobava i isporuka naglavnog bežičnog mikrofona s džepnim odašiljačem slijedećih minimalnih karakteristika:
Bežični mikrofon s džepnim odašiljačem i sa rackmount prijemnikom, uključiti u paket naglavni iza uha mikrofon i kravatni mikrofon
- UHF band
606.000 – 631.000 MHz (U Band – covering TV Ch. 38)
541.500 – 566.375 MHz (C Band)
655.500 – 680.375 MHz (D Band)
721.500 – 746.375 MHz (G Band)
PRIJEMNIK:
- frekv. Raspon 70Hz do 15 kHz
- harmonička izobličenja &lt;1%
- prijemnik sa potpunim diversityom
- osjeljivost 24dBuV (S/N 60dB)
- harmoničko izobličenje &lt;1%
- audio izlaz unbalanced +7dBV 1/4''
- audio izlaz balansirani +9dBV
ODAŠILJAČ:
- snaga 30mW maksimalno, 10mW minimalno
- uključena oprema kravatni mikrofon i naglavni mikrofon
- baterije 2 x AA, trajanje baterija 8 sati prosječno
- napajanje 230V AC</t>
  </si>
  <si>
    <t>2.6</t>
  </si>
  <si>
    <t>Dobava i isporuka aktivne antene slijedećih minimalnih karakteristika:
Aktivna antena za prijem mikrofonskog signala
- par logaritamskih antena</t>
  </si>
  <si>
    <t>2.7</t>
  </si>
  <si>
    <t>Dobava i isporuka aktivnog antenskog distributora slijedećih minimalnih karakteristika:
Aktivni antenski distributor
- 2 x 1 u 4 za distribuciju na 4 prijemnika diversity antena
- AC prolazni konektor</t>
  </si>
  <si>
    <t>2.8</t>
  </si>
  <si>
    <t>Dobava i isporuka projektora slijedećih minimalnih karakteristika:
(Projektor za veliku dvoranu, montaža na ogradu galerije)
- jakost rasvjete 6500 ANSI lumena
- 4800:1 (dynamic contrast enabled)
- offset lampe vertikalni 100%, horizontalni 20%
- rezolucija WUXGA 1920 x 1200
- video ulazi: HDMI, DVI, DisplayPort, HD15, RJ45 HDBaseT
- mreža RJ45
- napajanje 230V AC
OPTIKA
- horizontalni pomak slike +/-100%
- horizontalni pomak slike +/- 30%
- ukljućena leća za projektor 0.75 - 0.95 zoom
- Crestron ready</t>
  </si>
  <si>
    <t>2.9</t>
  </si>
  <si>
    <t>Dobava i isporuka nosača projektora, montaža na strop sa vertikalnim pomakom od minimalno 2m</t>
  </si>
  <si>
    <t>2.10</t>
  </si>
  <si>
    <t>Dobava i isporuka projektorskog platna slijedećih minimalnih karakteristika:
Projektorsko platno 325 x 235 cm s elektromotornim pogonom
- omjer projekcije 16:10
- projekcijska površina 315 x 197 cm
- ugrađeni bočni napinjači za stalnu napetost platna
- ugrađen sklop za RJ45 + RS232 podizanje platna preko centralnog sustava
- napajanje 230V AC</t>
  </si>
  <si>
    <t>2.11</t>
  </si>
  <si>
    <t>Dobava i isporuka LCD ekrana slijedećih minimalnih karakteristika:
- LCD ekran dijagonale 65" za prikaz videokonferencijskog sadržaja paralelno s glavnim platnom na prednjem zidu velike dvorane
- prilagođen za rad 16/7 
- 4k UHD rezolucija 3840 x 2160
- 400 nits svjetlina
- kontrast 4000:1
- kut gledanja 178° u vertikalnoj i horizontalnoj ravnini
- napajanje 230V AC</t>
  </si>
  <si>
    <t>2.12</t>
  </si>
  <si>
    <t>Dobava i isporuka nosača ekrana sa tiltom u vertikalnoj i horizontalnoj ravnini
- zglobna ruka 180°</t>
  </si>
  <si>
    <t>2.13</t>
  </si>
  <si>
    <t>Dobava i isporuka konvertera HDMI signala na UTP paricu, sastoji se od predajnika i prijemnika
- podržava 2k rezoluciju signala
- napajanje preko UTP kabela
- napajanje 230V AC</t>
  </si>
  <si>
    <t>2.14</t>
  </si>
  <si>
    <t>Dobava i ispiruka HDMI matrice slijedećih minimalnih karakteristika:
- 6 ulaznih HDMI priključnica
- 6 izlaznih HDMI priključnica
- Ethernet port za vanjsko upravljanje
- RS232 port
- napajanje 230V AC</t>
  </si>
  <si>
    <t>2.15</t>
  </si>
  <si>
    <t>Dobava i isporuka videokonferencijskog uređaja slijedećih minimalnih karakteristika:
Videokonferencijski uređaj sa pokretnom kamerom
VIDEO STANDARDI
- H.264 AVC, H.264 High Profile, H.265
- H.239
- H.264 video error concealment
- 1 x HDMI, 1 x HDCI In, 3 x USB
- 2 x HDMI Video Out (up to 1080p60) HDMI
- enkripcije (H.323, SIP): AES-128, AES-256
- G.711, G.722, G.722.1C licensed from Polycom®, MPEG-4- AAC-LC, MPEG-4 AAC-LD
KAMERA
- 4k Camera, 12x optical zoom, Auto focus/automatic gain control 10 camera presets (near or far end) Standard 3.0 m USB kabel
- licenca za multidisplay
- licenca za multipoint do 6 korisnika
- napajanje 230V AC
- Crestron ready, roomview podrška</t>
  </si>
  <si>
    <t>2.16</t>
  </si>
  <si>
    <t>Dobava i isporuka dodatne kamere:  4K Camera, 12x optical zoom, Auto focus/automatic gain control 10 camera presets (near or far end) Standard 3.0 m USB kabel</t>
  </si>
  <si>
    <t>2.17</t>
  </si>
  <si>
    <t>Dobava i isporuka stropnog konferencijskog boundary visećeg mikrofona
- sučelje za spajanje mikrofona putem CAT5e kabela
- 3m XLR mini 4PIN kabel za spajanje mikrofona</t>
  </si>
  <si>
    <t>2.18</t>
  </si>
  <si>
    <t>Dobava i isporuka konferencijskog mikrofona slijedećih minimalnih karakteristika:
- mikrofon na gušćjem vratu 30 cm
- tipka za uključenje i isključenje mikrofona
- crvena LED na vratu mikrofona za signalizaciju upaljenog mikrofona
- zvučnik za govornika</t>
  </si>
  <si>
    <t>2.19</t>
  </si>
  <si>
    <t>Dobava i isporuka DALI sučelja slijedećih minimalnih karakteristika:
- DALI  sučelje za upravljanje sustavom rasvjete
- 2 nezavisna DALI izlaza za upravljanje do 128 jedinica po izlazu
- POE ili Cresnet napajanje za spoj preko jedne žice</t>
  </si>
  <si>
    <t>2.20</t>
  </si>
  <si>
    <t>Dobava i isporuka mrežnog preklopnika slijedećih minimalnih karakteristika:
24 PORT 10/100/1000 mrežni preklopnik za sustav upravljanja
- layer 3 funkcionalnost</t>
  </si>
  <si>
    <t>2.21</t>
  </si>
  <si>
    <t>Dobava i isporuka tipkovnice za upravljenje AV sustavom dvorane slijedećih minimalnih karakteristika:
Fiksna tipkovnica za sustav upravljanja dvoranom
- modularna arhitektura, mogućnost kombinacija reda tipki sa 2, 3 ili 6 tipkala za ukupno 4 ili 12 zasebnih tipkala
- LED osvjeteljenje sa premazom na tipkama za lasersko graviranje znakova
- senzor osvjeteljenosti za automatsko reguliranje pozadinskog osvjetljenja
- paljenje i gašenje rasvjete
- paljenje i gašenje muzike te pojačavanje i smanjivanje rasvjete i muzike</t>
  </si>
  <si>
    <t>2.22</t>
  </si>
  <si>
    <t xml:space="preserve">Dobava i isporuka multimedijskog računala slijedećih minimalnih karakteristika:
- 512 MB hard disk
- 8 GB RAM memorije
- grafička kartica sa 2 HDMI izlaza
- ugrađena stream ulazna HDMI kartica sa 2 HDMI ulaza
- procesor 4 core 3.2 GHz
- 2 FullHD LED LCD monitora sa HDMI priključkom
- bežični miš i tastatura logitech 
- napajanje 230V AC
</t>
  </si>
  <si>
    <t>2.23</t>
  </si>
  <si>
    <t xml:space="preserve">Dobava i isporuka priključnog panela slijedećih minimalnih karakteristika:
Priključni panel PK1 
- montaža u prethodno ugrađenu duboku instalacijsku kutiju
- ulazni konektor HDMI
- izlazni konektor DM8G+,HDBaseT
- ulazna priključnica za RS-232 + IR
- napajanje 24 VDC lokalni ispravljač ili preko UTP kabela PoE, PoDM, HDBaseT PoE
</t>
  </si>
  <si>
    <t>2.24</t>
  </si>
  <si>
    <t xml:space="preserve">Dobava i isporuka priključne kutije slijedećih minimalnih karakteristika:
Priključna kutija PK1 za ugradnju do 18M. 
 - armatura za ugradnju modula u koso, dubina ugradnje modula minimalno 11cm
- 3 komada 2M modul XLR
- 2 komada 2M modul šuko utičnica
- 2 komada 1M modul RJ45 SFTP CAT6
- armaturica za ugradnju Crestron DM modula
</t>
  </si>
  <si>
    <t>2.25</t>
  </si>
  <si>
    <t>Dobava i isporuka infracrvenog radijatora slijedećih minimalnih karakteristika:
- LED indikator statusa
- automatsko uključivanje/isključivanje u skladu s uključivanjem/isključivanjem predajnika
- podesiv kut nagiba za reguliranje područja pokrivanja
- 260 infracrvenih LED dioda za odašiljanje signala
maksimalnog intenziteta 9W/sr
- tiho hlađenje konvekcijom (bez ventilatora)
- automatsko prebacivanje s punog na polovično opterećenje u slučaju pregrijavanja radijatora</t>
  </si>
  <si>
    <t>3</t>
  </si>
  <si>
    <t>2.26</t>
  </si>
  <si>
    <t>Dobava i isporuka IR predajnika slijedećih minimalnih karakteristika:
 - 4 kanalni IR predajnik
- 4 audio kanala
- jednostavno konfiguriranje putem izbornika na uređaju
- dvolinijski LCD display sa 16 znakova u svakom redu
- opcija dodjeljivanja imena kanalima radi lakšeg upravljanja
- 3.5mm stereo izlaz za slušalice za nadziranje
funkcioniranja sustava
- odašiljanje signala na do 30 radijatora
- "slave" način rada za prenošenje signala s drugog predajnika
- automatska distribucija hitnih poruka na sve kanale
- automatska sinkronizacija broja aktivnih kanala s brojem kanala korištenih u DCN NG sustavu</t>
  </si>
  <si>
    <t>2.27</t>
  </si>
  <si>
    <t>Dobava i isporuka bežičnog IC prijamnika slijedećih minimalnih karakteristika:
 - Bežični infracrveni prijamnik
- malih dimenzija, pogodan za nošenje za pojasom
- atraktivan dizajn
- automatsko gašenje kada slušalice nisu spojene
- automatsko potiskivanje signala nedovoljne snage radi
prigušivanja smetnji
- mogućnost rada do 200 sati s 2 alkalne baterije
- prikaz samo aktivnih kanala u sustavu
- LCD display s prikazom odabranog kanala, jakosti signala i
baterije
- moguć odabir moda za mjerenje jakosti signala radijatora
- kontrola glasnoće na samom prijamniku</t>
  </si>
  <si>
    <t>60</t>
  </si>
  <si>
    <t>2.28</t>
  </si>
  <si>
    <t>Dobava i isporuka slušalica za IR prijemnike
- lagani dizajn</t>
  </si>
  <si>
    <t>2.29</t>
  </si>
  <si>
    <t>Dobava i isporuka rack ormara za ugradnju AV opreme slijedećih minimalnih karakteristika:
- dimenzija 60 x 80 ili 80 x 60, prilagoditi prostoru unutar tehničke sobe
- prednja staklena vrata s bravicom te okretnim pantima
- kotačiči za pomicanje racka po potrebi
- plastični perforirani kanali za sakrivanje  i razvod instalacija
- vertikalne šine za povezivanje kabela
- 2 x napojna letva sa ugrađenim prekidačem i zaštitom te 7 x šuko utičnica 230V
- ventilator na krovu rack ormara sa ugrađenim termostatom te visoko protočnim silent ventilatorima</t>
  </si>
  <si>
    <t>2.30</t>
  </si>
  <si>
    <t>Dobava i isporuka podne/zidne priključnice:
Podna/zidna priključnica, prilagođena dizajnu prostora
- 1 x XLR-F
- 1 x XLR-M
- 2 x RJ45 SFTP CAT6
- 2 x Šuko 230V</t>
  </si>
  <si>
    <t>2.31</t>
  </si>
  <si>
    <t>Dobava i polaganje FTP cat 6 kabela, potpuno oklopljeni.</t>
  </si>
  <si>
    <t>2.32</t>
  </si>
  <si>
    <t>Dobava i polaganje mikrofonskog kabela 2x0.25mm2</t>
  </si>
  <si>
    <t>2.33</t>
  </si>
  <si>
    <t>Dobava i polaganje instalacijske savitljive termostabilne plastične cijevi tip CS25</t>
  </si>
  <si>
    <t>2.34</t>
  </si>
  <si>
    <t>Dobava i polaganje instalacijske savitljive termostabilne plastične cijevi tip CS40</t>
  </si>
  <si>
    <t>2.35</t>
  </si>
  <si>
    <t>Ugradnja i spajanje opreme u dvorani, u cijenu uračunati dobavu skele za postavljanje zvučnika i platna u velikoj dvorani te projektora</t>
  </si>
  <si>
    <t>2.36</t>
  </si>
  <si>
    <t>Programiranje i podešavanje sustava upravljanja AV sustavom
- izrada algoritama za upravljanje rasvjetom preko DALI sučelja, izrada algoritama za upravljanje klima uređajima, programiranje opreme za korištenje i upravljanje preko sustava upravljanja
- izrada skripti za real time feedback opreme na grafičkom sučelju
- izrada scena rasvjete i tehnike
- izrada preseta dvorana
- izrada korisničkog grafičkog sučelja
- spajanje na CNS sustav upravljanja</t>
  </si>
  <si>
    <t>2.37</t>
  </si>
  <si>
    <t>Podešavanje audio sustava dvorane, podešavanje i prilagodba DSP procesora, mjerenje zvučne slike profesionalnim analizatorom zvuka</t>
  </si>
  <si>
    <t>2.38</t>
  </si>
  <si>
    <t>Testiranje opreme i kabelske instalacije, probno puštanje u rad te ispravljanje skrivenih nedostataka</t>
  </si>
  <si>
    <t>2.39</t>
  </si>
  <si>
    <t>Obuka korisnika za korištenje sustavom, tehnička podrška u toku uhodavanja, izrada korisničkih uputa</t>
  </si>
  <si>
    <t>2.40</t>
  </si>
  <si>
    <t>Izrada i predaja dokumentacija koja uključuje mjerenja, dokumentaciju izvedenog stanja AV sustava i sustava ozvučenja zgrade</t>
  </si>
  <si>
    <t>UKUPNO AV SUSTAV VELIKE KONFERENCIJSKE DVORANE</t>
  </si>
  <si>
    <t>AUDIO-VIDEO SUSTAV PREDAVAONA - 3. KAT
- sastoji se od 3 seta, za 3 dvorane</t>
  </si>
  <si>
    <t>3.1</t>
  </si>
  <si>
    <t>3.2</t>
  </si>
  <si>
    <t>3.3</t>
  </si>
  <si>
    <t>3.4</t>
  </si>
  <si>
    <t>Dobava i isporuka AV prezentacijskog miksera/matrice slijedećih minimalnih karakteristika:
- 4 x HDMI video ulaz, rezolucija do 4K
- 2 x HDMI video izlaz sa mirror DM izlazom
- 4 x Audio liniski ulaz
- 4 x digitalni audio ulaz deembed na audio izlaz
- 1 x LAN priključak za spajanje na mrežu
- ugrađen WEB server za kontrolu svih funkcija miksera/matrice
- kompatibilno sa XiO Cloud  upravljanjem iz oblaka
- 4 x stereo linijski Cinch ulaz ili MIC ulaz sa Phantonskim napajanjem</t>
  </si>
  <si>
    <t>3.5</t>
  </si>
  <si>
    <t>3.6</t>
  </si>
  <si>
    <t>3.7</t>
  </si>
  <si>
    <t>Priključnica za spajanje 2 x HDMI signala i 2 x 3.5mm banana, ugradnja u podnu kutiju ili stolnu plohu, prilagođeno dizajnu interijera</t>
  </si>
  <si>
    <t>3.8</t>
  </si>
  <si>
    <t>Zidni rack ormar visine 12U
- letva 230V sa zaštitom
- polica za opremu koja nema 19'' Rack nosaće</t>
  </si>
  <si>
    <t>3.9</t>
  </si>
  <si>
    <t>Dobava i isporuka HDMI kabela duljine 10m</t>
  </si>
  <si>
    <t>3.10</t>
  </si>
  <si>
    <t>Dobava i isporuka mikrofonskog kabela  4x0.5mm2, duljine 10m</t>
  </si>
  <si>
    <t>3.11</t>
  </si>
  <si>
    <t>Dobava i postavljanje CS instalacijske cijevi CS32 za instalaciju kabela</t>
  </si>
  <si>
    <t>3.12</t>
  </si>
  <si>
    <t>3.13</t>
  </si>
  <si>
    <t>UKUPNO AV SUSTAV PREDAVAONA - 3. KAT</t>
  </si>
  <si>
    <t>AUDIO-VIDEO SUSTAV PREDAVAONA - 4. KAT
- sastoji se od 3 seta, za 3 dvorane</t>
  </si>
  <si>
    <t>4.1</t>
  </si>
  <si>
    <t>4.2</t>
  </si>
  <si>
    <t>4.3</t>
  </si>
  <si>
    <t>4.4</t>
  </si>
  <si>
    <t>4.5</t>
  </si>
  <si>
    <t>4.6</t>
  </si>
  <si>
    <t>4.7</t>
  </si>
  <si>
    <t>Priključnica za spajanje 2 x HDMI signala i 2 x 3.5mm banana, ugradnja u podnu kutiju ili stolnu plohu, prilagođeno o dizajnu interijera</t>
  </si>
  <si>
    <t>4.8</t>
  </si>
  <si>
    <t>4.9</t>
  </si>
  <si>
    <t>4.10</t>
  </si>
  <si>
    <t>4.11</t>
  </si>
  <si>
    <t>4.12</t>
  </si>
  <si>
    <t>4.13</t>
  </si>
  <si>
    <t>UKUPNO AV SUSTAV PREDAVAONA - 4. KAT</t>
  </si>
  <si>
    <t>AUDIO-VIDEO SUSTAV PREDAVAONA - 5. KAT
- sastoji se od 3 seta, za 3 dvorane</t>
  </si>
  <si>
    <t>5.1</t>
  </si>
  <si>
    <t>5.2</t>
  </si>
  <si>
    <t>5.3</t>
  </si>
  <si>
    <t>5.4</t>
  </si>
  <si>
    <t>5.5</t>
  </si>
  <si>
    <t>5.6</t>
  </si>
  <si>
    <t>5.7</t>
  </si>
  <si>
    <t>5.8</t>
  </si>
  <si>
    <t>Dobava i isporuka zidnog rack ormar visine 12U
- uključena letva 230V sa zaštitom
- uključena polica za opremu koja nema 19'' rack nosače</t>
  </si>
  <si>
    <t>5.9</t>
  </si>
  <si>
    <t>5.10</t>
  </si>
  <si>
    <t>5.11</t>
  </si>
  <si>
    <t>5.12</t>
  </si>
  <si>
    <t>5.13</t>
  </si>
  <si>
    <t>UKUPNO AV SUSTAV PREDAVAONA - 5. KAT</t>
  </si>
  <si>
    <t>MULTIMEDIJA I OZVUČENJE UKUPNO:</t>
  </si>
  <si>
    <t>SUSTAVA ZA UPRAVLJANJE ŽALUZINAMA NA ELEKTROMOTORNI POGON</t>
  </si>
  <si>
    <t>UPRAVLJAČKI ORMARI</t>
  </si>
  <si>
    <r>
      <t>Dobava, montaža i spajanje razvodnog ormarića sa kontrolerima za žaluzine, oznake MC</t>
    </r>
    <r>
      <rPr>
        <b/>
        <sz val="10"/>
        <rFont val="Arial"/>
        <family val="2"/>
        <charset val="238"/>
      </rPr>
      <t xml:space="preserve"> </t>
    </r>
    <r>
      <rPr>
        <sz val="10"/>
        <rFont val="Arial"/>
        <family val="2"/>
        <charset val="238"/>
      </rPr>
      <t>sa vratima i bravom, IP40. Označenim prema propisima sa ugrađenom opremom:</t>
    </r>
  </si>
  <si>
    <t>Uređaj za binarni ulaz, 8 x bezpotencijalni kontakt</t>
  </si>
  <si>
    <t>KNX kombi-aktor teretna/ rolete, 8/4 16A,230VAC</t>
  </si>
  <si>
    <t>Razdjelnik nazidni, IP40. 3-redni, 36 modula, prozirna vrata</t>
  </si>
  <si>
    <t>Katna stezaljka na oprugu STTB 2,5</t>
  </si>
  <si>
    <t>Završna pločica za redne stezaljke D-STTB 2,5</t>
  </si>
  <si>
    <t>Krajnji držač CLIPFIX 35-5, montaža na NS 35/7,5, 35/15</t>
  </si>
  <si>
    <t>Dobava, montaža i spajanje katnih ormarića za mrežno povezivanje KNX sustava, oznake KR sa vratima i bravom, IP40. Označenim prema propisima sa ugrađenom opremom:</t>
  </si>
  <si>
    <t>KNX Line Coupler</t>
  </si>
  <si>
    <t>Dobava, montaža i spajanje opreme u glavnom ormaru za mrežno povezivanje KNX sustava:</t>
  </si>
  <si>
    <t>KNX IP router, router provider - switch</t>
  </si>
  <si>
    <t>Server za kontrolu i podešavanje sustava preko mobitela/inte</t>
  </si>
  <si>
    <t>OPREMA SUSTAVA</t>
  </si>
  <si>
    <t>Dobava, montaža i spajanje vremenske postaje na krov zgrade.  KNX Vremenska stanica sa GPS-om 24V,nadgradna montaža.</t>
  </si>
  <si>
    <t>Radni napon 15 - 34 V DC
Radni napon KNX Napon napona, ≤10 mA
Potrošnja u pripravnosti &lt;0,5 W
Vrsta instalacije Zidna ugradnja
Osvjetljenje mjernog opsega 1 - 100000 lx
Temperatura podešavanja -30 ° C ... 60 ° C
Brzina vjetra mjerenja 2 - 30 m / s
Temperatura okoline -20 ° C ... 55 ° C
Vrsta zaštite IP 44
Klasa zaštite III</t>
  </si>
  <si>
    <t>Dobava, montaža i spajanje senzora za temperaturu i svjetlo na dvije strane zgrade gdje su žaluzine</t>
  </si>
  <si>
    <t>Radni napon 24 V DC , EIB, KNX                                                                      Potrošnja u pripravnosti &lt;150 mW
Vrsta instalacije Zidna ugradnja
Osvjetljenje mjernog opsega 1 - 100000 lx
Temperatura podešavanja -30 ° C ... 60 ° C
Temperatura okoline -25 ° C ... 55 ° C
Vrsta zaštite IP 54</t>
  </si>
  <si>
    <t xml:space="preserve">Dobava, montaža i spajanje tipkala za žaluzine, uključivo plast. kutije </t>
  </si>
  <si>
    <t>Umetak tipkala za rolete</t>
  </si>
  <si>
    <t>Okvir 1-struki</t>
  </si>
  <si>
    <t>Tipka sa strelicama gore/dolje</t>
  </si>
  <si>
    <t xml:space="preserve">LiyCy 4x 1,5mm2 </t>
  </si>
  <si>
    <t xml:space="preserve">J-Y(ST)Y 2x2x0,8mm2 - EIB bus, zeleni </t>
  </si>
  <si>
    <t>S/FTP cat.6a 500MHz LS0H</t>
  </si>
  <si>
    <t>Programiranje i puštanje u pogon sustava upravljanja žaluzinama</t>
  </si>
  <si>
    <t>Napomena: nuditi opremu KNX standarda ili jednakovrijednog</t>
  </si>
  <si>
    <t>SUSTAVA ZA UPRAVLJANJE ŽALUZINAMA NA ELEKTROMOTORNI POGON UKUPNO</t>
  </si>
  <si>
    <t>GROMOBRANSKA INSTALACIJA</t>
  </si>
  <si>
    <t>Dobava i montaža zidnog mjernog ormarića 200x150x100 mm</t>
  </si>
  <si>
    <t xml:space="preserve">Dobava i spajanje mjernog spoja  MJERNA KRIŽNA SP. 3X58 Rf-V traka do 30 mm
</t>
  </si>
  <si>
    <t>Dobava i postavljanje oznaka mjernih spojeva MS 20X48 Rf-V 8-10 mm</t>
  </si>
  <si>
    <t xml:space="preserve">Dobava i spajanje spone za povezivanje okruglih i plosnatih gromobranskih vodiča, MJERNA SP.3X58 RF-V, 8-10 mm / 30x3.5 mm
</t>
  </si>
  <si>
    <t>Dobava i polaganje RH1 trake za odvode RF 30X3.5 mm u skladu sa HRN EN 62305-3 ili jednakovrijednom</t>
  </si>
  <si>
    <t xml:space="preserve"> m</t>
  </si>
  <si>
    <t>Dobava i montaža zidnog nosača 8-10 mm zidni nosač- vijak 50 mm</t>
  </si>
  <si>
    <t>Dobava i montaža nosača za atiku</t>
  </si>
  <si>
    <t>Dobava i spajanje spone za međusobno povezivanje gromobranskih vodiča SP.40x40 Rf; 8-10 mm / 8-10 mm</t>
  </si>
  <si>
    <t>Dobava i spajanje spone za povezivanje gromobranskog vodiča na metalne mase KONTAKTNA SP.20X48 Rf-V 8-10 mm</t>
  </si>
  <si>
    <t>Dobava i spajanje spone za povezivanje trake na metalne mase  KONTAKTNA SP.20X48 RF-V PL 25x4 mm</t>
  </si>
  <si>
    <t>Dobava i polaganje gromobranskog vodiča za hvataljke AH1 ŽICA AL LEGURA 8 mm</t>
  </si>
  <si>
    <t>Dobava i montaža nosača za PVC ravnu kritinu PP 8-10 mm ZA PUN.</t>
  </si>
  <si>
    <t xml:space="preserve">Dobava i montaža (Al) lovne šipke visine h = 3,0 m, uključujući odgovarajući pričvrsni element za ravni krov
</t>
  </si>
  <si>
    <t>Dobava i spajanje spojnice od nehrđajućeg čelika za povezivanje okruglog gromobranskog vodiča i lovne šipke</t>
  </si>
  <si>
    <t>Ispitivanje gromobrana s izdavanjem izvještaja i protokola mjerenja</t>
  </si>
  <si>
    <t>GROMOBRANSKA INSTALACIJA UKUPNO:</t>
  </si>
  <si>
    <t>XI.</t>
  </si>
  <si>
    <t>UPS</t>
  </si>
  <si>
    <t>UPS UREĐAJ</t>
  </si>
  <si>
    <t>Dobava, isporuka, montaža i spajanje uređaja za besprekidno napajanje (UPS) snage 80 kVA/80 kW,  trofazni ulaz/trofazni izlaz slijedećih karakteristika:</t>
  </si>
  <si>
    <t>Izlazna snaga 80kVA / 80kW</t>
  </si>
  <si>
    <t>Tehnologija on-line, dvostruke konverzije - potpuno besprekidan</t>
  </si>
  <si>
    <t>Efikasnost &gt;96%</t>
  </si>
  <si>
    <t>Dimenzije (šxdxv): 600x827x1300mm</t>
  </si>
  <si>
    <t>Masa 210kg</t>
  </si>
  <si>
    <t>Buka na 1m pri 75% tereta &lt;60dBA pri dvostrukoj konverziji</t>
  </si>
  <si>
    <t>Soft start</t>
  </si>
  <si>
    <t>Zaštita od povratnog napona</t>
  </si>
  <si>
    <t xml:space="preserve">Paralelni rad do 6 jedinica </t>
  </si>
  <si>
    <t>Ulazni napon: 230/400V</t>
  </si>
  <si>
    <t>Ulazni napon ispravljača: +20% / - 20%</t>
  </si>
  <si>
    <t>Ulazna frekvencija: 50Hz</t>
  </si>
  <si>
    <t>Ulazna tolerancija frekvencije: 40-70Hz</t>
  </si>
  <si>
    <t>Ulazno ožićenje: tvrdožilno 3L + N</t>
  </si>
  <si>
    <t>Ulazni faktor snage: 0,99</t>
  </si>
  <si>
    <t>Ulazni THDI: &lt;3%</t>
  </si>
  <si>
    <t>Izlazni napon: 220/380 ili 230/400 ili 240/415V</t>
  </si>
  <si>
    <t>Izlazna frekvencija: 50Hz</t>
  </si>
  <si>
    <t>Izlazni THD: &lt;1%</t>
  </si>
  <si>
    <t>Izlazno ožićenje: tvrdožilno 3L + N</t>
  </si>
  <si>
    <t>Izlazni faktor snage: 1,00</t>
  </si>
  <si>
    <t>Preopterečenje na inverteru: 60 min - 102 - 110%; 10 min - 111 - 125%; 60 sec 126 - 150%</t>
  </si>
  <si>
    <t>Autonomija pri 100% tereta 30 min</t>
  </si>
  <si>
    <t>Sučelje za daljinski isklop u nuždi GE-HK</t>
  </si>
  <si>
    <t>Sučelje za komunikacijsku kartice RS 232, relejnu karticu, SNMP karticu</t>
  </si>
  <si>
    <t>Jamstvo 3 godine</t>
  </si>
  <si>
    <t>BATERIJSKI STALAK</t>
  </si>
  <si>
    <t>Dobava, montaža i spajanje baterijskog stalka slijedećih tehničkih karakteristika:</t>
  </si>
  <si>
    <t>Baterije XHRL12620W dim: 343(š)x170(d)x275,7(v)mm; mase 47,2kg</t>
  </si>
  <si>
    <t>Baterijski stalak otvorenog tipa sadrži 40 baterija XHRL12620W i ožičenje, Dim. stalka: 1856(š)x726(d)x1367(v)mm; mase 2132kg</t>
  </si>
  <si>
    <t xml:space="preserve">BATERIJSKI PREKIDAČ   </t>
  </si>
  <si>
    <t>Izrada, isporuka, montaža i spajanje baterijskog prekidača:</t>
  </si>
  <si>
    <t>Baterijski ormar dim.400(š)x200(d)x600(v)mm, sadrži N/Ž ormar, rastavnu sklopku 160A s podnožjem za 250A i ugrađene uvodnice za kaoflex</t>
  </si>
  <si>
    <t>Masa: cca. 20kg</t>
  </si>
  <si>
    <t>MBS ORMAR</t>
  </si>
  <si>
    <t>Izrada, isporuka, montaža i spajanje MBS ormara:</t>
  </si>
  <si>
    <t>Dimenzije MBS-a  560(š)x300(d)x800(v)mm, sadrži N/Ž ormar, prekidače, besprekidnu bypas sklopku za besprekidno odvajanje UPS uređaja s instalacije s ugrađenim uvodnicama za kaoflex</t>
  </si>
  <si>
    <t>Masa: cca 50kg</t>
  </si>
  <si>
    <t>KABELSKE VEZE</t>
  </si>
  <si>
    <t>5.1.</t>
  </si>
  <si>
    <t>FG16R16 1X70mm²</t>
  </si>
  <si>
    <t>5.2.</t>
  </si>
  <si>
    <t>FG16R16 5X50mm²</t>
  </si>
  <si>
    <t>PUŠTANJE U RAD</t>
  </si>
  <si>
    <t>Unos i pozicioniranje UPS-a i ostale opreme na predviđeno mjesto.</t>
  </si>
  <si>
    <t>Pripremni radovi prije puštanja UPS-a u rad:
 - podešavanje parametara na UPS-u
 - spajanje energetskih i signalno - upravljačkih kabela na UPS</t>
  </si>
  <si>
    <t>Probno testiranje rada UPS-a</t>
  </si>
  <si>
    <t>Izrada uputa za rukovanje, primopredaja i obuka korisnika.</t>
  </si>
  <si>
    <t>UPS UKUPNO:</t>
  </si>
  <si>
    <t>XII.</t>
  </si>
  <si>
    <t>CENTRALNI NADZORNI SUSTAV</t>
  </si>
  <si>
    <t>1.1.</t>
  </si>
  <si>
    <t>Dobava i isporuka BMS-a programa za OS Windows sa web integracijskim sučeljem.
- Programska licenca za maks.10.000 podatkovnih točaka i 10 BMS klijenata.
- Sučelje za KNX, BACnet, Modbus i JSON
- Klaster modul za integraciju vanjskog OPC servera ili dodatnog NETx BMS Servera
- Sadrži SQL bazu podataka za pohranu povijesnih podataka u sistemu.
- Integrirani Web poslužitelj za web-based vizualizacije (NETx BMS Klijenti: Web, iOS, Android).
Sadrži integrirano sučelje za povezivanje  licenciranih podatkovnih točaka:
- KNX grupne adrese, KNXnet / IP router / sučelje, KNX definicije uređaja
- BACnet objekti / BACnet uređaji
- Modbus točke podataka (registre, zavojnice), Modbus uređaji
- Cluster točke podataka (OPC objekti, integrirane točke podataka iz drugih NETx BMS servera).
- Sadrži mogućnost prikupljanja i povezivanja dvostruki broj podatkovnih točki (virtualni objekti, Lua svojstva, logičke funkcije) uključeno u isporuku.</t>
  </si>
  <si>
    <t>1.2.</t>
  </si>
  <si>
    <t>Dobava i isporuka programa za integraciju u BMS program za vizualizaciju podataka sa podatkovnih točaka.
- Programska licenca za maks.10.000 podatkovnih točaka.
- Broj vizualiziranih stranica: 200 stranica.
- Korisnički definirano logiranje i analiza zaprimljenih povijesnih podataka.
- Pregled i korisničko dodavanje alarmnih statusa.
- Prikaz podataka u tabličnom i grafičkom obliku</t>
  </si>
  <si>
    <t>1.3.</t>
  </si>
  <si>
    <t>Dobava i isporuka USB Dongle licencnog ključa za pokretanje i upotrebu BMS programa.</t>
  </si>
  <si>
    <t>1.4.</t>
  </si>
  <si>
    <t>Programiranje centralne jedinice BMS-a, programiranje sučelja, izrada vizualizacije po želji korisnika, osposobljavanje operatera za rad sa sustavom,  puštanje sustava u rad.</t>
  </si>
  <si>
    <t>sat</t>
  </si>
  <si>
    <t>1. UKUPNO:</t>
  </si>
  <si>
    <t>Energy management</t>
  </si>
  <si>
    <t>2.1.</t>
  </si>
  <si>
    <t>Dobava i isporuka modula BMS software-a ili kao zasebna aplikacija za analitiku i optimizaciju potrošnje enegije od  20 data točaka sa sučeljem na hrvatskom jeziku.
Minimalna svojstva aplikacije:
- analiza i obrada podataka dobivenih od mjernih uređaja na objektu ( prikaz podataka u tekstualnom I grafičkom obiku )
• arhiviranje i usporedba kroz vremensko razdoblje
Minimalne osnovne cjeline aplikacije:
• Glavni izbornik ( brzi pregled objekta sa osnovnim podacima analize )
• Vizualizacija
• Analitika
• Planiranja ( Alarm, zahtjevi potrošnje, ograničenja)
• Izvješća ( Billing )
Glavni izbornik sa prikazom utošenih energenata + temperaturni režim rada + financijski utrošak.</t>
  </si>
  <si>
    <t>Vizualni prikaz podataka potrošnje: 
• električne energije
• Energije plina
• Energije grijanja
• Energije hlađenja
• Vode
• Referentne temperature - prikaz u grafu
- Min. vizualni prikaz podataka prodaje ( raspodjele prema korisnicima):
• električne energije u tri faze 
(P1, P2, P3 I total )
• Energije plina
• Energije grijanja
• Energije hlađenja
• Vode
• Referentne temperature - prikaz u grafu
- Podaci se prikazuju u obliku podataka energije (kw/h, m3…) i troška ( kn ili EUR) grafički i tekstualno.
- Izvješća:
• Dnevna potrošnja  energije u visokoj razoluciji
• Dnevni potrošnja  energije / plina /vode tijekom mjeseca 
• Usporedba potrošnje zgrada za različite vremenske periode (dan, mjesec, godina)
• Ciljani sustavi u visokoj rezoluciji (grafovi)</t>
  </si>
  <si>
    <t xml:space="preserve">• Analitika krajnjih potrošača u različitim rezolucijama
• Opčenita analitika potrošnje zgrade 
• Usporedba sustava s  vanjskom temperaturom
• Prosječna očekivana potrošnja  u odnosu na potrošnju prošle godine. </t>
  </si>
  <si>
    <t>2.2.</t>
  </si>
  <si>
    <t>Instalacija aplikacije dodatka  BMS-u, osposobljavanje operatera za rad sa sustavom.</t>
  </si>
  <si>
    <t>2.3.</t>
  </si>
  <si>
    <t xml:space="preserve">Izrada izvedbenog projekta centralnog nadzornog upravljačkog sustava </t>
  </si>
  <si>
    <t>2. UKUPNO:</t>
  </si>
  <si>
    <t>SPECIFIKACIJA BMS SUSTAVA AUTOMATSKE REGULACIJE</t>
  </si>
  <si>
    <t>3.1.</t>
  </si>
  <si>
    <t>OPREMA U POLJU</t>
  </si>
  <si>
    <t>3.1.2.</t>
  </si>
  <si>
    <t xml:space="preserve"> Osjetnik  temperature, vanjski, NTC10k</t>
  </si>
  <si>
    <t>3.1.3.</t>
  </si>
  <si>
    <t xml:space="preserve">Osjetnik temperature, uronski cijevni 150mm, NTC10k                                                                                                                                                          </t>
  </si>
  <si>
    <t>3.1.4.</t>
  </si>
  <si>
    <t xml:space="preserve"> Osjetnik temperature, nalijegajući, NTC10k</t>
  </si>
  <si>
    <t>3.1.5.</t>
  </si>
  <si>
    <t xml:space="preserve">Osjetnik tlaka tekućina, cijevni, 0-10bar, 4-20mA                                                                                 </t>
  </si>
  <si>
    <t>3.1. UKUPNO:</t>
  </si>
  <si>
    <t>3.2.</t>
  </si>
  <si>
    <t>REGULATOR I ULAZNO IZLAZNI MODULI</t>
  </si>
  <si>
    <t>3.2.1.</t>
  </si>
  <si>
    <t xml:space="preserve">DDC programibilni regulator sa 96 ulazno/izlaznih signala, te Web sučeljem za udaljeni pristup </t>
  </si>
  <si>
    <t>3.2.2.</t>
  </si>
  <si>
    <t xml:space="preserve">Operatorska jedinica sa ekranom osjetljivim na dodir 10''                                                                           </t>
  </si>
  <si>
    <t>3.2.3.</t>
  </si>
  <si>
    <t>Modul sa 8 univerzalnih ulaza</t>
  </si>
  <si>
    <t>3.2.4.</t>
  </si>
  <si>
    <t xml:space="preserve">Modul sa 16 digitalnih ulaza              </t>
  </si>
  <si>
    <t>3.2.5.</t>
  </si>
  <si>
    <t xml:space="preserve">Modul sa 8 analognih izlaza   </t>
  </si>
  <si>
    <t>3.2.6.</t>
  </si>
  <si>
    <t>Modul sa 8 digitalnih izlaza</t>
  </si>
  <si>
    <t>3.2.7.</t>
  </si>
  <si>
    <t>Upravljački relej</t>
  </si>
  <si>
    <t>3.2.8.</t>
  </si>
  <si>
    <t xml:space="preserve">Integracijsko sučenje za Modbus, Bacnet, KNX                                                     </t>
  </si>
  <si>
    <t>3.2.9.</t>
  </si>
  <si>
    <t xml:space="preserve">Napajanje za integracijsko sučenje, DIN                                                               </t>
  </si>
  <si>
    <t>3.2.10.</t>
  </si>
  <si>
    <t>Mrežni preklopnik</t>
  </si>
  <si>
    <t>3.2. UKUPNO:</t>
  </si>
  <si>
    <t>3.3.</t>
  </si>
  <si>
    <t>Elektroupravljači ormar RO-BMS</t>
  </si>
  <si>
    <t>Elektro upravljački ormar je samostojeće izvedbe,isporučuje se sa svim</t>
  </si>
  <si>
    <t>potrebnim elementima DDC regulacije i</t>
  </si>
  <si>
    <t>elementima energetskih instalacija (bimetalni,</t>
  </si>
  <si>
    <t xml:space="preserve">sklopnici, grebenaste upravljačke sklopke). </t>
  </si>
  <si>
    <t>Ormar se isporučuje kompletno ožičen i ispitan,</t>
  </si>
  <si>
    <t>sa svom potrebnom dokumentacijom (tropolna el.shema)</t>
  </si>
  <si>
    <t>Signalizacija stanja elektromotornih potrošača te</t>
  </si>
  <si>
    <t>pojedinih dijelova automatike prikazana je na</t>
  </si>
  <si>
    <t>DDC regulatoru, te pomoću dvobojnih LED dioda integriranih u strojarskoj aplikaciji u boji na</t>
  </si>
  <si>
    <t>vratima ormara.</t>
  </si>
  <si>
    <t>dimenzije : 1000x2000x400mm</t>
  </si>
  <si>
    <t>3. UKUPNO:</t>
  </si>
  <si>
    <t>INTEGRACIJA SUSTAVA</t>
  </si>
  <si>
    <t>4.1.</t>
  </si>
  <si>
    <t>OPREMA</t>
  </si>
  <si>
    <t>4.1.1.</t>
  </si>
  <si>
    <t xml:space="preserve">Integracijski kontroler za Modbus, Bacnet, KNX,Mbus montaža u elektroupravljački ormar RO-BMS                                                                               </t>
  </si>
  <si>
    <t>4.1.2.</t>
  </si>
  <si>
    <t xml:space="preserve">Napajanje za integracijsko sučenje, DIN                                                             </t>
  </si>
  <si>
    <t>4.2.1.</t>
  </si>
  <si>
    <t>Integracija sustava upravljanja: rasvjetom, sjenilima, vatrodojave, ventilacijom i klimatizacijom;  - DALI/ KNX/BACnet/Modbus sučelje konfigurirano od strane isporučitelja svakog pojedinog sustava upravljanja.
Koordinacija s isporučiteljem sustava - Naručitelj predaje bazu integracijskih točaka uz svu potrebnu dokumentaciju.
Programiranje centralne jedinice BMS-a, programiranje sučelja, izrada vizualizacije.
Izrada uputstva za upotrebu sustava.</t>
  </si>
  <si>
    <t>4.2.2.</t>
  </si>
  <si>
    <t>Kontrola i osiguranje kakvoće, inženjering, puštanje u rad i programiranje i školovanje korisnika</t>
  </si>
  <si>
    <t>Ispitivanje instalacije sukladno projektu</t>
  </si>
  <si>
    <t>Ispitivanje ispravnosti montaže opreme i uklanjanje nedostataka</t>
  </si>
  <si>
    <t>Ispitivanje ispravnosti spajanja opreme i uklanjanje nedostataka</t>
  </si>
  <si>
    <t>Ispitivanje funkcija sustava automatske regulacije i uklanjanje nedostataka (uz prisustvo izvođača strojarskih i elektro instalacija)</t>
  </si>
  <si>
    <t>Ispitivanje komunikacije elemenata sustava</t>
  </si>
  <si>
    <t>Koordinacija sa isporučiteljima sustava koji se povezuju na CNUS</t>
  </si>
  <si>
    <t>Ispitivanje funkcija i programiranje BMS i DDC sustava</t>
  </si>
  <si>
    <t>Školovanje korisnika sustava</t>
  </si>
  <si>
    <t>Priprema i predaja uputstva za upotrebu sustava</t>
  </si>
  <si>
    <t>4.2.3.</t>
  </si>
  <si>
    <t>Tehnička dokumentacija</t>
  </si>
  <si>
    <t>Usklađivanje tehničke dokumentacije sukladno projektima strojarskih i elektroinstalacija</t>
  </si>
  <si>
    <t>Izrada kompletne tehničke dokumentacije izvedenog stanja sustava automatske regulacije i centralnog nadzornog sustava</t>
  </si>
  <si>
    <t>INTEGRACIJA SUSTAVA UKUPNO:</t>
  </si>
  <si>
    <t>CENTRALNI NADZORNI SUSTAV UKUPNO:</t>
  </si>
  <si>
    <t>XIII.</t>
  </si>
  <si>
    <t>Demontaža postojeće instalacije jake i slabe struje i zbrinjavanje demontiranog materijala i opreme djelomično na gradski deponij, a dio (tj. ispravnu opremu npr. svjetiljke i sl.)  na mjesto gdje odredi predstavnik Investitora.</t>
  </si>
  <si>
    <t>NS</t>
  </si>
  <si>
    <t>Radovi pri izvedbi NN priključka objekta</t>
  </si>
  <si>
    <t>Građevinska pripomoć prilikom izvođenja el. instalacija - dubljenje/šlicanje zidova i sl.</t>
  </si>
  <si>
    <t>Ispitivanje električne instalacije i izdavanje atesta</t>
  </si>
  <si>
    <t>Ispitivanje instalacije strukturnog kabliranja i izdavanje atesta</t>
  </si>
  <si>
    <t>Sve ispitivanja moraju obaviti osobe koje za to imaju zakonom zahtjevana ovlaštenja i rade u tvrtkama koje su registrirane za takvu djelatnost.</t>
  </si>
  <si>
    <t>OSTALI RADOVI UKUPNO:</t>
  </si>
  <si>
    <t>REKAPITULACIJA:</t>
  </si>
  <si>
    <t>UKUPNO:</t>
  </si>
  <si>
    <t>Projektant:</t>
  </si>
  <si>
    <r>
      <rPr>
        <b/>
        <sz val="10"/>
        <rFont val="Arial"/>
        <family val="2"/>
        <charset val="238"/>
      </rPr>
      <t>Fakultet političkih znanosti, 
Lepušićeva 6, Zagreb</t>
    </r>
    <r>
      <rPr>
        <sz val="10"/>
        <rFont val="Arial"/>
        <family val="2"/>
        <charset val="238"/>
      </rPr>
      <t xml:space="preserve">
</t>
    </r>
  </si>
  <si>
    <t xml:space="preserve">REKONSTRUKCIJA I CJELOVITA OBNOVA ZGRADE FAKULTET POLITIČKIH ZNANOSTI
ZAGREB,  LEPUŠIĆEVA 6
K.Č.BR. 6918, K.O. CENTAR
</t>
  </si>
  <si>
    <t>4. Prije davanja ponude obavezno proučiti tehnički opis i grafički dio, te u slučaju nejasnoća, konzultirati se sa naručiteljem.</t>
  </si>
  <si>
    <t>Sve stavke specifikacije podrazumijevaju dobavu i montažu opreme, kao i polaganje i spajanje kabela, te dovođenje predmetne instalacije u funkciju.
Sva oprema mora biti renomiranih proizvođača i imati ateste na hrvatskom jeziku.</t>
  </si>
  <si>
    <t>PRIKLJUČAK</t>
  </si>
  <si>
    <t>Dobava, polaganje i spajanje priključnog kabela do priključnog ormara, isporučuje i određuje HEP, sa svim popratnim radovima do potpune funkcionalnosti</t>
  </si>
  <si>
    <t>Dobava, montaža i spajanje priključno ormara, ormar mora biti izveden prema uvjetima distributivnog poduzeća, sa ugrađenom odgovarajućom opremom (isporučuje HEP)</t>
  </si>
  <si>
    <t>Radovi pri izvedbi NN priključka fotonaponske elektrane</t>
  </si>
  <si>
    <t>PRIKLJUČAK UKUPNO:</t>
  </si>
  <si>
    <t>Dobava i montaža fotonaponskih modula na nosivu konstrukciju, sljedećih navedenih ili jednakovrijednih karakteristika:</t>
  </si>
  <si>
    <t xml:space="preserve"> - Monkristalna izvedba
 - Garancija: 15 godina na proizvod, 90% izlazne snage u 12 godina, a 80% u 25 godina
 - Certifikati: IEC 61215 i IEC 61730 - 1, IEC 61730 - 2, - IEC EN 61701:2011, IEC EN 62716,
 - IEC 62804 - Zadovoljava PID test
Električne karakteristike:
 - Izvedba: monokristalni
 - Vršna snaga (Pmpp): 330 (-0/+4,9) ± 2% W
 - Struja kratkog spoja (Isc): 10,3 ± 2% A
 - Napon praznog hoda (Uoc): 40,5 ± 2% V 
 - Nazivna struja (Impp): 9,74 ± 2% A
 - Nazivni napon (Umpp): 33,88 ± 2% V
 - Stupanj efikasnosti modula: 18,63% 
 - Radna temperatura: -40 do 85 °C
 - Broj ćelija: 60
Mehaničke karakteristike:
 - Dimenzije u mm: 1660x1000x35 ± 2%
 - Težina: 18,7 ± 2% kg</t>
  </si>
  <si>
    <t>Dobava i montaža nosive konstrukcije fotonaponskih modula, sljedećih navedenih ili jednakovrijednih karakteristika:</t>
  </si>
  <si>
    <t>Aluminijska podkonstukcija za instalaciju fotonaponskih modula na ravnom krovu, zajedno sa svim spojnim materijalom:</t>
  </si>
  <si>
    <t>Osnovna šina za prihvat konstrukcije, duljina 6 m</t>
  </si>
  <si>
    <t>Donja šina za montažu fotonaponskih modula, 18-96 mm, sa konektorima</t>
  </si>
  <si>
    <t>Gornja šina za montažu fotonaponskih modula, 18-96 mm, sa konektorima</t>
  </si>
  <si>
    <t>Krajnja kopča za spajanje FN modula sa aluminijskim profilom - za brzu montažu</t>
  </si>
  <si>
    <t>Srednja kopča za spajanje FN modula sa aluminijskim profilom - za brzu montažu</t>
  </si>
  <si>
    <t>Zaštitna podloga za montažu konstrukcije na ravni krov, dimenzije 300x110x20 mm</t>
  </si>
  <si>
    <t xml:space="preserve">Nosiva kada za balast za učvršćivanje konstrukcije na ravnom krovu
</t>
  </si>
  <si>
    <t>Balast za opterećenje konstrukcije</t>
  </si>
  <si>
    <t>Dobava, montaža i priključenje fotonaponskih izmjenjivača, do potpune funkcionalnosti, sljedećih navedenih ili jednakovrijednih karakteristika</t>
  </si>
  <si>
    <r>
      <rPr>
        <b/>
        <sz val="10"/>
        <rFont val="Arial"/>
        <family val="2"/>
        <charset val="238"/>
      </rPr>
      <t>Ulazne veličine:</t>
    </r>
    <r>
      <rPr>
        <sz val="10"/>
        <rFont val="Arial"/>
        <family val="2"/>
        <charset val="238"/>
      </rPr>
      <t xml:space="preserve">
Prenaponska zaštita: DA
Nadziranje kvara uzemljenja: DA
Zaštita zamjene polova: DA
</t>
    </r>
    <r>
      <rPr>
        <b/>
        <sz val="10"/>
        <rFont val="Arial"/>
        <family val="2"/>
        <charset val="238"/>
      </rPr>
      <t>Izlazne veličine:</t>
    </r>
    <r>
      <rPr>
        <sz val="10"/>
        <rFont val="Arial"/>
        <family val="2"/>
        <charset val="238"/>
      </rPr>
      <t xml:space="preserve">
Maksimalna AC snaga (PAC, MAX): 15 ± 2% kW
Struja (IAC,NOM): 20,0 ± 2% A
Radno područje, napon mreže (UAC): 400 V
</t>
    </r>
    <r>
      <rPr>
        <b/>
        <sz val="10"/>
        <rFont val="Arial"/>
        <family val="2"/>
        <charset val="238"/>
      </rPr>
      <t xml:space="preserve">Stupanj korisnog djelovanja: </t>
    </r>
    <r>
      <rPr>
        <sz val="10"/>
        <rFont val="Arial"/>
        <family val="2"/>
        <charset val="238"/>
      </rPr>
      <t xml:space="preserve">
Maksimalni stupanj korisnosti: 97,8%
Europski stupanj korisnosti: 97,2%
</t>
    </r>
    <r>
      <rPr>
        <b/>
        <sz val="10"/>
        <rFont val="Arial"/>
        <family val="2"/>
        <charset val="238"/>
      </rPr>
      <t>Mehaničke veličine:</t>
    </r>
    <r>
      <rPr>
        <sz val="10"/>
        <rFont val="Arial"/>
        <family val="2"/>
        <charset val="238"/>
      </rPr>
      <t xml:space="preserve">
Dimenzije: 716 x 645 x 224 ± 2% mm
</t>
    </r>
    <r>
      <rPr>
        <b/>
        <sz val="10"/>
        <rFont val="Arial"/>
        <family val="2"/>
        <charset val="238"/>
      </rPr>
      <t>Certifikati:</t>
    </r>
    <r>
      <rPr>
        <sz val="10"/>
        <rFont val="Arial"/>
        <family val="2"/>
        <charset val="238"/>
      </rPr>
      <t xml:space="preserve"> EN 62109-1, EN 62109-2, AS/NZS3100, EN 61000-6-2, EN 61000-6-3, EN 61000-3-2, EN 61000-3-3
</t>
    </r>
    <r>
      <rPr>
        <b/>
        <sz val="10"/>
        <rFont val="Arial"/>
        <family val="2"/>
        <charset val="238"/>
      </rPr>
      <t>Mrežni standardi:</t>
    </r>
    <r>
      <rPr>
        <sz val="10"/>
        <rFont val="Arial"/>
        <family val="2"/>
        <charset val="238"/>
      </rPr>
      <t xml:space="preserve"> CEI 0-21, CEI 0-16, DIN V VDE V 0126-1-1, VDE-AR-N 4105, G83/2, G59/3, RD 1699, RD 413, NRS-097-2-1, AS 4777, IEC 61727, IEC 62116, VFR 2014
</t>
    </r>
    <r>
      <rPr>
        <b/>
        <sz val="10"/>
        <rFont val="Arial"/>
        <family val="2"/>
        <charset val="238"/>
      </rPr>
      <t xml:space="preserve">Jamstvo: </t>
    </r>
    <r>
      <rPr>
        <sz val="10"/>
        <rFont val="Arial"/>
        <family val="2"/>
        <charset val="238"/>
      </rPr>
      <t>10 godina</t>
    </r>
  </si>
  <si>
    <r>
      <rPr>
        <b/>
        <sz val="10"/>
        <rFont val="Arial"/>
        <family val="2"/>
        <charset val="238"/>
      </rPr>
      <t>Ulazne veličine:</t>
    </r>
    <r>
      <rPr>
        <sz val="10"/>
        <rFont val="Arial"/>
        <family val="2"/>
        <charset val="238"/>
      </rPr>
      <t xml:space="preserve">
Prenaponska zaštita: DA
Nadziranje kvara uzemljenja: DA
Zaštita zamjene polova: DA
</t>
    </r>
    <r>
      <rPr>
        <b/>
        <sz val="10"/>
        <rFont val="Arial"/>
        <family val="2"/>
        <charset val="238"/>
      </rPr>
      <t>Izlazne veličine:</t>
    </r>
    <r>
      <rPr>
        <sz val="10"/>
        <rFont val="Arial"/>
        <family val="2"/>
        <charset val="238"/>
      </rPr>
      <t xml:space="preserve">
Maksimalna AC snaga (PAC, MAX): 10 ± 2% kW
Struja (IAC,NOM): 15,5 ± 2% A
Radno područje, napon mreže (UAC): 400 V
</t>
    </r>
    <r>
      <rPr>
        <b/>
        <sz val="10"/>
        <rFont val="Arial"/>
        <family val="2"/>
        <charset val="238"/>
      </rPr>
      <t xml:space="preserve">Stupanj korisnog djelovanja: </t>
    </r>
    <r>
      <rPr>
        <sz val="10"/>
        <rFont val="Arial"/>
        <family val="2"/>
        <charset val="238"/>
      </rPr>
      <t xml:space="preserve">
Maksimalni stupanj korisnosti: 98,5%
Europski stupanj korisnosti: 98,3%
</t>
    </r>
    <r>
      <rPr>
        <b/>
        <sz val="10"/>
        <rFont val="Arial"/>
        <family val="2"/>
        <charset val="238"/>
      </rPr>
      <t>Mehaničke veličine:</t>
    </r>
    <r>
      <rPr>
        <sz val="10"/>
        <rFont val="Arial"/>
        <family val="2"/>
        <charset val="238"/>
      </rPr>
      <t xml:space="preserve">
Dimenzije: 522 x 363 x 246 ± 2% mm
</t>
    </r>
    <r>
      <rPr>
        <b/>
        <sz val="10"/>
        <rFont val="Arial"/>
        <family val="2"/>
        <charset val="238"/>
      </rPr>
      <t>Certifikati:</t>
    </r>
    <r>
      <rPr>
        <sz val="10"/>
        <rFont val="Arial"/>
        <family val="2"/>
        <charset val="238"/>
      </rPr>
      <t xml:space="preserve"> EN 62109-1, EN 62109-2, AS/NZS3100, EN 61000-6-2, EN 61000-6-3, EN 61000-3-2, EN 61000-3-3
</t>
    </r>
    <r>
      <rPr>
        <b/>
        <sz val="10"/>
        <rFont val="Arial"/>
        <family val="2"/>
        <charset val="238"/>
      </rPr>
      <t>Mrežni standardi:</t>
    </r>
    <r>
      <rPr>
        <sz val="10"/>
        <rFont val="Arial"/>
        <family val="2"/>
        <charset val="238"/>
      </rPr>
      <t xml:space="preserve"> CEI 0-21, CEI 0-16, DIN V VDE V 0126-1-1, VDE-AR-N 4105, G83/2, G59/3, RD 1699, RD 413, NRS-097-2-1, AS 4777, IEC 61727, IEC 62116, VFR 2014
</t>
    </r>
    <r>
      <rPr>
        <b/>
        <sz val="10"/>
        <rFont val="Arial"/>
        <family val="2"/>
        <charset val="238"/>
      </rPr>
      <t>Jamstvo:</t>
    </r>
    <r>
      <rPr>
        <sz val="10"/>
        <rFont val="Arial"/>
        <family val="2"/>
        <charset val="238"/>
      </rPr>
      <t xml:space="preserve"> 10 godina</t>
    </r>
  </si>
  <si>
    <t>Dobava materijala, izrada i priključenje DC razvoda fotonaponskog sustava sa svim elementima sljedećih navedenih ili jednakovrijednih karakteristika</t>
  </si>
  <si>
    <t>Dobava, isporuka i polaganje instalacijskih PK kanalica odgovarajućih dimenzija sa poklopcima ili kaoflex cijevi</t>
  </si>
  <si>
    <t>Dobava, isporuka, polaganje i pogonsko priključenje fotonaponskog DC kabela PV1-F 6 mm² minimalnog presjeka 6mm², komplet sa priključnicama te sitnopotrošnim materijalom</t>
  </si>
  <si>
    <t>Dobava, isporuka, polaganje i pogonsko priključenje konektora za spajanje nizova modula MC4 priključak +</t>
  </si>
  <si>
    <t>Dobava, isporuka, polaganje i pogonsko priključenjel konektora za spajanje nizova modula MC4 priključak -</t>
  </si>
  <si>
    <t>Dobava, izrada i priključenje ormara AC zaštite zajedno sa svim sitnim materijalom i priborom</t>
  </si>
  <si>
    <t>6.1</t>
  </si>
  <si>
    <t xml:space="preserve"> - zidni ormar, metalni, 800x600x200 (VxŠxD), IP66, sa uvodnicama za uvod kabela</t>
  </si>
  <si>
    <t>6.2</t>
  </si>
  <si>
    <t xml:space="preserve"> - 3polna zaštitni osigurač 50A, C karakteristika, prekidna moć 10kA</t>
  </si>
  <si>
    <t>6.3</t>
  </si>
  <si>
    <t xml:space="preserve"> - 3polna zaštitni osigurač 25A, C karakteristika, prekidna moć 10kA</t>
  </si>
  <si>
    <t>6.4</t>
  </si>
  <si>
    <t xml:space="preserve"> - zaštitna sklopka diferencijalne struje (FID) 25-4-03, tip A</t>
  </si>
  <si>
    <t>6.5</t>
  </si>
  <si>
    <t xml:space="preserve"> - odvodnik prenapona B/C 275/12,5 kA klasa zaštite TI+TII/B+C, maks. struja pražnjenja 50kA, nazivna odvodna struja 20kA </t>
  </si>
  <si>
    <t>6.6</t>
  </si>
  <si>
    <t xml:space="preserve"> - zaštitni prekidač , B karakteristika, 6A, 1-polni</t>
  </si>
  <si>
    <t>6.7</t>
  </si>
  <si>
    <t xml:space="preserve"> - tipkalo za isključenje elektrane</t>
  </si>
  <si>
    <t>6.8</t>
  </si>
  <si>
    <t xml:space="preserve"> - kompaktni prekidač snage 4P/80A/50kA</t>
  </si>
  <si>
    <t>6.9</t>
  </si>
  <si>
    <t xml:space="preserve"> - rastavna sklopka 4P, 100A sa osiguračima 80A i kratkospojnikom</t>
  </si>
  <si>
    <t>6.10</t>
  </si>
  <si>
    <t>Izrada i spajanje ormara uključujući sav sitnopotrošni materijal</t>
  </si>
  <si>
    <t>Razvod trase AC kabela komplet sa  spojnim materijalom i priborom</t>
  </si>
  <si>
    <t>7.1</t>
  </si>
  <si>
    <t xml:space="preserve"> - dobava, isporuka i polaganje instalacijskih kanalica PK 100 sa poklopcima</t>
  </si>
  <si>
    <t>7.2</t>
  </si>
  <si>
    <t xml:space="preserve"> - dobava, isporuka, polaganje i pogonsko priključenje kabela NYY-J 5x6 mm2</t>
  </si>
  <si>
    <t>7.3</t>
  </si>
  <si>
    <t xml:space="preserve"> - dobava, isporuka, polaganje i pogonsko priključenje kabela NYY-J 5x10 mm2</t>
  </si>
  <si>
    <t>7.4</t>
  </si>
  <si>
    <t xml:space="preserve"> - dobava, isporuka, polaganje i pogonsko priključenje kabela  NYY-J 5x25 mm2</t>
  </si>
  <si>
    <t>7.5</t>
  </si>
  <si>
    <t xml:space="preserve"> - spajanje priključnih kabela sa priključnim mjernim mjestom, izvedeno, izolirano po pravlima struke komplet zajedno sa svim potrošnim materijalom </t>
  </si>
  <si>
    <t>Dobava materijala, izrada izjednačenja potencijala FN sustava po pravilima struke sa svim spojnim materijalnom i priborom</t>
  </si>
  <si>
    <t>Dobava, polaganje i spajanje kabela PF 16 mm2 I Al žice za izjednačenja potencijala</t>
  </si>
  <si>
    <t>komplet sitnopotrošni materijal (spojnice , vijci , matice)</t>
  </si>
  <si>
    <t>FOTONAPONSKA ELEKTRANA UKUPNO:</t>
  </si>
  <si>
    <t>SUSTAV ZA NADZOR, IZVJEŠTAVANJE I DETEKCIJU KVARA FOTONAPONSKE ELEKTRANE</t>
  </si>
  <si>
    <t>Dobava, montaža i spajanje centralnog uređaja za prikupljanje i obradu podataka sljedećih navedenih ili jednakovrijednih karakteristika:</t>
  </si>
  <si>
    <t>Centralni uređaj za prikupljanje i obradu podataka:
- 1 x Ethernet, Bluetooth, 1 x RS485/RS422, 1 x USB sučelje,
- maksimalna snaga elektrane 2000 kW,
- maksimalna duljina kabela 1000 m,
- praćenje rada stringa/MPPT-a invertera,
- detekcija kvara, greške, praćenje stanja i proizvodnje invertera,
- mogućnost spajanja senzora osunčanosti, brzine vjetra i temperature,
- mogućnost slanja e-maila ili SMS-a za dojavu kvara,
- predviđanje proizvodnje,
- mogućnost spajanja pametnog brojila za prikaz vlastite potrošnje objekta,
- mogućnost spajanja dodatnih pametnih brojila za prikaz potrošnje većih potrošača u objektu,
- smanjenje snage invertera do određenog postotka ovisno o stanju trenutne proizvodnje i potrošnje kako bi se zadovoljila ograničenja snage definirane PEES-om,
- integrirani WEB server,
- grafička vizualizacija na WEB serveru,
- prikaz stanja na lokalnom LCD prikazu,
- HTTP prijenos podataka na WEB portal,
- mogućnost FTP prijenosa podataka na druge portale,
- napajanje 110 – 230 VAC,
- radna temperatura od –10 do + 50°C,
- plastično kućište, IP20 zaštita,
- 2GB memorijska kartica za neograničenu pohranu podataka,
- jamstvo 5 godina
- norme : EN 61000-6-3, EN 61000-6-1, EN 60950-1, u skladu sa EMV direktivom 2004/108/CEE i NN direktivom 2006/94/CEE.</t>
  </si>
  <si>
    <t>Dobava, montaža i spajanje GPRS modula:
- GPRS antena za GMS signal,
- slot za SIM karticu za podatkovni promet,
- integrirani GPRS modul za uspostavu podatkovne veze
- jamstvo 5 godina</t>
  </si>
  <si>
    <t>Dobava, montaža i spajanje pametnog brojila (Smart meter): sljedećih navedenih ili jednakovrijednih karakteristika:</t>
  </si>
  <si>
    <t>- trofazno pametno brojilo,
- sučelje za vanjsku promjenu tarife, RS485, 4-pin za S0 izlaz za A+, A-, Modbus,
- maksimalna struja 6A,
- napon 230/400VAC,
- raspon mjerenja od 6mA do 5 A,
- vlastita potrošnja &lt;10VA,
- frekvencija 50Hz,
- dimenzije 70 x 140 x 63 mm,
- maksimalni promjer žice 10 mm2,
- IP51 zaštita,
- LCD prikaz sa 6 + 2 znamenke,
- dodatni brojač energije koji je moguće zasebno programirati,
- prikaz aktivne i reaktivne snage,
- prikaz energije u dva smjera,
- prikaz: I, U, P, S, F, cos fi,
- jamstvo 2 godine
- norme: EN 50470-1, EN 50470-2, IEC 62052-11, IEC 62053-21, IEC 62053-21, CLC/TR 50579,
- u kompletu sa strujnim mjernim transformatorima 1000/5A</t>
  </si>
  <si>
    <t>Licenca za softver za nadzor, vizualizaciju podatka i udaljeno upravljanje radom fotonaponske elektrane:</t>
  </si>
  <si>
    <t xml:space="preserve"> - WEB bazirani softver,
 - nadzor grupe elektrana kroz jedno zajedničko sučelje,
 - mogućnost udaljenog pristupa inverterima te udaljene konfiguracije,
 - mogućnost prilagodbe prikaza vizualnom dizajnu tvrtke,
 - mogućnost integracije korisničkog HTML koda,
 - analiza prikupljenih podataka te automatski sustav za upozoravanje na moguće probleme rada elektrane,
 - automatski prikaz i dojava eventualnih devijacija u radu elektrane,</t>
  </si>
  <si>
    <t xml:space="preserve"> - integrirani “log book” za praćenje svih aktivnosti na pojedinoj fotonaponskoj elektrani,
 - mogućnost izrade standardiziranih izvještaja,
 - prikaz proizvodnje i potrošnje elektrane na dnevnoj, tjednoj, mjesečnoj i godišnjoj razini,
- prikaz svih statusnih poruka i grešaka u kronološkom redu sa mogućnošću sortiranja i filtracije,
 - dinamički prikaz sa svim relevantnim podacima za vrijeme rada elektrane, kao što su trenutna snaga, ukupna dnevna proizvodnja, doprinos u smanjenju CO2 emisija te trenutna i dvodnevna vremenska prognoza za lokaciju na kojoj se nalazi elektrana,</t>
  </si>
  <si>
    <t>Dobava i isporuka podatkovne SIM kartice sa minimalnim prometom od 1 GB mjesečno
- vijek trajanja: 5 godina</t>
  </si>
  <si>
    <t>Dobava, isporuka i instalacija ICT Cloud Servera u svrhu sigurnosne pohrane podataka rada fotonaponskog sustava zbog izvještavanja o rezultatima ostvarenih mjera suklano Uputi za prijavitelje, minimalne konfiguracije :
 - Operativni sustav Windows
 - 1 vCPU
 - 2 GB RAM
 - 50 GB HDD basic
 - 10 Mbps Cloud Interface (Internet interface)
 - Backup na dnevnoj razini
 - vijek trajanja: 5 godina</t>
  </si>
  <si>
    <t>SUSTAV ZA NADZOR, IZVJEŠTAVANJE I DETEKCIJU KVARA FOTONAPONSKE ELEKTRANE UKUPNO</t>
  </si>
  <si>
    <t>Regulacija, ispitivanje i puštanje u pogon fotonaponske elektrane</t>
  </si>
  <si>
    <t xml:space="preserve">Beznaponska i naponska ispitivanja instalacije FN elektrane zajedno sa izradom izvješća i prateće dokumentacije:
 - ispitivanje električne instalacije vizualnim pregledom
 - mjerenje otpora izolacije
 - mjerenje otpora uzemljenja
 - mjerenje otpora petlje
 - ispitivanje neprekidnosti zaštitnog vodiča
 - ispitivanje funkcionalnosti diferencijalnih strujnih zaštitnih sklopki (RCD)
 - pregled i mjerenje instalacije zaštite od djelovanja munje 
</t>
  </si>
  <si>
    <t>Puštanje u rad te ispitivanje funkcionalnosti kompletne elektroinstalacije FN elektrane, parametriranje elektrane</t>
  </si>
  <si>
    <t>Ispitivanje elektrane u skladu s HEP-ovim  tipskim programom ispitivanja elektrane u paralelnom pogonu s mrežom u pokusnom radu, te izrada izvješća i prateće dokumentacije</t>
  </si>
  <si>
    <t>Sva ispitivanja moraju obaviti osobe koje za to imaju zakonom zahtjevana ovlaštenja i rade u tvrtkama koje su registrirane za takvu djelatnost.</t>
  </si>
  <si>
    <t>Suradnik:</t>
  </si>
  <si>
    <t>OPĆI POGODBENI I TEHNIČKI UVJETI</t>
  </si>
  <si>
    <t>Prije početka izvođenja radova, izvođač može obaviti pregled lokacije i o eventualnim odstupanjima projekta od stvarnog stanja upozoriti investitora.</t>
  </si>
  <si>
    <t>Ako bi se izvedeni radovi drugih izvođača pri montaži instalacija vatrodojave i opreme nepotrebno i uslijed nemarnosti i nestručnosti oštetili, troškove štete snosit će izvođač vatrodojave.</t>
  </si>
  <si>
    <t xml:space="preserve">Kod polaganja instalacije vatrodojavnog sustava treba se pridržavati važećih propisa za instalacije slabe struje kao i posebnih uputa proizvođača opreme. </t>
  </si>
  <si>
    <t xml:space="preserve">Potrebno je izbjegavati blisko paralelno vođenje instalacija vatrodojavnog sustava i instalacija jake struje, a ako to nije moguće potrebno je osigurati razmake minimalno 10 cm. Križanje s vodovima jake struje nije poželjno, no ako se ono ne može izbjeći trase se moraju sjeći pod kutom od 90° i na razmaku po dubini najmanje 1 cm. </t>
  </si>
  <si>
    <t>Cijevi koje se polažu kroz vanjske zidove objekta moraju biti od materijala koji su otporni na vlagu.</t>
  </si>
  <si>
    <t>Kod probijanja zidova i bušenja armirano-betonske konstrukcije, odnosno stropova na kojima je trstika treba se posavjetovati sa stručnjacima - statičarima.</t>
  </si>
  <si>
    <t>Kod probijanja zidova i bušenja stropova na kojima ima štukatura i ukrasnih motiva treba se posavjetovati sa stručnjacima - restauratorima</t>
  </si>
  <si>
    <t>Kod probijanja zidova i bušenja armirano-betonske konstrukcije u prostoru u kojem su provedene propisane mjere zaštite od požara i eksplozije treba koristiti vatrootpornu masu za brtvljenje.</t>
  </si>
  <si>
    <t xml:space="preserve">Polaganje vodova instalacije vatrodojavnog sustava potrebno je prilagoditi građevinskim rješenjima izvedbe objekta. </t>
  </si>
  <si>
    <t>Polaganje vodova u cijevi treba biti izvedeno tako da se mogu bez teškoća izvući i ponovno uvući.</t>
  </si>
  <si>
    <t>Horizontalno polaganje kabela niže od 2 metra treba izbjegavati, a u slučaju da to nije moguće treba ih mehanički zaštititi.</t>
  </si>
  <si>
    <t>Sve kabele koji prelaze sa zida u pod i kabele koji izlaze iz energetskih kanala na zid treba uvući u čelične cijevi odgovarajućeg promjera.</t>
  </si>
  <si>
    <t>Sva spajanja moraju biti izvedena kvalitetno i propisnim priborom.</t>
  </si>
  <si>
    <t xml:space="preserve">Zaštitu od previsokog napona dodira na centralnom uređaju izvesti spajanjem svih vodljivih dijelova centralnog uređaja na postojeći sistem zaštite u objektu. </t>
  </si>
  <si>
    <t>Sistem zaštite od previsokog napona dodira na javljačima nije potreban, budući da su javljači priključeni maksimalno do 28V.</t>
  </si>
  <si>
    <t>Izvođač je dužan prije početka izvođenja radova prema ovom projektu istoga proučiti. Ukoliko se pojave neke nejasnoće treba se konzultirati sa projektantom.</t>
  </si>
  <si>
    <t>U projektu se ne smije vršiti nikakva izmjena bez suglasnosti projektanta odnosno nadzornog organa.</t>
  </si>
  <si>
    <t>Izvođač instalacije vatrodojave montira i spaja na strop podnožja javljača.</t>
  </si>
  <si>
    <t>Glave javljača ugrađuje servisna služba.</t>
  </si>
  <si>
    <t>Vodovi odnosno kabeli vode se od podnožja do podnožja u jednom komadu bez prekida. Prekid se može izvesti tek kod priključnih stezaljki u podnožjima ili u razvodnim ormarima, koji su posebno označeni crvenom bojom i koriste se samo u tu svrhu.</t>
  </si>
  <si>
    <t>Minus (-) i plus (+) vodič iste vatrodojavne zone moraju biti u istom kabelu.</t>
  </si>
  <si>
    <t>Zabranjeno je za veći broj vatrodojavnih zona upotrijebiti jedan zajednički negativni minus.</t>
  </si>
  <si>
    <t>Pripadajući vodovi svih zona i drugih uređaja moraju biti označeni naljepnicama odnosno natpisnim pločicama prema oznakama iz projekta.</t>
  </si>
  <si>
    <t>Svi vatrodojavni javljači moraju imati naljepnicu sa oznakom petlje, grupe i adrese.</t>
  </si>
  <si>
    <t xml:space="preserve">Svi paralelni indikatori moraju imati naljepnicu sa oznakom pripadajućeg javljača. </t>
  </si>
  <si>
    <t>Iz razloga otežanih uvjeta montaže javljača ili drugih opravdanih razloga, pozicije javljača se kod izvođenja mogu korigirati (manje korekcije pozicija javljača su dozvoljene jer se bitno ne narušavaju nadzorne površine javljača).</t>
  </si>
  <si>
    <t>Prilikom montaže javljača obratiti pažnju na solidno učvršćenje.</t>
  </si>
  <si>
    <t>Javljače požara spajati prema shemama za spajanje javljača.</t>
  </si>
  <si>
    <t>Na strujni krug kojim se napaja centrala ne smije se priključiti ništa osim centrale.</t>
  </si>
  <si>
    <t>Priključak centrale na mrežu mora biti u potpunosti pripremljen, ali na uređaj ni u kom slučaju ne smije biti doveden napon.</t>
  </si>
  <si>
    <t>Vodovi za priključak rezervnog akumulatorskog napajanja moraju biti instalirani ali ne i priključeni.</t>
  </si>
  <si>
    <t>Patrone osigurača ne smiju biti umetnute u podnožja.</t>
  </si>
  <si>
    <t>Vatrodojavni sustav pušta u prvi pogon servisna služba na poziv investitora nakon završetka svih instalacijskih radova.</t>
  </si>
  <si>
    <t>Kod puštanja u pogon mora biti prisutan monter koji je izvodio instalacijske radove, kako bi odmah mogao otkloniti eventualne nedostatke u instalacijama.</t>
  </si>
  <si>
    <t>Upute za rukovanje centralnim uređajem daje proizvođač.</t>
  </si>
  <si>
    <t>Da bi vatrodojava bila efikasna potrebno je osposobiti dežurne osobe (portire, vatrogasce) za rukovanje vatrodojavnim uređajima.</t>
  </si>
  <si>
    <t>Izvođač treba biti stručno osposobljen i ovlašten za izvođenje ovakve vrste instalacija</t>
  </si>
  <si>
    <t>Na vratima sobe nadzornog centra gdje se smješta vatrodojavna centrala mora se nalaziti tabela sa natpisom “Zabranjen pristup neovlaštenim osobama”.</t>
  </si>
  <si>
    <t>Put prilaznog mjesta vatrogasne tehnike do centrale za dojavu požara mora biti označen putokazima D1 i D2.</t>
  </si>
  <si>
    <t xml:space="preserve">Potrebna ispitivanja </t>
  </si>
  <si>
    <t xml:space="preserve"> - Atest o izvršenom ispitivanju sustava vatrodojave  od ovlaštene institucije</t>
  </si>
  <si>
    <t xml:space="preserve"> - Atesti opreme i ispitivanja za sve grupe i elemente pojedinih grupa tehničke zaštite od ovlaštene tvrtke koja ima registraciju i ovlaštenje MUP-a za djelatnosti tehničke zaštite.</t>
  </si>
  <si>
    <t>Prvo ispitivanje ili ispitivanje preuzimanja provodi se prije puštanja u pogon novo izvedenog sustava za dojavu požara.</t>
  </si>
  <si>
    <t>Prvo ispitivanje obavlja ovlaštena pravna osoba na način propisan “Pravilnikom o uvjetima za obavljanje ispitivanja stabilnih sustava za dojavu i gašenje požara.”</t>
  </si>
  <si>
    <t>Prije započinjanja ispitivanja moraju se upozoriti sve osobe koje bi mogle automatski primiti signale za dojavu požara ili smetnji da je ispitivanje u tijeku.</t>
  </si>
  <si>
    <t>Po završetku ispitivanja moraju se upozoriti sve osobe da je ispitivanje završeno.</t>
  </si>
  <si>
    <t>Ispitivanje automatskih javljača obavlja se na mjestu ugradnje i uključuje sve javljače u sustavu.</t>
  </si>
  <si>
    <t>Preuzimanje sustava za dojavu požara od strane korisnika obavlja se sukladno protokolu o preuzimanju i utvrđuje se zapisnički.</t>
  </si>
  <si>
    <t xml:space="preserve">1. U svakoj stavci nuditi konkretni proizvod (opremu) specificiranu ovim troškovnikom.
</t>
  </si>
  <si>
    <t>Sve stavke specifikacije podrazumijevaju dobavu i montažu opreme, kao i polaganje i spajanje kabela, te dovođenje predmetne instalacije u funkciju.
Sva oprema mora biti renomiranih proizvođača i imati ateste na hrvatskom jeziku</t>
  </si>
  <si>
    <t>Fakultet političkih znanosti</t>
  </si>
  <si>
    <t>SUSTAV ZA DOJAVU POŽARA</t>
  </si>
  <si>
    <t>Redni broj</t>
  </si>
  <si>
    <t>Opis</t>
  </si>
  <si>
    <t>jedinica mjere</t>
  </si>
  <si>
    <t>jedinična cijena (bez PDV-a)</t>
  </si>
  <si>
    <t>ukupna cijena (bez PDV-a)</t>
  </si>
  <si>
    <t xml:space="preserve">Dobava i isporuka centrale za dojavu požara slijedećih minimalnih karakteristika: 
- modularna vatrodojavna centrala s fleksibilnom mogućnošću proširivanja
- inteligentna ringbus tehnologija s mogućnošću prihvata petlji s minimalno 3 različita komunikacijska protokola (npr. System Sensor, Apollo i slično)
- ugrađen 5.7“ 1/4 VGA grafički displej prikazuje sve trenutne događaje u sustavu, 
- mogučnost ugradnje minimalno do 8 modula petlje ili 64 konvencionalne linije,
- uz dodatno kućište proširenja moguće je kontrolirati do minimalno 54 funkcionalna modula, minimalno do 20 modula petlje
- u svakoj petlji moguće je nadziranje do minimalno 318 fizičkih adresnih točaka
- ugrađena centralna procesorska ploča s harverskom redundancijom
- mogućnost ugradnje dodatnih uređaja kao šu su LED polje za prikaz ili upravljanje, printer, brava za autorizaciju i slično
- funkcijski moduli se ugrađuju plug-in metodom bez potrebe isključivanja sustava
- ugrađena minimalno dva nadzirana izlaza za sirene, minimalno tri beznaponska relejna izlaza, minimalno 8 open-collector izlaza i minimalno 3 ulaza
- ugrađeno mrežno TCP-IP sučelje 
- ugrađena memorija za minimalno 10000 događaja
- mogućnost pristupa centrali putem mobilne i računalne aplikacije
- mogućnost  mrežnog povezivanja s drugim centralama te centralom za upravljanje gašenjem požara
- zadovoljava minimalno slijedeće norme: EN 54-2, EN 54-4, VdS
- mogućnost smještaja akumulatora minimalno 2 x 12V, 45 Ah u kućište centrale
- radna temperatura minimalno u rasponu od -20°C do +60°C 
- maksimalne dimenzije kućišta  Š × V × D 450 × 550 × 210 (mm) 
</t>
  </si>
  <si>
    <t>2</t>
  </si>
  <si>
    <t>Dobava i isporuka modula vatrodojavne petlje slijedećih minimalnih karakteristika:
- instalacija u obliku prstena s mogunošću dodavanja grana na petlji bez dodatnih uređaja
- svaki modul u sebi ima integrirane fukcionalnosti mjerenja električnih karakteristika na petlji: otpor, struju petlje, napon na oba kraja a bilo kakva greška se prikazuje na displeju centrale
- modul ima vlastiti procesor (redundancija), tako da je u slučaju zatajenja procesora na vatrodojavnoj centrali osiguran siguran nastavak prepoznavanja alarma u petlji
- potrošnja pri naponu 24 V DC (bez priključenih javljača): maksimalno 25 mA
- mogućnost priključka do minimalno 240 elemenata 
- maksimalna struja petlje do 500 mA</t>
  </si>
  <si>
    <t>Dobava i isporuka modula za umrežavanje vatrodojavne centrale slijedećih minimalnih karakteristika:
- modul za umrežavanje vatrodojavne centrale s drugim uređajima / centralama
-integriran redundantni procesor, u slučaju kvara glavnog procesora na mrežnom sučelju redundantni procesor preuzima upravljanje komunikacijom preko mreže
- potrošnja pri naponu 24 V DC: maksimalno 47 mA</t>
  </si>
  <si>
    <t>4</t>
  </si>
  <si>
    <t xml:space="preserve">Dobava i isporuka modula za integraciju vatrodojavne centrale sa CNUS sustavom slijedećih minimalnih karakteristika:
- serverska licenca koja omogućuje komunikaciju vatrodojavne centrale s trećim sustavima poput CNUS sustava zgrade, putem standardiziranog BACnet protokola
- temeljem uspostavljene integracije vatrodojavna centrala može npr. aktivirati druge uređaje kao što su ventilacijski ili klimatizacijski sustavi i slično, te obraditi njihove događaje
</t>
  </si>
  <si>
    <t>5</t>
  </si>
  <si>
    <t xml:space="preserve">Dobava i isporuka akumulatorske baterije za vatrodojavnu centralu slijedećih minimalnih karakteristika:
- akumulatorska baterija 12V, 40 Ah
- zatvorena izvedba, bez održavanja
</t>
  </si>
  <si>
    <t>6</t>
  </si>
  <si>
    <t xml:space="preserve">Dobava i isporuka paralelnog upravljačkog tabloa slijedećih minimalnih karakteristika:
- nadzorno-upravljački tablo za dlajinsko očitavanje alarma i upravljanje sustavom za dojavu požara
- povezivanje s vatrodojavnom centralom putem redundantnog mrežnog sučelja
- upravljanje i prikaz svih događaja u mreži
- ugrađen 5.7“ 1/4 VGA grafički displej prikazuje sve trenutne događaje u sustavu
- potrošnja struje u mirovanju: maksimalno 60 mA
- potrošnja struje u alarmu: maksimalno 120 mA
- napajanje preko vatrodojavne centrale, mogućnost napajanja putem Cat.5 kabela do udaljenosti minimalno 1200 m od centrale
- maksimalne dimenzije ŠxVxD: 220 x 400 x 40 mm
- stupanj zaštite kućišta: minimalno IP30
- radna temperatura minimalno u rasponu od -20°C do +60°C </t>
  </si>
  <si>
    <t>7</t>
  </si>
  <si>
    <r>
      <t xml:space="preserve">Dobava i isporuka adresabilnog optičkog javljača požara slijedećih minimalnih karakteristika:
- optička tehnologija detekcije na temelju raspršene svjetlosti
- mogućnost odabira do 4 razine osjetljivosti s vatrodojavne centrale
- ugrađen algoritam za automatsku kompenzaciju onečišćenja senzoraskog sustava
- ugrađena zaštitna mrežica za fizičku zaštitu od prašine i insekata
- mogućnost adresiranja pomoću jedinice za programiranje ili automatski izravno s vatrodojavne centrale
- konstantna komunikacija između centrale i detektora osigurava periodičko testiranje detektora
- integriran dvostruki izolator koji odspaja petlju u slučaju kratkog spoja
- ugrađena dva višebojna LED indikatora za signalizaciju stanja javljača,  s vidljivošću iz svih smjerova (360°) 
- ugrađen izlaz sa povezivanje paralelnig indikatora prorade javljača 
- potrošnja struje u mirovanju: maksimalno 160 </t>
    </r>
    <r>
      <rPr>
        <sz val="11.5"/>
        <color indexed="8"/>
        <rFont val="Arial Narrow"/>
        <family val="2"/>
        <charset val="238"/>
      </rPr>
      <t>μ</t>
    </r>
    <r>
      <rPr>
        <sz val="10"/>
        <color indexed="8"/>
        <rFont val="Arial Narrow"/>
        <family val="2"/>
        <charset val="238"/>
      </rPr>
      <t xml:space="preserve">A
- potrošnja struje u alarmu: maksimalno 6 mA
- radna temperatura minimalno u rasponu od -30°C do +70°C 
- stupanj zaštite kućišta: minimalno IP40
</t>
    </r>
  </si>
  <si>
    <t>8</t>
  </si>
  <si>
    <r>
      <t xml:space="preserve">Dobava i isporuka adresabilnog termičkog javljača požara slijedećih minimalnih karakteristika:
- tehnologija na temelju detekcije topline
- mogućnost odabira 2 načina rada: kao detektor brzine porasta temparature s maksimalnom temperaturom od 58°C ili kao detektor maksimalne topline s temperaturom alarma od 78°C, programiranje s vatrodojavne centrale
- ugrađen algoritam za automatsku kompenzaciju onečišćenja senzoraskog sustava
- mogućnost adresiranja pomoću jedinice za programiranje ili automatski izravno s vatrodojavne centrale
- konstantna komunikacija između centrale i detektora osigurava periodičko testiranje detektora
- integriran dvostruki izolator koji odspaja petlju u slučaju kratkog spoja
- ugrađena dva višebojna LED indikatora za signalizaciju stanja javljača,  s vidljivošću iz svih smjerova (360°) 
- ugrađen izlaz sa povezivanje paralelnig indikatora prorade javljača 
- potrošnja struje u mirovanju: maksimalno 160 </t>
    </r>
    <r>
      <rPr>
        <sz val="11.5"/>
        <color indexed="8"/>
        <rFont val="Arial Narrow"/>
        <family val="2"/>
        <charset val="238"/>
      </rPr>
      <t>μ</t>
    </r>
    <r>
      <rPr>
        <sz val="10"/>
        <color indexed="8"/>
        <rFont val="Arial Narrow"/>
        <family val="2"/>
        <charset val="238"/>
      </rPr>
      <t xml:space="preserve">A
- potrošnja struje u alarmu: maksimalno 6 mA
- radna temperatura minimalno u rasponu od -30°C do +70°C 
- stupanj zaštite kućišta: minimalno IP40
</t>
    </r>
  </si>
  <si>
    <t>9</t>
  </si>
  <si>
    <t xml:space="preserve">Dobava i isporuka standardnog podnožja javljača požara slijedećih minimalnih karakteristika:
- mogućnost zaključavanja podnožja radi sprečavanja neovlaštenog skidanja javljača
- ugrađen konektor za povezivanje paralelnog indikatora prorade javljača
- ugrađena pločica za označavanje adrese javljača
- radna temperatura minimalno u rasponu od -30°C do +70°C 
</t>
  </si>
  <si>
    <t>10</t>
  </si>
  <si>
    <t xml:space="preserve">Dobava i isporuka adresabilnog ručnog javljača požara slijedećih minimalnih karakteristika:
- ručni javljač sukladan normi  EN54-11/tip B
- kućište od lijevanog aluminija, crvene boje
- aktivacija alarma razbijanjem stakla i pritiskom na tipku
- integriran dvostruki izolator koji odspaja petlju u slučaju kratkog spoja
- ugrađena dva višebojna LED indikatora za signalizaciju stanja javljača
- potrošnja struje: maksimalno 90 μA
- radna temperatura minimalno u rasponu od -20°C do +60°C 
- stupanj zaštite kućišta: minimalno IP43
</t>
  </si>
  <si>
    <t>11</t>
  </si>
  <si>
    <t xml:space="preserve">Dobava i isporuka adresabilnog nadzorno-upravljačkog modula sustava slijedećih minimalnih karakteristika:
- ugrađena minimalno 4 neovisna nadzirana ulaza za nadzor drugih uređaja
- ugrađena minimalno 4 relejna izlaza za upravljanje drugim uređajima
- integriran dvostruki izolator koji odspaja petlju u slučaju kratkog spoja
- ugrađena dva višebojna LED indikatora za signalizaciju stanja modula
- potrošnja struje u normalnom radu: maksimalno 300 μA
- potrošnja struje LED indikatora: maksimalno 6 mA
- mogućnost opterećenja releja: minimalno do 2A uz 30 VDC ili 0,5A uz 125 VAC
- radna temperatura minimalno u rasponu od -30°C do +70°C 
- uključeno kućište za nadžbuknu ugradnju modula sa stupnjem zaštite minimalno IP65
</t>
  </si>
  <si>
    <t>12</t>
  </si>
  <si>
    <t>Dobava i isporuka paralelnog indikatora prorade javljača slijedećih minimalnih karakteristika:
- daljisnka indikacija aktiviranja alarma javljača požara
- jedan indikator može prikazivati aktiviranje alarma jednog javljača ili više njih
- ugrađena LED svjetiljka visoke snage
- napajanje vatrodojavne petlje (javljača požara na kojeg je spojen)
- potrošnja struje: maksimalno 5 mA
- radna temperatura minimalno u rasponu od -30°C do +70°C 
- stupanj zaštite kućišta: minimalno IP42</t>
  </si>
  <si>
    <t>13</t>
  </si>
  <si>
    <t xml:space="preserve">Dobava i isporuka adresabilne sirene s bljeskalicom slijedećih minimalnih karakteristika:
- mogućnost odabira minimalno 32 različita tona od kojih su minimalno 4 usklađena s normom EN 54-3
- mogućnost odabira minimalno 4 razine izlazne snage zvuka
- potrošnja struje u normalnom radu: maksimalno 17 mA
 -frekvencija bljeskanja: 0,5 Hz
- bljeskalica bijele boje, usklađena s normom EN 54-23, kategorija W-2.5-7 (zidna montaža)
- napon napajanja minimalno u rasponu od 15 do 40 VDC
- radna temperatura minimalno u rasponu od -10°C do +55°C 
- uključeno kućište za nadžbuknu ugradnju modula sa stupnjem zaštite minimalno IP65
- kućište crvene boje sa stupnjem zaštite minimalno IP65
</t>
  </si>
  <si>
    <t>14</t>
  </si>
  <si>
    <t>Dobava i isporuka protupožarnog ormarića za smještaj vatrodojavne centrale
- dimenzije ormarića cca. 70x70 x 20 cm (dimenzije prilagoditi dimenzijama ponuđene vatrojavne centrale)
- protupožama otpornost u klasi T- 60'
- izrada od čeličnog pocinčanog lima
- završna obrada: plastifikacija u RAL - u po izboru naručitelja
- ostakljenje vrata izvodi se protupožarnim staklom u klasi F-60', debljine minimalno 21 mm, dimenzija protupožarnog stakla cca. 30 x 30 cm
- ugrađena protupožarna brava sukladna normi DIN - 1 8250, uključen cilindar s tri ključa
- certifikati izdani od ovlaštene Ustanove u RH
- bočno, na plašt ormarića ugrađuje se ekspandirajuća rešetka (2 kom)</t>
  </si>
  <si>
    <t>15</t>
  </si>
  <si>
    <t>Dobava i isporuka mrežnog alarmnog komunikatora slijedećih minimalnih karakteristika:
- Integriran LAN priključak
- Integriran WiFi uređaj (IEEE 802.11 b/g), 2.4GHz b/g/n s internom antenom 
- Integriran GPRS 2G/3G/4G uređaj
- Mogućnost detekcije grešaka na LAN, WiFI i GPRS komunikacijskim sučeljima
- Integrirana serijska sučelja za integraciju s drugim uređajima: RS485, RS232, TTL 
- Integriran telefonski priključak za povezivanje na standardnu telefonsku liniju
- ugrađeni releji: minimalno 3 releja, 24VDC/100mA, 
- integrirani alarmni ulazi, koji po aktivaciji mogu poslati tekstualnu poruku putem SMS-a ili alarmnu poruku u dojavni centar putem SIA ili Contact ID protokola
- Mogućnost osiguravanja baterijske autonomije veće od 15 sati
- Detekcija sabotaže:
        o otvaranje poklopca kućišta
        o prekida telefonske veze između dojavnog centra i komunikatora
- Periodičko javljanje na dojavni centar, programabilno
- Mogućnost udaljenog programiranja komunikatora putem centralnog nadzornog sustava
- Podrška za SMS poruke
- Sukladnost minimalno sa slijedećim standardima:
        o EN50131, EN50136 (VdS Certified)
        o EN 50131-1: 2006+A2:2017 
        o EN 50136-1: 2012
        o EN 50136-2: 2013
            Security Grade 2
        o ATS-SP3 preko Ethernet ili Wi-Fi veze, ATS-SP3 preko 4G/3G/2G, i ATS-DP2
- Enkripcija podataka ključem od 256 bitova, koristeći MD5 algoritam i RC4 šifriranje ili jednakovrijedno
- Temperaturno područje rada: minimalno u rasponu od -10°C do 55°C</t>
  </si>
  <si>
    <t>16</t>
  </si>
  <si>
    <t xml:space="preserve">Licenca za povezivanje sustava za dojavu požara na centralnu aplikaciju za integraciju sustava zaštite
• uključena licenca za povezivanje jedne vatrodojavne centrale s minimalno  250 elemenata
(napomena: centralna aplikacija za integraciju svih sustava zaštite je specificirana u troškovniku tehničke zaštite)
</t>
  </si>
  <si>
    <t>17</t>
  </si>
  <si>
    <t>Nabava, isporuka i polaganje kabela  u pripremljene kabelsek trase
- NHXH-J FE180/E30 3x1,5 RE
 - predvidjeti rad na većim visinama te potreban alat (skela)</t>
  </si>
  <si>
    <t>18</t>
  </si>
  <si>
    <t>Nabava, isporuka i polaganje kabela u pripremljene kabelsek trase
- JB-Y(St)Y 2x2x0,8 mm
 - predvidjeti rad na većim visinama te potreban alat (skela)</t>
  </si>
  <si>
    <t>19</t>
  </si>
  <si>
    <t>Nabava, isporuka i polaganje kabela u pripremljene kabelsek trase
- JE-H(St)H 2x2x0,8 mm FE180/E30
 - predvidjeti rad na većim visinama te potreban alat (skela)</t>
  </si>
  <si>
    <t>20</t>
  </si>
  <si>
    <t xml:space="preserve">Nabava, isporuka i nadžbukno polaganje kabelskih kanalica uključujući potrebni instalacijski spojni i montažni pribor i materijal (tiple, vijci, koljena, obujmice i vezice) te s izvedbom potrebnih prodora
 - predvidjeti rad na većim visinama te potreban alat (skela)
- 20x10 mm </t>
  </si>
  <si>
    <t>21</t>
  </si>
  <si>
    <t>Nabava, isporuka i podžbukno polaganje samogasivih ERC  cijevi uključujući potrebni instalacijski spojni i montažni pribor i materijal (tiple, vijci, koljena, obujmice i vezice) te s izvedbom potrebnih prodora
- Ø 20 mm</t>
  </si>
  <si>
    <t>22</t>
  </si>
  <si>
    <t>Izvedba protupožarnog brtvljenja na svim prolazima kabela između dva požarna sektora tako da se postigne minimalna vatrootpornost zida, komplet sa svim potrebnim materijalom.</t>
  </si>
  <si>
    <t>23</t>
  </si>
  <si>
    <t>Nabava, isporuka i ugradnja potrebnog instalacijskog spojnog i montažnog pribora i materijala.</t>
  </si>
  <si>
    <t>24</t>
  </si>
  <si>
    <t>Montaža i spajanje adresabilne vatrodojavne centrale, uključena montaža protupožarnog ormartića u kojeg se smješta vatrodojavna centrala.</t>
  </si>
  <si>
    <t>25</t>
  </si>
  <si>
    <t>Montaža i spajanje paralelnog upravljačkog tabloa</t>
  </si>
  <si>
    <t>26</t>
  </si>
  <si>
    <t>Ugradnja akumulatorskih baterija u metalno kućište</t>
  </si>
  <si>
    <t>27</t>
  </si>
  <si>
    <t>Montaža i spajanje optičkog i termičkog analogno adresabilnog javljača požara.</t>
  </si>
  <si>
    <t>28</t>
  </si>
  <si>
    <t>Montaža i spajanje podnožja detektora požara sa 4 kontakta.</t>
  </si>
  <si>
    <t>29</t>
  </si>
  <si>
    <t>Montaža i spajanje ručnog javljača požara sa nadžbuknom montažnom kutijom i stakalcem.</t>
  </si>
  <si>
    <t>30</t>
  </si>
  <si>
    <t>Montaža i spajanje upravljačkih i ulaznih modula</t>
  </si>
  <si>
    <t>31</t>
  </si>
  <si>
    <t>Montaža i spajanje paralelnog indikatora požara.</t>
  </si>
  <si>
    <t>32</t>
  </si>
  <si>
    <t>Montaža i spajanje sirena</t>
  </si>
  <si>
    <t>33</t>
  </si>
  <si>
    <t xml:space="preserve">Dobava potrebnih oznaka i pribora (natpisne pločice, naljepnice i sl.) i označavanje svih elemenata vatrodojavnog sustava prema blok shemi.
</t>
  </si>
  <si>
    <t>34</t>
  </si>
  <si>
    <t>35</t>
  </si>
  <si>
    <t>Montaža i spajanje komunikatora za dojavu alarma. Unos podataka, integracija, podešavanje i programiranje parametara za komunikaciju s dojavnim centrom vatrogasaca ili zaštitara. Testiranje rada komunikacije i završno podešavanje.</t>
  </si>
  <si>
    <t>36</t>
  </si>
  <si>
    <t xml:space="preserve">Importiranje podloge objekta napravljene u AutoCad-u u glavnu nadzornu aplikaciju. Integracija dodatnih grafičkih prikaza tlocrta objekta u SHP formatu u aplikaciju te pozicioniranje na nacrtima svih ulaznih točaka sustava za dojavu požara.
</t>
  </si>
  <si>
    <t>37</t>
  </si>
  <si>
    <t>Ispitivanje instalacije sustava za dojavu požara i puštanje u pogon
 - završne prilagodbe
 - podešavanje parametara sustava u cjelini
 - testiranje
 - puštanje sustava u pogon do pune funkcionalnosti</t>
  </si>
  <si>
    <t>38</t>
  </si>
  <si>
    <t>Programiranje vatrodojavne centrale s unošenjem korisničkih podataka</t>
  </si>
  <si>
    <t>39</t>
  </si>
  <si>
    <t>Obuka djelatnika sa zapisnikom o obavljenoj obuci, te isporuka dokumentacije za uporabu na hrvatskom jeziku</t>
  </si>
  <si>
    <t>40</t>
  </si>
  <si>
    <t>Primopredaja sustava korisniku s kompletnom programskom dokumentacijom</t>
  </si>
  <si>
    <t>41</t>
  </si>
  <si>
    <t>Izrada projekta izvedenog stanja (3 primjerka na papiru +1 u elektronskom obliku na elektronskom mediju u nezaključanom formatu: doc, xls i dwg)</t>
  </si>
  <si>
    <t>42</t>
  </si>
  <si>
    <t xml:space="preserve">Ispitivanje sustava za dojavu požara od strane ovlaštene tvrtke. 
Izdavanje zapisnika i uvjerenja o funkcionalnosti u skladu s Pravilnikom o provjeri ispravnosti stabilnih sustava zaštite od požara (NN br. 44/12)
</t>
  </si>
  <si>
    <t>UKUPNO SUSTAV ZA DOJAVU POŽARA:</t>
  </si>
  <si>
    <t>ARHINGTRADE d.o.o., Gajeva 47, Zagreb</t>
  </si>
  <si>
    <t xml:space="preserve">REKONSTRUKCIJA ZGRADE FAKULTETA 
</t>
  </si>
  <si>
    <t>Projektant: MATE ŽAGAR d.i.g.</t>
  </si>
  <si>
    <t xml:space="preserve">POLITIČKIH ZNANOSTI
</t>
  </si>
  <si>
    <t>FAKULTET POLITIČKIH ZNANOSTI, Lepušićeva 6, Zagreb</t>
  </si>
  <si>
    <t>K.č.br. 6918, k.o. Centar</t>
  </si>
  <si>
    <t>ZOP: 17/21-15</t>
  </si>
  <si>
    <t xml:space="preserve">TROŠKOVNIK VODOVODA I KANALIZACIJE </t>
  </si>
  <si>
    <t>Lepušićeva 6, Zagreb</t>
  </si>
  <si>
    <t>TD: 49/21</t>
  </si>
  <si>
    <t>Red. broj</t>
  </si>
  <si>
    <t>Opis stavke</t>
  </si>
  <si>
    <t>Jed.mjera</t>
  </si>
  <si>
    <t>Jed.cijena</t>
  </si>
  <si>
    <t>Iznos</t>
  </si>
  <si>
    <t>A/</t>
  </si>
  <si>
    <t>VODOVOD</t>
  </si>
  <si>
    <t>Nabava, dobava  i ugradnja cijevi od tvrdog polietilena visoke gustoće PE-80 (PEHD), S 6,3/SDR 13,6 u kvaliteti prema odredbama normi HRN EN 12201 i HRN EN ISO 3126 ili jednakovrijedna za pogonski tlak 1.0 MPa. Montaža cijevi izvodi se elektrootpornim zavarivanjem elektrospojnicama uz obavezno korištenje alata za ispravljanje ovalnosti cijevi. Montaža uključuje potreban brtveni, spojni materijal i fazone.  Uračunat pregled prije ugradnje, te ispitivanje spojeva.</t>
  </si>
  <si>
    <t>Cijevi se spajaju tipskim elektro-spojnicama sa dvostrukim naglavkom u svemu prema naputku proizvođača cijevi. Cijevi se polažu u rov na pripremljenu posteljicu sukladno normi HRN EN1610  ili jednakovrijedna __________________.</t>
  </si>
  <si>
    <t>Stavkom je obuhvaćena dobava, transport i ugradnja cijevi i fazonskih komada (lučnih i čvornih gdje se za njih ukaže potreba), te ispitivanje kao i sav spojni i brtveni materijal, sve za radni tlak PN 10 bara.</t>
  </si>
  <si>
    <t>Ø  110 mm</t>
  </si>
  <si>
    <t>Nabava, dobava i ugradnja vodovodne PPR cijevi  SDR 11, PN 10 sa spojnim i brtvenim materijalom za razvod tople, hladne vode i recirkulacijske vode  unutar građevine. Cijevi se polažu u instalacijski kanal, šliceve izvedene u zidovima objekta, zidne usjeke i proboje kao i pod stropom građevine. 
U cijenu uključiti materijal za pričvršćivanje cijevi (obujmica sa vijkom) pomoću kliznih i čvrstih točaka, cijevi se pričvršćuju svakih cca 0,80m ovisno o profilu i uputama proizvođača. Cijevi se izoliraju izolacijom debljine 6mm. U projektu su navedene nazivne mjere cijevi. 
Kod dopreme cijevi i spojnih komada na gradilište izvođač je obavezan nadzornom inženjeru priložiti dokument, tj. ispitivanje od strane ZAVODA ZA JAVNO ZDRAVSTVO temeljem kojeg se jamči da su cijevi uporabljive za pitku vodu (tj. za ljudsku uporabu) kao i važeću atestnu dokumentaciju prema normi HRN EN ISO 15874-2  ili jednakovrijedna ____________________________</t>
  </si>
  <si>
    <t>Obračun po m1 komplet dobavljene, ugrađene i ispitane cijevi na tlak od 10 bar-a sa fazonskim komadima. Sav ugrađeni materijal i pribor mora imati odgovarajuće ateste, a ugradnja se mora izvoditi isključivo po uputstvu proizvođača.</t>
  </si>
  <si>
    <t xml:space="preserve">Dimenzije  cijevi date su sa unutarnjim promjerom cijevi. Učvršćenje cijevnih vodova za zidnu i stropnu konstrukciju izvesti pomoću obujmica. Stavkom je obuhvaćena dobava, transport u ugradnja cijevi i fazonskih komada po m1 ugrađene cijevi te ispitivanje.                                         </t>
  </si>
  <si>
    <t>Ø   20 mm</t>
  </si>
  <si>
    <t>Ø   15 mm</t>
  </si>
  <si>
    <t>Ø   25 mm</t>
  </si>
  <si>
    <t>Dobava, donos i montaža metalnih cijevi izrađenih iz izvana i iznutra pocinčanog C-čelika sukladno HRN EN 10305 E220 ili jednakovrijedna sa spajanjem spojnim komadima iz galvanski pocinčanog C-čelika ,  za glavni hidrantski razvod - mokri sprinkler instalacijom. Stavka obuhvaća sve potrebne spojnice, redukcije, T-komade i potrebni pričvrsni i ovjesni materijal.</t>
  </si>
  <si>
    <t>Cijevi izolirati uz prethodni premaz oštećenih i spojnih mjesta antikorozivnim premazom:</t>
  </si>
  <si>
    <t>a)     u zidu i podu – termoizlacijskim cijevima i trakom sa debljinom stijenki od 0,3 mm.</t>
  </si>
  <si>
    <t>b)    u kanalu s gotovim termoizolacijskim cijevima i oblogama sa debljinom stijenki 13 mm.</t>
  </si>
  <si>
    <t>c)     pod stropom – gotove termoizolacijske cijevi sa debljinom stijenki 19 mm.</t>
  </si>
  <si>
    <t>Dimenzije  cijevi date su sa unutarnjim promjerom cijevi. Učvršćenje cijevnih vodova za zidnu i stropnu konstrukciju izvesti pomoću obujmica.Stavkom je obuhvaćena dobava, transport u ugradnja cijevi i fazonskih komada po m1 ugrađene cijevi te ispitivanje.</t>
  </si>
  <si>
    <t>Ø   100 mm</t>
  </si>
  <si>
    <t>Ø   50 mm</t>
  </si>
  <si>
    <t>Dobava, prijenos i ugradba mjedenih (ljevano željeznih) slobodno protočnih ventila - zasuna, komplet. Ventile montirati kod vodomjera i na mjestima označenim shemama. Ventile montirati na njima označenom mjestu.</t>
  </si>
  <si>
    <t>Dobava, donos i ugradba mjedenog protočnog ventila sa ugradbenom kapom na navoj. Obračun po komadu komplet ugrađenog ventila sa kapom.</t>
  </si>
  <si>
    <t>Dobava, prijenos i ugradba kutnih ventila za montažu ispod sanitarnih jedinica (UMIVAONIK-2, WC-1, PISOAR-1). Obračun po komadu ugrađenog ventila sa rozetom. Obračun po komadu ugrađenog ventila.</t>
  </si>
  <si>
    <t>Dobava, prijenos i ugradba materijala za pričvršćenje i zavješenje cjevovoda, dvostruke i jednostruke obujmice, perforirana traka, vijci, matice, tipli i dr.</t>
  </si>
  <si>
    <t>kompl.</t>
  </si>
  <si>
    <t>Ispitivanje instalacije na tlak od 15 bara i dezinfekcija cjevovoda otopinom klora.</t>
  </si>
  <si>
    <t>Obračun po komadu komplet ispitane instalacije.</t>
  </si>
  <si>
    <t>Dobava, donos i ugradba FF komada Ø100 mm; L=1000 mm;  za prolaz priključka kroz zid. Obračun po komadu komplet izvedenog komada.</t>
  </si>
  <si>
    <t>Dobava, donos i ugradba unutarnjeg hidranta sa ormarićem i  crijeva 25 m, ventilom i mlaznicom.</t>
  </si>
  <si>
    <t>Obračun po komadu komplet ugrađenog hidranskog ormarića sa svom opremom.</t>
  </si>
  <si>
    <t>Dobava donos i ugradba kombiniranog vodomjera za hidrantsku mrežu, sprinkler instalaciju  i sanitarnu vodu, EC zaštita od povratnog toka vode Ø 100 mm i Ø 50 mm x 2 komada, ventili Ø 100 i Ø 50 mm x 4 komada i hvatač nečistoće Ø 100  i Ø 50 mm x 2 komada.</t>
  </si>
  <si>
    <t>Obračun po komadu komplet izvedene opreme i sve spojeve na dovod i odvod vode, u skladu sa uvjetima priključenja vodovoda.</t>
  </si>
  <si>
    <t>Izrada priključka na spremnik vode za sprinkler sa ugradbom ventila sa plovkom.</t>
  </si>
  <si>
    <t>Obračun po komadu komplet izvedenog priključka sposobnog za uporabu.</t>
  </si>
  <si>
    <t>Izvedba priključka od vodomjernog okna zaključno do vanjskog cjevovoda.  U svemu prema potvrdi na glavni projekt od lokalnog distributera vode.</t>
  </si>
  <si>
    <t xml:space="preserve">U stavku ulazi iskop zemlje, dobava i montaža cjevovoda sa svim brtvenim materijalom i potrebnim fitinzima, armaturom, izoliranjem, ispitivanjem, zatrpavanjem rova te odvoz preostalog materijala. </t>
  </si>
  <si>
    <t>Obračun po komadu komplet izvdenog priljučka.</t>
  </si>
  <si>
    <t xml:space="preserve">Nabava, dobava i ugradnja smjese za potrebe ispune mjesta prodora vodovodnih cijevi na prolazu kroz požarne sektore kako bi se spriječio prodor vatre u slučaju požara iz sektora uz sektor. Obračun po komadu izvedenih prodora. DV F=90. </t>
  </si>
  <si>
    <t>Kvalitetno ispitivanje voda nakon montaže kompletne opreme (Zavod za zaštitu zdravlja) i izdavanje atesta o kvaliteti.</t>
  </si>
  <si>
    <t>Funkcionalno ispitivanje  hidrantske mreže, te pribavljanje atesta o zadovoljavanju protupožarnih propisa.</t>
  </si>
  <si>
    <t>Dobava, doprema i ugradnja automatskog sustava za navodnjavanje ( kap po kap ) zelenog krova sa spojem na vodovod u sanitarnom čvoru - duljine cca  60m; uključivo ventili i spoj na električne instalacije. Obračun po komadu izvedenog automatskog sustava za navodnjavanje.</t>
  </si>
  <si>
    <t>UKUPNO VODOVOD:</t>
  </si>
  <si>
    <t>B/</t>
  </si>
  <si>
    <t>KANALIZACIJA</t>
  </si>
  <si>
    <t>Dobava, prijenos i ugradba PVC kanalizacijskih cijevi i fazonskih komada klase SN 8 za horizontalne odvode vanjske i temeljne odvodnje sa debljom stijenkom,prema normi HRN EN  1401-1:2009  ili jednakovrijedna  . Obračun se vrši po m' kompletno montirane cijevi zajedno sa spojnim i pomoćnim materijalom. Fazonski komadi obračunavaju se u 1 m' ugrađenih cijevi.</t>
  </si>
  <si>
    <t>Ø 200 mm</t>
  </si>
  <si>
    <t>Ø 160 mm</t>
  </si>
  <si>
    <t xml:space="preserve">Dobava, prijenos i ugradba PVC  kanalizacijskih cijevi za izvedbu horizontalne odvodnje unutar objekta (sanitarni čvor) iz samogasivih propilenskih cijevi s kolčakom.  </t>
  </si>
  <si>
    <t>Obračun se vrši po m' kompletno montirane, ugrađene i ispitane cijevi zajedno sa svim spojnim i pomoćnim materijalom. Fazonski komadi obračunavanju se kao 1 m' cijevi.</t>
  </si>
  <si>
    <t>Ø 100 mm</t>
  </si>
  <si>
    <t>Ø 50 mm</t>
  </si>
  <si>
    <t>Ø 32 mm</t>
  </si>
  <si>
    <t xml:space="preserve">Dobava, prijenos i ugradba kanalizacijskih cijevi – samogasive niskošumne iz polipropilena ojačane mineralnom vunom u izvedbi s kolčakom i PVC cijevi  za izvedbu podstropne odvodnje , te vertikalne odvodnje u instalacijskim otvorima unutar objekta. </t>
  </si>
  <si>
    <t>Ø 110 mm</t>
  </si>
  <si>
    <t>Ø 75 mm</t>
  </si>
  <si>
    <t>Dobava, prijenos i ugradba materijala za pričvršćenje i zavješenje cijevi kanalizacije, obujmice, vijci, matice i dr.</t>
  </si>
  <si>
    <t xml:space="preserve">Dobava, prijenos i ugradba revizijskih fazona –  PVC cijevi  za izvedbu podstropne odvodnje te revizije na vertikalama.  Obračun se vrši po komadu kompletno montirane, ugrađene i ispitane revizije zajedno sa svim spojnim i pomoćnim materijalom. </t>
  </si>
  <si>
    <t>Ø 50 mm - PP cijevi</t>
  </si>
  <si>
    <t xml:space="preserve">kom            </t>
  </si>
  <si>
    <t>Ø 110 mm - PP cijevi</t>
  </si>
  <si>
    <t>Dobava, donos i ugradba PVC cijevi za ventilacijske nastavke kanalizacijskih vertikala do iznad krova cca 0,5 m. Obračun po komadu ugrađenog nastavka.</t>
  </si>
  <si>
    <t xml:space="preserve">  </t>
  </si>
  <si>
    <t xml:space="preserve">Ø 110 mm            </t>
  </si>
  <si>
    <t>Dobava, donos i ugradba ventilacijskih nastavaka sa jakom kapom za provjetravanje. Obračun po komadu komplet ugrađenog nastavka.</t>
  </si>
  <si>
    <t>Dobava, prijenos i ugradba odgovarajućih fazonskih komada za prolaz instalacija odvodnje kroz beton. Cijevi ugraditi u betonske zidove na mjestima ulaza cijevi u objekt, te na mjestima prolaza cijevi kroz grede. Cijevi nakon montaže instalacije popuniti.</t>
  </si>
  <si>
    <t>Ø  160 mm</t>
  </si>
  <si>
    <t>Ø  100 mm</t>
  </si>
  <si>
    <t>Dobava, prijenos i ugradba mesinganih poniklanih vratašca u prizemlju kanalskih vertikala. Sva vratašca su montirana na poniklanim usidrenim okvirima vel. 25x30 cm. Obračun sve kompletno po komadu montiranih vratašca zajedno sa bravicom.</t>
  </si>
  <si>
    <t xml:space="preserve">Dobava, donos i ugradba studor ventila. Obračun po komadu komplet spojenog ventila.                   </t>
  </si>
  <si>
    <t xml:space="preserve">  Ø 110 mm  </t>
  </si>
  <si>
    <t xml:space="preserve">  Ø 50 mm  </t>
  </si>
  <si>
    <t>Dobava i montaža podne rešetke 15x15 cm u strojarnici i vodomjernom oknu  , zajedno sa spojem na odvodnju. Obračun po komadu komplet ugrađene i spojene rešetke.</t>
  </si>
  <si>
    <t xml:space="preserve">Nabava , dobava i ugradnja krovnog slivnika DN75/110 horizontalni sa toplinski izoliranom stijenkom, grijač sa automatskim reguliranjem topline za direktno spajanje na 230 V mrežu (10–30 Watt), brtvenom prirubnicom i INOX stezaljkom za spajanje sa hidroizolacionim folijama, hvatač lišća d=180 mm. Obračun po komadu komplet ugrađenog slivnika sa svim potrebnim radom i materijalom do potpune gotovosti. </t>
  </si>
  <si>
    <t xml:space="preserve">Nabava , dobava i ugradnja slivnika za zeleni krov DN110. Obračun po komadu komplet ugrađenog slivnika sa svim potrebnim radom i materijalom do potpune gotovosti. </t>
  </si>
  <si>
    <t xml:space="preserve">Ispitivanje kanalizacije na protočnost i nepropusnost spojeva i uređaja uz dobivanje odgovarajućih atesta. Obračun po komadu komplet ispitane kanalizacije. </t>
  </si>
  <si>
    <t>Izrada brtvljenja kroz požarne sektore F=90. Obračun po komadu komplet izvedene brtve                         Ø32 mm - Ø160 mm.</t>
  </si>
  <si>
    <t>Dobava, donos i ugradba kanalica za odvodnju ravnog krova. Obračun po m' ugrađene kanalice spojene na odvodnju..</t>
  </si>
  <si>
    <t>Dobava, donos i ugradba podnog sifona.                Obračun po komadu ugrađenog sifona.</t>
  </si>
  <si>
    <t>Nabava, doprema i ugradba  kanalizacijskog PEHD montažnog kontrolnog okna uključivo raznošenje i spuštanje u rov te sav potrebni spojni i brtveni materijal .</t>
  </si>
  <si>
    <t xml:space="preserve">Okno je kružnog presjeka  promjera 80cm. Promjer ulaza je 600 mm. U oknu su tvornički montirane penjalice  od nehrđajučeg materijala. </t>
  </si>
  <si>
    <t>Svako okno se specificira posebno ovisno o dubini okna, broju priključaka te kutu priključenja.  Uključiti  dopremu lijevanoželjeznih kanalskih poklopaca  s pripadajućim okvirom, za opterećenje D400, te njihovu ugradnju na okno. Poklopce treba ugraditi točno u ravnini s niveletom prometnice. Cijena obuhvaća sav  potreban rad i materijal. Provjeru statičke stabilnosti (prometno opterećenje, pritisak tla, uzgon) daje proizvođač montažnih okana.</t>
  </si>
  <si>
    <t>U cijenu uključiti montažu armirano betonske pokrovne ploče te izvesti dobetoniravanje zidova ulaznog otvora radi usklađivanja s niveletom  prometnice, uključivo potrebna oplata i armatura.</t>
  </si>
  <si>
    <t>Obračun po  broju kompletno ugrađenih okana.</t>
  </si>
  <si>
    <t>Nabava, dobava i ugradnja potopne pumpe za profesionalnu i uporabu u domaćinstvu, sa otvorenim višekanalnim radnim kolom za sive vode.Pumpa protoka Q=3.2 l/sec , visina dizanja H=6.2 m tijelo pumpe, radno kolo, ručka, usisna košara, svi elementi iz inoxa AISI 304, a osovina motora iz AISI 420. Maksimalna veličina čestice za prolaz kroz pumpu 10mm. Dvije mehaničke brtve u uljnoj kupki, obje silikon-karbid  i jedan V-ring u direktnom kontaktu sa otpadnom vodom vrijednosti pH od 6 do 14. Vertikalni tlačni priključak 3/2˝unutarnji navoj. IP68 elektromotor u klasi izolacije F. Broj pari polova elektromotora 2 (Broj okretaja 2900 u min.). Termička zaštita u namotaju i kondenzator. Poseban sustav hlađenja motora. Napajanje 230V/50Hz. Plovna sklopka integrirana na tijelu pumpe Priključni kabel duljine 10m sa šuko utikačem. Snaga motora P1=1kW/P2=0,55kW. Masa 7,7kg. 
U stavku ulaze još i dobava donos i ugradnja:</t>
  </si>
  <si>
    <t xml:space="preserve"> - tlačne cijevi DN40 uključivo sa svim koljenima, duljine 20 metara, te priključak na odvodnju</t>
  </si>
  <si>
    <t xml:space="preserve"> - holender DN40  </t>
  </si>
  <si>
    <t xml:space="preserve"> - protupovratni venti sa kuglom DN40 PN10 navojni</t>
  </si>
  <si>
    <t xml:space="preserve"> - kuglasta slavina DN40 PN10 navojna</t>
  </si>
  <si>
    <t xml:space="preserve"> - dobava , donos i ugradnja plovne zaklopke </t>
  </si>
  <si>
    <t xml:space="preserve">Nabava, dobava i ugradnja signalnog uredaja (optički i akustički) neovisnog o napajanju. Kabel 2m s utikačem za spoj na 230V/50Hz. Signal dobiva iz komandnog ormara ili sa plovne sklopke. Priključci 1-7 za kabel 1,5mm2: na vanjski alarm 12VDC 1A (1+,2-) preko 1A osigurača, beznaponski izlaz (3,4) normalno otvoreno, ulaz sa beznaponskog kontakta (6,7). Tipkalo za potvrdu alarma i isključenje zujalice LED diode slijeva nadesno:
-Žuta-upali se u slučaju aktiviranja alarma, a
ugasi se nakon potvrde alarma.
-Crvena-svijetli u slučaju smetnji ili ispada
napajanja
-Zelena-svijetli kada postoji napajanje mreže
Uređaj u izvedbi zaštite IP 65, polikarbonatno kućište dimenzija DxŠxV=175x75x125mm Akumulatorska baterija 12V 1,2Ah
</t>
  </si>
  <si>
    <t>Obračun po komadu  komplet spojenog u pogon sa uračunatim svim potrebnim radom i materijalom.</t>
  </si>
  <si>
    <t>Dobava, donos i ugradba kanalice za odvod oborinskih voda sa krova, širine 20 cm. Obračun po m' komplet ugrađene kanalice sa spojem na odvodnju.</t>
  </si>
  <si>
    <t xml:space="preserve">Izvedba priključka kanalizacije na postojeću odvodnju. U stavku uračunat sav potreban rad i materijal do potpune gotovosti. </t>
  </si>
  <si>
    <t>Dobava, donos i ugradba lj.ž. Fazonskih komada za odvod krovno oborinskih voda.</t>
  </si>
  <si>
    <t>KL -C  Ø150 L=1000mm</t>
  </si>
  <si>
    <t>KL -ČC  Ø150 L=1000mm</t>
  </si>
  <si>
    <t>KL -L87°  Ø150 L=1000mm</t>
  </si>
  <si>
    <t>UKUPNO KANALIZACIJA:</t>
  </si>
  <si>
    <t>C/</t>
  </si>
  <si>
    <t>SANITARNI UREĐAJI</t>
  </si>
  <si>
    <t>Dobava i montaža "geberit"  WC školjke sa ugradbenim vodokotlićem  i  WC daskom od tvrde plastike. Stavkom obuhvatiti izradu spoja na dovod i odvod (isplavne cijevi, vijke za školjku i sl.).  U stavku uračunati zidni nosač od inoxa s WC četkom i držač toaletnog papira od inoxa.                    Obračun po montiranom kompletu.</t>
  </si>
  <si>
    <t>Dobava, prijenos i montaža kompletnog umivaonika   koji se sastoji od:                                     -keramičkog umivaonika I klase,    s poniklanim samočistećim  sifonom s ispustom d32 mm, s  vijcima za učvršćenje keramike i svim potrebnim pričvrsnim priborom i spojnim materijalom;                                          -montažnog instalacijskog elementa za umivaonik visine ugradnje 112 cm. Instalacijski element samonosiv za ugradnju u suhomontažnu zidnu ili predzidnu konstrukciju obloženu gipskartonskim pločama, komplet s  odvodnim koljenom d50 mm i sifonskom brtvom 44/32 mm, pločom s armaturnim priključcima ½" s uključenom zvučnom izolacijom, vijcima za učvršćenje keramike i svim potrebnim pričvrsnim priborom i spojnim materijalom;
-stojeće elektronske senzorske armature za umivaonik, protuvandalska izvedba s grupnim mrežnim  napajanjem, s prethodno podesivim mehaničkim miješanjem TV+HV, perlatorom s ograničenjem protoka vode, dva gibljiva crijeva R⅜" za priključak vode sa sitima protiv nečistoća i nepovratnim ventilima.                                                  - 2 kutna ventila DN15 spojenim na dovod vode;</t>
  </si>
  <si>
    <t>Obračun po montiranom kompletu.   40/55 cm</t>
  </si>
  <si>
    <t>Dobava, donos i ugradba ele. Niskomontažnih bojlera 10l, sa svom opremom , ventilima. Obračun po komadu komplet montiranog bojlera spojenog na odovod i dovod, te el. instalaciju.</t>
  </si>
  <si>
    <t>Dobava, donos i ugradba pisoara sa svom opremom (kutni ventil, isplovni ventil) te senzorom - automatskim uključivanjem i isključivanjem, sve spojeno na elektroinstalacije. Obračun po komdu komplet montiranog pisaora spsobnog za uprabu.</t>
  </si>
  <si>
    <t>Dobava, donos i ugradba kompletne opreme, prema izboru investitora:</t>
  </si>
  <si>
    <t>- ogledalo 610x450cm</t>
  </si>
  <si>
    <t>- držač tekućeg sapuna</t>
  </si>
  <si>
    <t>- držać papira u roli za WC</t>
  </si>
  <si>
    <t>- kutija za držanje papira</t>
  </si>
  <si>
    <t>Dobava, donos i ugradba opreme za invalidski sanitarni čvor. WC sa svom opremom (ogledalo i držači, te SOS tipkalo). Umivaonik sa svom opremom. Tuš sa svom opremom.</t>
  </si>
  <si>
    <t>Obračun po komadu komplet izvedenog sanitarnog čvora za invalide, sposobnog za uporabu.</t>
  </si>
  <si>
    <t>UKUPNO SANITARNI UREĐAJI:</t>
  </si>
  <si>
    <t>D/</t>
  </si>
  <si>
    <t>Razbijanje postojećeg asfalta te dovođenje  u prvobitno stanjeradi polaganja kanalizacijskih cijevi. Obračun po m2 komplet izvedenog sloja.</t>
  </si>
  <si>
    <r>
      <t>m</t>
    </r>
    <r>
      <rPr>
        <vertAlign val="superscript"/>
        <sz val="10"/>
        <rFont val="Arial"/>
        <family val="2"/>
      </rPr>
      <t>2</t>
    </r>
  </si>
  <si>
    <t xml:space="preserve">Iskop zemlje A, B i C kategorije rovova za polaganje vodovoda i kanalizacije, te objekata s planiranjem dna rova, zatrpavanjem cijevi uz nabijanje, odvoz i razastiranje preostalog materijala. </t>
  </si>
  <si>
    <r>
      <t>Obračun po m</t>
    </r>
    <r>
      <rPr>
        <vertAlign val="superscript"/>
        <sz val="10"/>
        <rFont val="Arial"/>
        <family val="2"/>
      </rPr>
      <t>3</t>
    </r>
    <r>
      <rPr>
        <sz val="10"/>
        <rFont val="Arial"/>
        <family val="2"/>
      </rPr>
      <t xml:space="preserve"> u sraslom stanju.</t>
    </r>
  </si>
  <si>
    <r>
      <t>m</t>
    </r>
    <r>
      <rPr>
        <vertAlign val="superscript"/>
        <sz val="10"/>
        <rFont val="Arial"/>
        <family val="2"/>
      </rPr>
      <t>3</t>
    </r>
  </si>
  <si>
    <t>Izrada pješčane posteljice i nadsloja debljine 10 cm za ležaj cijevi vodovoda i kanalizacije.</t>
  </si>
  <si>
    <t>Izvedba AB okna  za smještaj  pumpi sa potrebnom opremom. Okno se izvodi vodonepropusnim betonom C 25/30 sa dodatkom za vodonepropusnost. Stijenke, dno i pokrovna ploča 20 cm, podložni beton 10, sve obostrano armirati mrežom Q 196 . Komoru  iznutra ožbukati u dva sloja i zagladiti drvenom gladilicom (I sloj deb. 1,5 cm, omjer 1:2, II sloj deb. 0,5 cm, omjer 1:1) Nad komorom montirati laki čelični pocinčani poklopac s L- okvirima 600x600 mm  za potrebne silaska u okno, te stupaljke. U stavku ulazi nabava, dobava i ugradnja potrebnog betona, betonskog željeza, postavljanje i kasnije čišćenje potrebne oplate. Obračun po komadu kompletno izrađenog okna do potpune gotovosti.</t>
  </si>
  <si>
    <t xml:space="preserve"> - beton</t>
  </si>
  <si>
    <t xml:space="preserve"> - armatura</t>
  </si>
  <si>
    <t xml:space="preserve"> - oplata </t>
  </si>
  <si>
    <t>vel. 100x60x120 cm  - svijetle dimenzije</t>
  </si>
  <si>
    <t>kom.</t>
  </si>
  <si>
    <r>
      <t>Dobava, donos i izvedba kanalizacijskih okana van objekta od vodonepropusnog betona C 25/30, te ugradba lijevano željeznih penjalica. Stjenke i ploča okna debljine 20 cm, armirano željezna Q=527 250-300 kg/m</t>
    </r>
    <r>
      <rPr>
        <vertAlign val="superscript"/>
        <sz val="10"/>
        <rFont val="Arial"/>
        <family val="2"/>
      </rPr>
      <t>3</t>
    </r>
    <r>
      <rPr>
        <sz val="10"/>
        <rFont val="Arial"/>
        <family val="2"/>
      </rPr>
      <t>. Okno iznutra ožbukati u dva sloja i zagladiti drvenom gladilicom (I sloj deb.1,5 cm, omjer 1:2, II sloj deb.0,5 cm, omjer 1:1).Obračun po komadu kompletno izvedenog okna. Nad oknom montirati lijevano željezni poklopac za teški promet vel. 600 x 600 mm.</t>
    </r>
  </si>
  <si>
    <t xml:space="preserve">- kontrolno okno 100x100 cm </t>
  </si>
  <si>
    <t xml:space="preserve">Spajanje kanalizacije na revizijsko okno sa umetanjem i ugradnjom PVC spojnog elementa izrađenog iz tvrdog PVC-a,  priključnog komada kao veza između tvrde plastike i betona odnosno betonskih građevina, komplet. U cijenu su uključene: dobava, montaža i ispitivanja spojnog elementa, komplet izvedeno. </t>
  </si>
  <si>
    <t>Zatrpavanje rova i oko šahtova nakon montaže i zasipavanje cjevovoda zamjenskim materijalom uz nabijanje u slojevima od 20 cm laganim ručnim nabijačima. Obračun sve kompletno po m3 ugrađenog materijala.</t>
  </si>
  <si>
    <t>Odvoz viška preostale zemlje nakon izvršenih svih zatrpavanja rovova na deponiju udaljenosti do 5 km. U stavku uključiti utovar, transport, istovar i planiranje zemlje na deponiju koju osigurava izvođač radova. Obračun u sraslom stanju.</t>
  </si>
  <si>
    <t>Iskolčenje i lociranje točne trase postojećih instalacija unutar obuhvata radova vodovoda i kanalizacije kako nebi došlo do oštećenja istih. Zaštita oredmetnih instalacija za vrijeme i nakon izvođenja radova a sve prema pravilima vlasnika instalacija. U stavku je uračunat sav rad i sav potreban materijal. Obračun po kompletu zaštićenih instalacija.</t>
  </si>
  <si>
    <t>Demontaža postojeće instalacije i sanitarne opreme koje ometaju postavljanje nove, sa odlaganjem na gradilišnu deponiju.</t>
  </si>
  <si>
    <t>vodovod fi 15-100</t>
  </si>
  <si>
    <t>kanalizacija fi 32-250</t>
  </si>
  <si>
    <t>wc</t>
  </si>
  <si>
    <t xml:space="preserve">umivaonik </t>
  </si>
  <si>
    <t>tuš</t>
  </si>
  <si>
    <t>pisoar</t>
  </si>
  <si>
    <t xml:space="preserve">Prespajanje novog cjevovoda kanalizacije na nove odvode. Rezanje cijevovoda, demontaže, te montaže novog spoja kanalizacije Ø100 - 200 mm. Obračun po komadu komplet prespojene kanalizacije </t>
  </si>
  <si>
    <t>Dobava, donos i ugradba čeličnog lijevanog poklopca Za spremnik vode . Obračun po komadu komplet izvedenog poklopca</t>
  </si>
  <si>
    <t>Dobava, donos i ugradba slivnika Ø 80 mm sa rešetkom i taložnicom, te spojem sa Ø 160 mm na kanalizacijsko okno. Obračun po komadu komplet izvedenog slivnika sposobnog za uporabu.</t>
  </si>
  <si>
    <t>Podizanje postojećih poklopaca kanalizacije na kotu uređenja dvorišnog prostora. Obračun po komadu komplet uređenog poklopca u skladu sa izvedenim kotama dvorišnog prostora.</t>
  </si>
  <si>
    <t>Čišćenje postojeće vanjske kanalizacije i uspostavljanje protočnosti. Obračun po m' očišćenog kala.</t>
  </si>
  <si>
    <t>Popravljanje svih postojećih okana. Čišćenje, pranje te zaglađivanje cementnim mortom. Zagladiti do crnog sjaja oko ulaznih i izlaznih cijevi.Obračun po komadu komplet uređenog okna.</t>
  </si>
  <si>
    <t>Izrada novih priključka na postojeće okno, izrada otvora, zatvaranje otvora nakon postavljanja cijevi.</t>
  </si>
  <si>
    <t>Obračun po komadu komplet izvedenog priključka.</t>
  </si>
  <si>
    <t>Izrada prodora kroz zidove i stropove te zatvarnje istih nakon montaže instalacija kanalizacije i vodovoda. Obračun po komadu izvednih prodora.</t>
  </si>
  <si>
    <t>10/10</t>
  </si>
  <si>
    <t>20/20</t>
  </si>
  <si>
    <t>UKUPNO GRAĐEVINSKI RADOVI:</t>
  </si>
  <si>
    <t>SVEUKUPNA REKAPITULACIJA</t>
  </si>
  <si>
    <t>SVEUKUPNO:</t>
  </si>
  <si>
    <t>FAKULTET POLITIČKIH ZNANOSTI</t>
  </si>
  <si>
    <t>POLITIČKIH ZNANOSTI</t>
  </si>
  <si>
    <t>Interni broj projekta: 49/21</t>
  </si>
  <si>
    <t>Zagreb,  prosinac, 2021.</t>
  </si>
  <si>
    <t>Ivan Horvatić, dipl.ing.stroj.</t>
  </si>
  <si>
    <t>Ovlašteni inženjer strojarstva</t>
  </si>
  <si>
    <t>Anton Knežević, mag.ing.mech.</t>
  </si>
  <si>
    <t>Red. Br.</t>
  </si>
  <si>
    <t>Iznos (kn)</t>
  </si>
  <si>
    <t xml:space="preserve">A.   </t>
  </si>
  <si>
    <t>GRIJANJE I HLAĐENJE</t>
  </si>
  <si>
    <t>Vanjska jedinica DVM S sustava u izvedbi dizalice topline zrak/zrak, odnosno zrak/voda u ovisnosti o tipu priključenih unutarnjih jedinica. Uređaj je namijenjen za vanjsku montažu - zaštićen od vremenskih utjecaja, s ugrađenim hermetičkim inverter kompresorima, zrakom hlađenim kondenzatorom i svim potrebnim elementima za zaštitu, kontrolu i regulaciju uređaja i funkcionalni rad. Rashladni medij R-410A.</t>
  </si>
  <si>
    <t>Istrujavanje zraka je horizontalno što omogućuje jednostavnu ugradnju u arhitektonske niše i fasadno na konzole.</t>
  </si>
  <si>
    <t>Maksimalno dozvoljene udaljenosti: ukupno cijevni razvod do 300 metara; najudaljenija dionica cjevovoda je 175 m; visinska razlika između vanjske i unutarnje jedinice iznosi 50 m; visinska razlika između pojedinih unutarnjih jedinica iznosi 15 m.</t>
  </si>
  <si>
    <t>Za vanjsku jedinicu potrebno je izraditi postolje minimalne visine 30 cm od kote ravnog terena.</t>
  </si>
  <si>
    <t>Tehničke karakteristike:</t>
  </si>
  <si>
    <t>Priključna snaga:</t>
  </si>
  <si>
    <t>N ukupno = 7,29 kW    /   380-415 V - 50 Hz</t>
  </si>
  <si>
    <t>EER: 3,84 (100% opterećenja)</t>
  </si>
  <si>
    <t>ESEER: 7,09</t>
  </si>
  <si>
    <t>Tv = 35°C ST</t>
  </si>
  <si>
    <t>Tp = 27°C ST, 46%RH</t>
  </si>
  <si>
    <t>Qg ukupno = 31,5 kW</t>
  </si>
  <si>
    <t>N ukupno = 6,74 kW    /  380-415 V - 50 Hz</t>
  </si>
  <si>
    <t>COP: 4,67 (100% opterećenja)</t>
  </si>
  <si>
    <t>Tv= 7°C ST</t>
  </si>
  <si>
    <t>Tp = 20°C ST</t>
  </si>
  <si>
    <t>radno područje: grijanje: od -25° do 24 °C</t>
  </si>
  <si>
    <t>radno područje: hlađenje: od -5° do 52°C</t>
  </si>
  <si>
    <t>Nivo zvučnog tlaka: 58 dB(A) na udaljenosti 1m od jedinice</t>
  </si>
  <si>
    <t>Dimenzije ukupno:</t>
  </si>
  <si>
    <t>d x š = 940 x 460 mm ; h = 1630 mm</t>
  </si>
  <si>
    <t>Težina ukupno: 145 kg</t>
  </si>
  <si>
    <t>Unutarnja DVM S hidroboks jedinica za pripremu hladne ili tople vode za krug grijanja/hlađenje i/ili pripremu PTV-a. Uređaj se nalazi se nalazi u unutrašnjosti kompaktnog kućišta i namijenjen je za unutarnju ugradnju. Sustav je moguće upravljati preko Samsung centralnog upravljanja.</t>
  </si>
  <si>
    <t>DI: On/off, G/H, Smart grid, Solar interlock funkcija</t>
  </si>
  <si>
    <t>DO: 2 x troputni ventil, 1 x dvoputni ventil, signal greške, status rada</t>
  </si>
  <si>
    <t>Slijedećih teh. karakteristika:</t>
  </si>
  <si>
    <t>Temperaturni uvjeti:</t>
  </si>
  <si>
    <t>Raspoloživi kapacitet grijanja:</t>
  </si>
  <si>
    <t>Qg =  31,5 kW</t>
  </si>
  <si>
    <t>Tok=7°C, Tpol=35°C, ΔT=5°C</t>
  </si>
  <si>
    <t>Qh = 28,0 kW</t>
  </si>
  <si>
    <t>Tok=35°C, Tpol=18°C, ΔT=5°C</t>
  </si>
  <si>
    <t>Pi = 10 W / 1~ ; 220 - 240V, 50 Hz</t>
  </si>
  <si>
    <t>Dimenzije:518x330mm ; h=627 mm,</t>
  </si>
  <si>
    <t>Masa: 33 kg</t>
  </si>
  <si>
    <t>medij:  R-410A</t>
  </si>
  <si>
    <t>Zvučni tlak na udaljenosti od 1m i visini od 1,5m : 28 dB(A)</t>
  </si>
  <si>
    <t>Priključak R410A: tekuća faza: 9,52 mm</t>
  </si>
  <si>
    <t>Priključak R410A: plinovita faza: 22,2 mm</t>
  </si>
  <si>
    <t>Regulacija i upravljanje</t>
  </si>
  <si>
    <t>Multifunkcionalni MWR žičani elektronski prostorni regulator sa LCD displejom, pozadinskim osvjetljenjem i tjednim programskim satom za upravljanje i kontrolu do 16 unutarnjih DVM S jedinica.</t>
  </si>
  <si>
    <t>Kontrola pristupa s mogućnošću ograničavanja pristupa korisnika.</t>
  </si>
  <si>
    <t>Funkcije: on/off, režim rada, set point, brzina ventilatora, postavke ESP, signalizacija greške, signalizacija zaprljanosti filtera.</t>
  </si>
  <si>
    <t xml:space="preserve">Akumulacijski međuspremnik izrađen od čelika za hidrauličku integraciju u sustave s kotlovima, kotlovima na kruto gorivo, dizalicama topline i solarnim postrojenjima. </t>
  </si>
  <si>
    <t>Sadržaj 222 l, sastoji se od 5 priključaka Rp 1 ½“, 1 priključka Rp 1 ½“ za osjetnike i termometre, 2 kanala senzora zavarenih uz kotao.</t>
  </si>
  <si>
    <t>Toplinska izolacija od poliuretanske tvrde pjene, nanesene na spremnik.</t>
  </si>
  <si>
    <t>Tehnički podaci:</t>
  </si>
  <si>
    <t>- sadržaj vode 222 l</t>
  </si>
  <si>
    <t>- radni/ispitni tlak 3/4 bara</t>
  </si>
  <si>
    <t>- debljina izolacije 50 mm</t>
  </si>
  <si>
    <t>- maksimalna radna temperatura  95°C</t>
  </si>
  <si>
    <t>Dimenzije spremnika:</t>
  </si>
  <si>
    <t>- promjer 600 mm</t>
  </si>
  <si>
    <t>- visina 1440 mm</t>
  </si>
  <si>
    <t>- masa s toplinskom izolacijom 59 kg</t>
  </si>
  <si>
    <t>Hvatač nećistoće, prirubnički, NP10, u kompletu s prirubnicama, brtvama i vijcima.</t>
  </si>
  <si>
    <t>Ljevano željezni ventil NP10 za toplu vodu za ugradnju između prirubnica, komplet s protuprirunbnicama, brtvama i vijcima.</t>
  </si>
  <si>
    <t>Kompenzator vibracija, komplet s protuprirunbnicama, brtvama i vijcima.</t>
  </si>
  <si>
    <t>Nepovratni ventil, NP10, za ugradnju između prirubnica, komplet s protuprirunbnicama, brtvama i vijcima.</t>
  </si>
  <si>
    <t xml:space="preserve">Manometar sa skalom od 0-10 bar i kuglastom slavinom 1/2". </t>
  </si>
  <si>
    <t>Termometar u zaštitnom mjedenom tuljku, za ugradnju u cjevovod, područje mjerenja 0-120°C</t>
  </si>
  <si>
    <t>Troputni regulacijski miješajući ventil s motornim pogonom,  komplet sa svim materijalom i priborom potrebnim za montažu do pune pogonske gotovosti.</t>
  </si>
  <si>
    <t>DN50, kvs=40</t>
  </si>
  <si>
    <t xml:space="preserve">Tlačna proba vodom pod pritiskom 50% većim od radnog pritiska, funkcionalna proba s medijem radne temperature, probni pogon, regulacija uređaja i kompletne instalacije, obučavanje korisnika za rad s instalacijom, izrada uputstava za rad i održavanje, izrada projekta izvedenog stanja, pripremno-završne radove, izdavanje jamstva i atestne dokumentacije. </t>
  </si>
  <si>
    <t>Montaža specificirane opreme do potpune pogonske gotovosti te probni pogon uz pisano izvješće o uspješno obavljenim tlačnim probama.</t>
  </si>
  <si>
    <t>Cijevni razvod i puštanje u pogon</t>
  </si>
  <si>
    <t>Predizolirane bakrene cijevi u kolutu za freonsku instalaciju plinske i tekuće faze namjenjene za rashladni medij R-410A . U kompletu sa spojnicama i koljenima, spojnim i pričvrsnim materijalom. Cijevi moraju biti odmašćene, očišćene i osušene prije ugradnje.</t>
  </si>
  <si>
    <t>15.1.</t>
  </si>
  <si>
    <t xml:space="preserve"> Φ 9,5 mm</t>
  </si>
  <si>
    <t>m΄</t>
  </si>
  <si>
    <t>Bakrene cijevi u šipci za freonsku instalaciju plinske i tekuće faze namjenjene za rashladni medij R-410A . U kompletu sa spojnicama i koljenima, spojnim i pričvrsnim materijalom. Cijevi moraju biti odmašćene, očišćene i osušene prije ugradnje.</t>
  </si>
  <si>
    <t>15.2.</t>
  </si>
  <si>
    <t xml:space="preserve"> Φ 22,2 mm</t>
  </si>
  <si>
    <t>Toplinska izolacija cijevi rashladnog medija s parnom branom. Izolacija mora biti negoriva. U kompletu sa ljepilom, ljepljivom trakom i ostalim potrebnim materijalom. Debljina izolacije je 13 mm. Izolacija za koljena i fazonske komade se izraduje prilikom montaže.</t>
  </si>
  <si>
    <t>Dopuna radne tvari</t>
  </si>
  <si>
    <t>Radni medij R410A</t>
  </si>
  <si>
    <t>Puštanje u pogon VRF sustava</t>
  </si>
  <si>
    <t>Puštanje u pogon VRF sustava uključivo provjeru nepropusnosti freonske instalacije, vakumiranje i dopunjavanje rashladnog sredstva od strane ovlaštenog servisa uz izdavanje potrebnih uputa za korištenje, atesta i garancija. Puštanje u pogon ne sadrži spajanje cijevi i struje kao niti radnu tvar.</t>
  </si>
  <si>
    <t>Bešavna čelična cijev toplinski izolirana mineralnom vunom debljine 19 mm i obložena Al limom uz prethodno čišćenje i i ličenje cijevi s dva sloja temeljne boje. Izolacija mora biti klase B1 prema DIN 4102. , za razvod tople/hladne vode prema DIN 2448 uključivo parnu branu oko cijevi, sav materijal potreban za montažu kao što je materijal za spajanje, brtvljenje, pričvršćivanje i zavješenje, cijevni odresci fazonski komadi i sl.</t>
  </si>
  <si>
    <t>DN32</t>
  </si>
  <si>
    <t>Odzračni lonci volumena V=2 lit. s automatskim odzračnim ventilom DN15 i ručnim odzračnim ventilom DN10.</t>
  </si>
  <si>
    <t>Sitni potrošni materijal neophodan za montažu specificirane opreme.</t>
  </si>
  <si>
    <t>Qh ukupno = 40 kW</t>
  </si>
  <si>
    <t>N ukupno = 10,59 kW    /   380-415 V - 50 Hz</t>
  </si>
  <si>
    <t>EER: 3,78 (100% opterećenja)</t>
  </si>
  <si>
    <t>ESEER: 6,83</t>
  </si>
  <si>
    <t>Qg ukupno = 45,00 kW</t>
  </si>
  <si>
    <t>N ukupno = 9,88 kW    /   380-415 V - 50 Hz</t>
  </si>
  <si>
    <t>COP: 4,55 (100% opterećenja)</t>
  </si>
  <si>
    <t>Radno područje: grijanje: od -25° do 24 °C</t>
  </si>
  <si>
    <t>Radno područje: hlađenje: od -5° do 52°C</t>
  </si>
  <si>
    <t>Nivo zvučnog tlaka: 62 dB(A) na udaljenosti 1m od jedinice</t>
  </si>
  <si>
    <t>Masa ukupno: 162 kg</t>
  </si>
  <si>
    <t>DVM S2 vanjska jedinica u izvedbi dizalice topline zrak/zrak, odnosno zrak/voda u ovisnosti o tipu priključenih unutarnjih jedinica. Kod jedinica iz više modula osiguran je parcijalni defrost, a samim time i kontinuirano grijanje za vrijeme defrosta.</t>
  </si>
  <si>
    <t>Maksimalno dozvoljena udaljenosti: ukupno cijevni razvod do 1000 metara; najudaljenija dionica cjevovoda je 220 m; visinska razlika između vanjske i unutarnje jedinice iznosi 110 m, visinska razlika između pojedinih unutarnjih jedinica iznosi 50 m.</t>
  </si>
  <si>
    <t>Konstrukcija: Jedinice su modularne izvedbe sa osnovnim nosivim okvirom i galvaniziranim čeličnim panelima sa odgovarajućom zaštitom za vanjsku i unutarnju ugradnju. Do veličine 26HP jedinice mogu biti u izvedbi 1 modula, dok su veće sastavljene od dva, ili tri modula. Jedinica se standardno isporučuje sa zaštitnom mrežom izmjenjivača. Ventilatori su niskošumne izvedbe s DC kontinuiranom regulacijom brzine vrtnje. Raspoloživi eksterni statički tlak ventilatora je 110 Pa. Svi kompresori u uređaju su inverterski, zvučno izolirani SSC-tip hermetički scroll izvedbe s radnim područjem 15-150 Hz.</t>
  </si>
  <si>
    <t>Jedinica je sastavljena iz jednog modula sljedećih tehničkih karakteristika:</t>
  </si>
  <si>
    <t>Qh ukupno = 28,0 kW</t>
  </si>
  <si>
    <t>N ukupno = 8,18 kW    /   380 - 415 V - 50 Hz</t>
  </si>
  <si>
    <t>EER: 3,4 (100% opterećenja)</t>
  </si>
  <si>
    <t>SEER: 6,20</t>
  </si>
  <si>
    <t>N ukupno = 7,79 kW    /   380 - 415 V - 50 Hz</t>
  </si>
  <si>
    <t>COP: 4,0 (100% opterećenja)</t>
  </si>
  <si>
    <t>SCOP: 4,20</t>
  </si>
  <si>
    <t>Raspoloživi kapacitet @ Tok = -15 °C</t>
  </si>
  <si>
    <t>Qg ukupno = 30,00 kW</t>
  </si>
  <si>
    <t>Radno područje (hlađenje): od -5° do 50 °C</t>
  </si>
  <si>
    <t>Radno područje (grijanje): od -25° do 24 °C</t>
  </si>
  <si>
    <t>Nivo zvučnog tlaka (hlađenje): 56 dB(A) na udaljenosti 1m od jedinice</t>
  </si>
  <si>
    <t>Nivo zvučnog tlaka (grijanje): 60 dB(A) na udaljenosti 1m od jedinice</t>
  </si>
  <si>
    <t>Dimenzije:</t>
  </si>
  <si>
    <t>d x š = 930 x 765 mm ; h = 1695 mm</t>
  </si>
  <si>
    <t>Masa ukupno: 185 kg</t>
  </si>
  <si>
    <t>Qh ukupno = 40,0 kW</t>
  </si>
  <si>
    <t>N ukupno = 12.76 kW    /   380-415 V, 3F, 50 Hz</t>
  </si>
  <si>
    <t>EER: 3,1 (100% opterećenja)</t>
  </si>
  <si>
    <t>SEER: 6.40</t>
  </si>
  <si>
    <t>Qg ukupno = 45,0 kW</t>
  </si>
  <si>
    <t>N ukupno = 11,86 kW    /   380-415 V, 3F, 50 Hz</t>
  </si>
  <si>
    <t>COP: 3.79 (100% opterećenja)</t>
  </si>
  <si>
    <t>SCOP: 4.20</t>
  </si>
  <si>
    <t>Qg = 35.2 kW</t>
  </si>
  <si>
    <t>Radno područje (hlađenje): od -5° do 50°C</t>
  </si>
  <si>
    <t>Radno područje (grijanje): od -25° do 24°C</t>
  </si>
  <si>
    <t>Nivo zvučnog tlaka (hlađenje): 63 dB(A) na udaljenosti 1 m od jedinice</t>
  </si>
  <si>
    <t>Nivo zvučnog tlaka (grijanje): 65 dB(A) na udaljenosti 1 m od jedinice</t>
  </si>
  <si>
    <t>d x š= 930x765 mm; h = 1695 mm</t>
  </si>
  <si>
    <t>Masa ukupno: 207 kg</t>
  </si>
  <si>
    <t>Qh ukupno = 45,0 kW</t>
  </si>
  <si>
    <t>N ukupno = 13.56 kW    /   380-415 V, 3F, 50 Hz</t>
  </si>
  <si>
    <t>EER: 3,3 (100% opterećenja)</t>
  </si>
  <si>
    <t>SEER: 6,50</t>
  </si>
  <si>
    <t>Qg ukupno = 50,4 kW</t>
  </si>
  <si>
    <t>N ukupno = 12.63 kW    /   380-415 V, 3F, 50 Hz</t>
  </si>
  <si>
    <t>SCOP: 4.30</t>
  </si>
  <si>
    <t>Qg = 42,90 kW</t>
  </si>
  <si>
    <t>Nivo zvučnog tlaka (hlađenje): 60 dB(A) na udaljenosti 1 m od jedinice</t>
  </si>
  <si>
    <t>Nivo zvučnog tlaka (grijanje): 62 dB(A) na udaljenosti 1 m od jedinice</t>
  </si>
  <si>
    <t>d x š= 1295x765 mm; h = 1695 mm</t>
  </si>
  <si>
    <t>Masa ukupno: 242 kg</t>
  </si>
  <si>
    <t>Qh ukupno = 61,6 kW</t>
  </si>
  <si>
    <t>N ukupno = 22.15 kW    /   380-415 V, 3F, 50 Hz</t>
  </si>
  <si>
    <t>EER: 2,78 (100% opterećenja)</t>
  </si>
  <si>
    <t>SEER: 5.90</t>
  </si>
  <si>
    <t>Qg ukupno = 69.3 kW</t>
  </si>
  <si>
    <t>N ukupno = 18.92 kW    /   380-415 V, 3F, 50 Hz</t>
  </si>
  <si>
    <t>COP: 3,67 (100% opterećenja)</t>
  </si>
  <si>
    <t>SCOP: 4.10</t>
  </si>
  <si>
    <t>Raspoloživi kapacitet @ Tok = -15.0 °C</t>
  </si>
  <si>
    <t>Qg = 65.8 kW</t>
  </si>
  <si>
    <t>Nivo zvučnog tlaka (hlađenje): 64 dB(A) na udaljenosti 1 m od jedinice</t>
  </si>
  <si>
    <t>Nivo zvučnog tlaka (hlađenje): 65 dB(A) na udaljenosti 1 m od jedinice</t>
  </si>
  <si>
    <t>d x š = 1295x765 mm; h = 1695 mm</t>
  </si>
  <si>
    <t>Masa ukupno: 301 kg</t>
  </si>
  <si>
    <t>Unutarnje jedinice</t>
  </si>
  <si>
    <t>Windfree unutarnja jedinica DVM S sustava kazetne izvedbe s modernim dekorativnim Wind-Free panelom PC1*WFMAN s istrujavanjem zraka u jednom smjeru. Jedinica  predviđena za  montažu unutar stropa, opremljena ventilatorom, izmjenjivačem topline s direktnom ekspanzijom freona, pumpicom za odvod kondenzata, te svim potrebnim elementima za zaštitu, kontrolu i regulaciju uređaja i temperature. "Wind-Free" modeli unutarnjih jedinica omogućuju jednostavno hlađenje bez neugode izravnog strujanja hladnog zraka. Dvostupanjski sustav hlađenja prvo snižava temperaturu prostorije - “Fast Cooling”, a nakon što postigne željenu temperaturu stvara zrak koji miruje - “Wind-Free™” te na taj način smanjuje potrošnju energije.</t>
  </si>
  <si>
    <t>Tehničke karakteristike uređaja:</t>
  </si>
  <si>
    <t>Pri standardnim Eurovent uvjetima:</t>
  </si>
  <si>
    <t>Qh = 1,7 kW</t>
  </si>
  <si>
    <t>Qg = 1,9 kW</t>
  </si>
  <si>
    <t>Nivo zvučnog tlaka: hlađenje: 24/26/28 dBA</t>
  </si>
  <si>
    <t>Dimenzije kazete: 740 x 360 mm ; h = 135 mm</t>
  </si>
  <si>
    <t>Dimenzije panela: 960 x 420 mm ; h = 35 mm</t>
  </si>
  <si>
    <t>Težina: 8 + 2,6 kg</t>
  </si>
  <si>
    <t>Priključak R410A: tekuća faza: 6,35 mm</t>
  </si>
  <si>
    <t>Priključak R410A: plinovita faza: 12,7 mm</t>
  </si>
  <si>
    <t>Qh = 2,2 kW</t>
  </si>
  <si>
    <t>Qg = 2,5 kW</t>
  </si>
  <si>
    <t>Nivo zvučnog tlaka: hlađenje:24/26/29 dBA</t>
  </si>
  <si>
    <t>Qh = 2,8 kW</t>
  </si>
  <si>
    <t>Qg = 3,2 kW</t>
  </si>
  <si>
    <t>Nivo zvučnog tlaka: hlađenje: 32/28/24 dBA</t>
  </si>
  <si>
    <t>Dimenzije kazete: 970 x 410 mm ; h = 135 mm</t>
  </si>
  <si>
    <t>Dimenzije panela: 1198 x 500 mm ; h = 35 mm</t>
  </si>
  <si>
    <t>Težina: 10 + 4,3 kg</t>
  </si>
  <si>
    <t>Qh = 3,6 kW</t>
  </si>
  <si>
    <t>Qg = 4,0 kW</t>
  </si>
  <si>
    <t>Nivo zvučnog tlaka: hlađenje: 37/33/30 dBA</t>
  </si>
  <si>
    <t>Unutarnja DVM S hidroboks jedinica za pripremu hladne ili tople vode za krug grijanja/hlađenje i/ili pripremu PTV-a. Uređaj se  nalazi u unutrašnjosti kompaktnog kućišta i namijenjen je za unutarnju ugradnju. Sustav je moguće upravljati preko Samsung centralnog upravljanja.</t>
  </si>
  <si>
    <t>Qg =  50,4 kW</t>
  </si>
  <si>
    <t>Qh = 44,8 kW</t>
  </si>
  <si>
    <t>Pi = 10 W / 1~ ; 220-240 V, 50 Hz</t>
  </si>
  <si>
    <t>Masa: 40 kg</t>
  </si>
  <si>
    <t>Zvučni tlak na udaljenosti od 1m i visini od 1,5m : 27 dB(A)</t>
  </si>
  <si>
    <t>Priključak R410A: tekuća faza: 12,7 mm</t>
  </si>
  <si>
    <t>Priključak R410A: plinovita faza: 28,6 mm</t>
  </si>
  <si>
    <t>24.1.</t>
  </si>
  <si>
    <t>Žičani MWR elektronski prostorni regulator s LCD zaslonom, pozadinskim osvjetljenjem i programskim satom za upravljanje i kontrolu do 16 unutarnjih DVM S jedinica. Mogućnost upravljanja unutarnjih jedinica s windfree i long wing opcijom.</t>
  </si>
  <si>
    <t>Funkcije: on/off, tihi način rada, sleep mode, dodavanje rasporeda rada uređaja, postavke temperature, odabir načina rada, postavke brzine ventilatora i pozicije lamela, pojedinačno podešavanje za jedinice u grupi, signalizacija greške, signalizacija zaprljanosti filtera.</t>
  </si>
  <si>
    <t>24.2.</t>
  </si>
  <si>
    <t>Centralni nadzor i upravljanje sustavom</t>
  </si>
  <si>
    <t>Programabilni mini BMS</t>
  </si>
  <si>
    <t>Do 256 unutarnjih jedinica</t>
  </si>
  <si>
    <t>Napajanje-ulaz: 100-240 V(AC), 50/60Hz</t>
  </si>
  <si>
    <t>-izlaz: 12 V, 3 A</t>
  </si>
  <si>
    <t>Radna temperatura: -10 do 50 °C</t>
  </si>
  <si>
    <t>Broj digitalnih ulaza: 10</t>
  </si>
  <si>
    <t>Broj digitalnih izlaza: 10</t>
  </si>
  <si>
    <t>Izolirani bakreni spojni elementi MXJ za razvod medija R-410A za plinsku i tekuću fazu, uključivo redukcije (2 komada po kompletu: plinska + tekuća faza),  proizvod SAMSUNG tip:</t>
  </si>
  <si>
    <t>Y-Račve za dvocijevni sustav:</t>
  </si>
  <si>
    <t>Vanjska + unutarnja jedinica</t>
  </si>
  <si>
    <t>Vanjska jedinica monosplit sustava u izvedbi dizalice topline zrak/zrak namijenjena za spoj na jednu unutarnju jedinicu. Uređaj je namijenjen za vanjsku montažu - zaštićen od vremenskih utjecaja, s ugrađenim hermetičkim DC inverter kompresorima,  zrakom hlađenim kondenzatorom i svim potrebnim elementima za zaštitu, kontrolu i regulaciju uređaja i funkcionalni rad. Rashladni medij R32.</t>
  </si>
  <si>
    <t>Unutarnja jedinica monosplit sustava "Wind Free" izvedbe modernog dizajna s perforiranom maskom predviđena za  montažu na zid, opremljena ventilatorom, izmjenjivačem topline s direktnom ekspanzijom freona, elektronskim ekspanzijskim ventilom, te svim potrebnim elementima za zaštitu, kontrolu i regulaciju uređaja i temperature. "Wind-Free"" modeli unutarnjih jedinica omogućuju jednostavno hlađenje bez neugode izravnog strujanja hladnog zraka. Dvostupanjski sustav hlađenja prvo snižava temperaturu prostorije - “Fast Cooling”, a nakon što postigne željenu temperaturu stvara zrak koji miruje - “Wind-Free™” te na taj način smanjuje potrošnju energije. Uređaj je standardno opremljen IC bežičnim upravljačem.</t>
  </si>
  <si>
    <t>Tehničke karakteristike sustava:</t>
  </si>
  <si>
    <t>Napajanje: jednofazno, 220-240 V, 50 Hz</t>
  </si>
  <si>
    <t>Qh (min,nom,max) =1,50 / 5,00 / 6,80 kW</t>
  </si>
  <si>
    <t>N = 0,24 / 1,40 / 2,20 kW</t>
  </si>
  <si>
    <t>EER=3,57</t>
  </si>
  <si>
    <t>Qg (min,nom,max) = 1,00 / 6,00 / 6,50 kW</t>
  </si>
  <si>
    <t>N = 0,20 / 1,75 / 2,05 kW</t>
  </si>
  <si>
    <t>COP=3,43</t>
  </si>
  <si>
    <t>medij:  R32 (prednapunjen 1,20 kg)</t>
  </si>
  <si>
    <t>Priključak R32: tekuća faza: 6,35 mm</t>
  </si>
  <si>
    <t>Priključak R32: plinovita faza: 12,7 mm</t>
  </si>
  <si>
    <t>Duljina razvoda: do 30 m od čega visinski do 20 m.</t>
  </si>
  <si>
    <t>Radno područje - hlađenje: od -15° do 50 °C</t>
  </si>
  <si>
    <t>Radno područje - grijanje: od -20° do 24 °C</t>
  </si>
  <si>
    <t>Dimenzije unutarnje jedinice: 1055x215 mm; h=299 mm</t>
  </si>
  <si>
    <t>Težina unutarnje jedinice: 11,7 kg</t>
  </si>
  <si>
    <t>Nivo zvučnog tlaka unutarnje jedinice: (max / mid / min / silent): 42 / 37 / 32 / 25 dB(A)</t>
  </si>
  <si>
    <t>Dimenzije vanjske jedinice: 880x310 mm; h=638 mm</t>
  </si>
  <si>
    <t>Težina vanjske jedinice: 43,0 kg</t>
  </si>
  <si>
    <t>Nivo zvučnog tlaka vanjske jedinice: (hl / gr): 48 / 48 dB(A)</t>
  </si>
  <si>
    <t>Predizolirane bakrene cijevi u kolutu za freonsku instalaciju plinske i tekuće faze namjenjene za rashladni medij R-410A. U kompletu sa spojnicama i koljenima, spojnim i pričvrsnim materijalom. Cijevi moraju biti odmašćene, očišćene i osušene prije ugradnje.</t>
  </si>
  <si>
    <t xml:space="preserve"> Φ 6,4 mm</t>
  </si>
  <si>
    <t xml:space="preserve"> Φ 12,7 mm</t>
  </si>
  <si>
    <t xml:space="preserve"> Φ 15,9 mm</t>
  </si>
  <si>
    <t xml:space="preserve"> Φ 19,1 mm</t>
  </si>
  <si>
    <t>Bakrene cijevi u šipci za freonsku instalaciju plinske i tekuće faze namjenjene za rashladni medij R-410A. U kompletu sa spojnicama i koljenima, spojnim i pričvrsnim materijalom. Cijevi moraju biti odmašćene, očišćene i osušene prije ugradnje.</t>
  </si>
  <si>
    <t xml:space="preserve"> Φ 28,6 mm</t>
  </si>
  <si>
    <t xml:space="preserve">Toplinska izolacija za neizolirane cijevi u šipci </t>
  </si>
  <si>
    <t>Izolacija cijevnog razvoda u vanjskom prostoru</t>
  </si>
  <si>
    <t>Izolacija cijevnog razvoda u vanjskom prostoru mineralnom vunom u oblozi od Al lima.</t>
  </si>
  <si>
    <t>PVC cijevi za odvod kondenzata</t>
  </si>
  <si>
    <t xml:space="preserve"> Φ16</t>
  </si>
  <si>
    <t xml:space="preserve"> Φ32</t>
  </si>
  <si>
    <t>Dobava i ugradnja sifona za kondenzat sa vodenim zatvaraćem zadaha, sa priključkom 20-32mm, izlazom DN32, protoka 0,15l/s, sa 50mm zaporne visine vodenog stupca i kuglom za blokadu mirisa u slučaju isparavanja vode iz sifona.</t>
  </si>
  <si>
    <t xml:space="preserve">Montaža kompletne instalacije do potpune pogonske i funkcionalne gotovosti, uključivo primopredaju, potrebne ateste, upute za rukovanje i obuku osoblja, te jamstvene listove, izrada dokumentacije izvedenog stanja. </t>
  </si>
  <si>
    <t>Transport cjelokupne opreme i materijala po gradilištu(eventualno skladištenje), ukljućivo sve eventualno potrebne skele, dizalice i sl., te povrat preostalog materijala po završetku radova.</t>
  </si>
  <si>
    <t>A.</t>
  </si>
  <si>
    <t>UKUPNO GRIJANJE I HLAĐENJE:</t>
  </si>
  <si>
    <t xml:space="preserve">B.   </t>
  </si>
  <si>
    <t>VENTILACIJA I KLIMATIZACIJA</t>
  </si>
  <si>
    <t>Kompaktna klima komora oznake u projektu KK-1 i KK-2 (Invento-pro) sa integriranom dizalicom topline za grijanje i hlađenje i visoko učinkovitim rotacijskim rekuperatorom topline, predviđena za vanjsku ugradnju. Kućište izrađeno iz izolacijskih panela iz mineralne vune, paneli izrađeni iz AlZn. Klima komora se sastoji od filtera dovodnog i odvodnog zraka, EC ventilatora, prigušivača buke, elektromotornih žaluzina, postolja visine 270 mm, dizalice topline sa kondenzatorom / isparivačem, kompresorom kao i plug&amp;play sustavom automatske regulacije unutar sekcija klima komore. U automatsku regulaciju je uključen inovativni napredni sustav brzog odleđivanja u zimskom periodu. Komora je tvornički testirana i isporučuje se potpuno pripremljena za uporabu uključivo sustav automatske regulacije.</t>
  </si>
  <si>
    <t>Izvedba kućišta:</t>
  </si>
  <si>
    <t>Klasa čvrstoće kućišta - D1(M)</t>
  </si>
  <si>
    <t xml:space="preserve">Klasa propusnosti kućišta L1(M) </t>
  </si>
  <si>
    <t xml:space="preserve">Klasa toplinske provodnosti - T3, </t>
  </si>
  <si>
    <t xml:space="preserve">Klasa provodnosti toplinskog mosta – TB3 </t>
  </si>
  <si>
    <t>Tehničke karakteristike klima komore u skladu sa važećim EUROVENT certifikatom</t>
  </si>
  <si>
    <t>Energetska klasa A+</t>
  </si>
  <si>
    <t>Dvoetažna komora</t>
  </si>
  <si>
    <t>Brzina zraka: max 1.5 m/s</t>
  </si>
  <si>
    <t xml:space="preserve"> - Tlačni dio:</t>
  </si>
  <si>
    <t xml:space="preserve">   Protok zraka: min 11 000 m3/h</t>
  </si>
  <si>
    <t xml:space="preserve">   Eksterni pad tlaka: min. 600 Pa</t>
  </si>
  <si>
    <t xml:space="preserve"> - Odsisni dio:</t>
  </si>
  <si>
    <t>Dimenzije LxBxH : max. 5900 x 2300(+450) x 2452(+270 mm nogice+postolje)</t>
  </si>
  <si>
    <t>Masa uređaja: max. 4213 kg</t>
  </si>
  <si>
    <t>Stupanj rekuperacije 86.6 (EN308)</t>
  </si>
  <si>
    <t>Spec.snaga ventilatora SFPint 1209 W/(m³/s)</t>
  </si>
  <si>
    <t>Ekološki dizajn</t>
  </si>
  <si>
    <t>ERP direktiva: Bez izuzetaka</t>
  </si>
  <si>
    <t>TLAK</t>
  </si>
  <si>
    <t>Protukišna žaluzina</t>
  </si>
  <si>
    <t>Prigušivač buke L=500 mm</t>
  </si>
  <si>
    <t>Prigušenje, 1,6,12,16,16,12,11,10 dB</t>
  </si>
  <si>
    <t>Regulacijska zaklopka</t>
  </si>
  <si>
    <t>Vrećasti filter</t>
  </si>
  <si>
    <t>Filter class: F7 - ePM1 55%, glassfibre</t>
  </si>
  <si>
    <t>ReCooler HP</t>
  </si>
  <si>
    <t xml:space="preserve">Rotor, ljeto // zima </t>
  </si>
  <si>
    <t>Tip, Regoterm</t>
  </si>
  <si>
    <t>Temperaturni učin %, min 86 / 86.6</t>
  </si>
  <si>
    <t>Učin ovlaživanja %, 0 / 55.7</t>
  </si>
  <si>
    <t>Povrat topline kW, 22.7 / 134</t>
  </si>
  <si>
    <t xml:space="preserve">Rotor - dovodni zrak ljeto // zima </t>
  </si>
  <si>
    <t>Temperatura zraka °C, 34 / 28 // -15 / 15.3</t>
  </si>
  <si>
    <t>Relativna vlažnost %, 35 / 49.3 // 90 / 30</t>
  </si>
  <si>
    <t xml:space="preserve">Rotor - odvodni zrak ljeto // zima </t>
  </si>
  <si>
    <t>Temperatura zraka °C, 27 // 20</t>
  </si>
  <si>
    <t>Relativna vlažnost %, 50 // 35</t>
  </si>
  <si>
    <t>Rotor - EN308</t>
  </si>
  <si>
    <t>Toplinska učinkovitost izražena usukladno EN308 %, 86.6</t>
  </si>
  <si>
    <t xml:space="preserve">DX - dovodni zrak ljeto // zima </t>
  </si>
  <si>
    <t>Snaga kW, 19.5 // 21.1</t>
  </si>
  <si>
    <t>Temperatura zraka °C, 28 / 22.7 // 15.3 / 21</t>
  </si>
  <si>
    <t>Relativna vlažnost %, 49.3 / 67.9 // 30 / 20.9</t>
  </si>
  <si>
    <r>
      <t>Kompresor, ljeto // zima</t>
    </r>
    <r>
      <rPr>
        <b/>
        <sz val="10"/>
        <rFont val="Arial"/>
        <family val="2"/>
        <charset val="238"/>
      </rPr>
      <t xml:space="preserve"> </t>
    </r>
  </si>
  <si>
    <t>Električna snaga, radna točka kW, 3.58 // 5.9</t>
  </si>
  <si>
    <t>DX, kompresor i rotor ljeto // zima</t>
  </si>
  <si>
    <t>Snaga kW, 42.2 // 155</t>
  </si>
  <si>
    <t>EER sustava, min 11.8</t>
  </si>
  <si>
    <t>COP sustava, min 26.2</t>
  </si>
  <si>
    <t>Ventilator</t>
  </si>
  <si>
    <t>Snaga, radna točka kW, 4.47 kW</t>
  </si>
  <si>
    <t>Nominalna snaga, 2 x 3,4 kW</t>
  </si>
  <si>
    <t>Nominlna struja, 2 x 4.2 A</t>
  </si>
  <si>
    <t>Povećavanje temeparture na ventilatoru, 1.2 °C</t>
  </si>
  <si>
    <t>Rezerva na ventilatoru, min 30%</t>
  </si>
  <si>
    <t>Frekventni regulator</t>
  </si>
  <si>
    <t>Prigušivač buke L=1700 mm</t>
  </si>
  <si>
    <t>Prigušenje, min 6,13,35,42,41,33,26,22 dB</t>
  </si>
  <si>
    <t>Fleksibilni spoj</t>
  </si>
  <si>
    <t>ODSIS</t>
  </si>
  <si>
    <t>Filter class: M5 - ePM10 50%, synthetic</t>
  </si>
  <si>
    <t>Snaga, radna točka kW, 4.76 kW</t>
  </si>
  <si>
    <t>Povećavanje temeparture na ventilatoru, 1.1 °C</t>
  </si>
  <si>
    <t>Zvučna snaga</t>
  </si>
  <si>
    <t>Oktavno područje (Hz) 63 125 250 500 1k 2k 4k 8k  LwA dB(A)</t>
  </si>
  <si>
    <t xml:space="preserve">Priključak svježeg zraka 69 72 62 53 54 53 51 47 (dB) 62 </t>
  </si>
  <si>
    <t xml:space="preserve">Priključak dovodnog zraka 70 77 49 42 42 49 52 50 (dB) 62 </t>
  </si>
  <si>
    <t xml:space="preserve">Priključak otpadnog zraka 64 60 39 35 35 35 36 35 (dB) 47 </t>
  </si>
  <si>
    <t xml:space="preserve">Priključak odvodnog zraka 75 80 73 67 66 71 68 64 (dB) 76 </t>
  </si>
  <si>
    <t xml:space="preserve">Prema okolini 69 71 64 62 66 65 62 48 (dB) 71 </t>
  </si>
  <si>
    <t>AUTOMATSKA REGULACIJA</t>
  </si>
  <si>
    <t>Tip, plug&amp;play kompletno ožičeno</t>
  </si>
  <si>
    <t>Daljinsko upravljanje, Ethernet, Modbus TCP / Modbus RTU / BACnet IP / BACnet MSTP, Integrated web server</t>
  </si>
  <si>
    <t>Daljinski upravljač, zaslon 7" osjetljiv na dodir</t>
  </si>
  <si>
    <t>Strana posluživanja: definirati prije narudžbe</t>
  </si>
  <si>
    <r>
      <t xml:space="preserve">Napomena: </t>
    </r>
    <r>
      <rPr>
        <sz val="10"/>
        <rFont val="Arial"/>
        <family val="2"/>
        <charset val="238"/>
      </rPr>
      <t>klima komoru postaviti na niveliranu i ravnu podlogu te ju sastaviti prema uputama proizvođača. Skladištenje klima komore prije sastavljanja i puštanja u pogon u zatvorenom i suhom prostoru.</t>
    </r>
  </si>
  <si>
    <t>Ocjena jednakovrijednosti:</t>
  </si>
  <si>
    <t xml:space="preserve"> - brzina zraka kroz presjek komore</t>
  </si>
  <si>
    <t xml:space="preserve"> - kućište od panela iz miniralne vune, lim iz AlZn</t>
  </si>
  <si>
    <t xml:space="preserve"> - dimenzije komore</t>
  </si>
  <si>
    <t xml:space="preserve"> - Eurovent certifikat i enegetska klasa</t>
  </si>
  <si>
    <t xml:space="preserve"> - tip rekuperatora</t>
  </si>
  <si>
    <t xml:space="preserve"> - stupanj učinkovitosti rekuperatora</t>
  </si>
  <si>
    <t xml:space="preserve"> - SFPint </t>
  </si>
  <si>
    <t xml:space="preserve"> - prigušenje prigušivača buke po oktavama</t>
  </si>
  <si>
    <t xml:space="preserve"> - buka klima komore</t>
  </si>
  <si>
    <t xml:space="preserve"> - mogućnosti povezivanja na CNUS</t>
  </si>
  <si>
    <t xml:space="preserve"> - snaga kompresora i ventilatora u radnoj točki</t>
  </si>
  <si>
    <t xml:space="preserve"> - COP i EER u radnoj točki</t>
  </si>
  <si>
    <t xml:space="preserve"> - rezerva na ventilatoru</t>
  </si>
  <si>
    <t xml:space="preserve"> - plug&amp;play komora</t>
  </si>
  <si>
    <t>Kompaktna klima komora oznake u projektu KK-3 (Invento-pro) sa integriranom dizalicom topline za grijanje i hlađenje i visoko učinkovitim rotacijskim rekuperatorom topline, predviđena za unutarnju ugradnju. Kućište izrađeno iz izolacijskih panela iz mineralne vune, paneli izrađeni iz AlZn. Klima komora se sastoji od filtera dovodnog i odvodnog zraka, EC ventilatora, prigušivača buke, elektromotornih žaluzina, postolja visine 270 mm, dizalice topline sa kondenzatorom / isparivačem, kompresorom kao i plug&amp;play sustavom automatske regulacije unutar sekcija klima komore. U automatsku regulaciju je uključen inovativni napredni sustav brzog odleđivanja u zimskom periodu. Komora je tvornički testirana i isporučuje se potpuno pripremljena za uporabu uključivo sustav automatske regulacije.</t>
  </si>
  <si>
    <t>Brzina zraka: max 1.9 m/s</t>
  </si>
  <si>
    <t xml:space="preserve">   Protok zraka: min 6 000 m3/h</t>
  </si>
  <si>
    <t xml:space="preserve">   Eksterni pad tlaka: min. 500 Pa</t>
  </si>
  <si>
    <t>Dimenzije LxBxH : max. 4900 x 1700(+450) x 1852(+270 mm nogice+postolje)</t>
  </si>
  <si>
    <t>Masa uređaja: max. 2338 kg</t>
  </si>
  <si>
    <t>Stupanj rekuperacije 86.3 (EN308)</t>
  </si>
  <si>
    <t>Spec.snaga ventilatora SFPint 1248 W/(m³/s)</t>
  </si>
  <si>
    <t>Temperaturni učin %, min 85.6 / 86.3</t>
  </si>
  <si>
    <t>Učin ovlaživanja %, 0 / 55.2</t>
  </si>
  <si>
    <t>Povrat topline kW, 12.3 / 72.5</t>
  </si>
  <si>
    <t>Temperatura zraka °C, 34 / 28 // -15.2 / 15.3</t>
  </si>
  <si>
    <t>Relativna vlažnost %, 35 / 49.2 // 90 / 30.1</t>
  </si>
  <si>
    <t>Toplinska učinkovitost izražena usukladno EN308 %, 86.3</t>
  </si>
  <si>
    <t>Snaga kW, 10.4 // 12.2</t>
  </si>
  <si>
    <t>Temperatura zraka °C, 28 / 22.9 // 15.2 / 21.3</t>
  </si>
  <si>
    <t>Relativna vlažnost %, 49.2 / 67,2 // 30.1 / 20.5</t>
  </si>
  <si>
    <t xml:space="preserve">Kompresor, ljeto // zima </t>
  </si>
  <si>
    <t>Električna snaga, radna točka kW, 2.03 // 4.04</t>
  </si>
  <si>
    <t>Snaga kW, 22.7 // 84.7</t>
  </si>
  <si>
    <t>EER sustava, min 11.2</t>
  </si>
  <si>
    <t>COP sustava, min 21.0</t>
  </si>
  <si>
    <t>Snaga, radna točka kW, 2.01 kW</t>
  </si>
  <si>
    <t>Nominalna snaga, 3,4 kW</t>
  </si>
  <si>
    <t>Nominlna struja, 4.2 A</t>
  </si>
  <si>
    <t>Povećavanje temeparture na ventilatoru, 1 °C</t>
  </si>
  <si>
    <t>Prigušivač buke L=900 mm</t>
  </si>
  <si>
    <t>Prigušenje, min 2,8,19,22,23,17,14,13 dB</t>
  </si>
  <si>
    <t>Snaga, radna točka kW, 2.37 kW</t>
  </si>
  <si>
    <t>Pogon žaluzine</t>
  </si>
  <si>
    <t xml:space="preserve">Priključak svježeg zraka 65 65 58 49 51 50 48 44 (dB) 57 </t>
  </si>
  <si>
    <t xml:space="preserve">Priključak dovodnog zraka 69 76 60 56 55 61 60 55 (dB) 67 </t>
  </si>
  <si>
    <t xml:space="preserve">Priključak otpadnog zraka 67 61 50 45 44 46 46 42 (dB) 53 </t>
  </si>
  <si>
    <t xml:space="preserve">Priključak odvodnog zraka 74 75 70 65 64 68 66 62 (dB) 73 </t>
  </si>
  <si>
    <t xml:space="preserve">Prema okolini 66 65 62 60 64 63 60 46 (dB) 69 </t>
  </si>
  <si>
    <r>
      <t>Napomena:</t>
    </r>
    <r>
      <rPr>
        <b/>
        <sz val="10"/>
        <rFont val="Arial"/>
        <family val="2"/>
        <charset val="238"/>
      </rPr>
      <t xml:space="preserve"> </t>
    </r>
    <r>
      <rPr>
        <sz val="10"/>
        <rFont val="Arial"/>
        <family val="2"/>
        <charset val="238"/>
      </rPr>
      <t>klima komoru postaviti na niveliranu i ravnu podlogu te ju sastaviti prema uputama proizvođača. Skladištenje klima komore prije sastavljanja i puštanja u pogon u zatvorenom i suhom prostoru.</t>
    </r>
  </si>
  <si>
    <t>Pravokutni prigušivač buke</t>
  </si>
  <si>
    <t>Prigušenje kod: 63 125 250 500 1000 2000 4000 8000 Total</t>
  </si>
  <si>
    <t>Prigušenje: 9 7 10 13 30 34 21 13 36 [dB(A)]</t>
  </si>
  <si>
    <t>Dimenzije: 750x350x1000 mm</t>
  </si>
  <si>
    <t>Proizvođač: Salda (Invento pro d.o.o.)</t>
  </si>
  <si>
    <t xml:space="preserve">Kompaktna klima komora-oznake u projektu KK-4 (Invento-pro), predviđen podnu vertikalnu ugradnju, a sastoji se od toplinski izoliranog kućišta (Zn RAL 7040(C4)/Zn), debljina izolacije 45.5 mm iz poliuretanske pjene, visokoučinkovitog protusmjernog izmjenjivača topline, EC motorima direktno pogonjemih ventilatora, integriranog elektrogrijača, filtera na strani dovodnog i odvodnog zraka, elektropredgrijača, grijač/hladnjaka, fleksibilnih spojevima i žaluzina na svježem i otpadnom zraku. </t>
  </si>
  <si>
    <t>Izvedba kućištai:</t>
  </si>
  <si>
    <t>Klasa čvrstoće kućišta D1(M)</t>
  </si>
  <si>
    <t>Klasa propusnosti kućišta L1(M)/L2(M)</t>
  </si>
  <si>
    <t>Klasa propušanja filtarskog kućišta F9(M)</t>
  </si>
  <si>
    <t>Klasa toplinske provodnosti T2</t>
  </si>
  <si>
    <t>Klasa provodnosti toplinskog mosta TB2</t>
  </si>
  <si>
    <t>Brzina zraka: max 1.25 m/s</t>
  </si>
  <si>
    <t xml:space="preserve"> - Tlačna komora:</t>
  </si>
  <si>
    <t xml:space="preserve">   Protok zraka: min 1700 m3/h</t>
  </si>
  <si>
    <t xml:space="preserve"> - Odsisna dio:</t>
  </si>
  <si>
    <t xml:space="preserve">   Eksterni pad tlaka : min. 400 Pa </t>
  </si>
  <si>
    <t>Dimenzije LxBxH : max. 1937 x 856 x 1360 mm</t>
  </si>
  <si>
    <t>Masa uređaja: max. 256 kg</t>
  </si>
  <si>
    <t>HRS toplinska učinkovitost 83.8</t>
  </si>
  <si>
    <t>BVU SFP interno 839 W/(m3/s)</t>
  </si>
  <si>
    <t>DOBAVA</t>
  </si>
  <si>
    <t>Elastični spoj</t>
  </si>
  <si>
    <t>Tip, LJ/E 50x35</t>
  </si>
  <si>
    <t>Pravokutna žaluzina</t>
  </si>
  <si>
    <t>Elektro grijač (Predgrijač)</t>
  </si>
  <si>
    <t>Tip, EKS NIS 50x35/9kW_IP55</t>
  </si>
  <si>
    <t>Nazivna snaga, 9 kW</t>
  </si>
  <si>
    <t>Nazivna struja, 12,99 A</t>
  </si>
  <si>
    <t>Napon, 3x400V</t>
  </si>
  <si>
    <t>Temperatura zraka, -15 / -2  °C</t>
  </si>
  <si>
    <t>Filtar</t>
  </si>
  <si>
    <t>Tip, MPL M 750x496x46-ePM1-70</t>
  </si>
  <si>
    <t>Protusmjerni izmjenjivač topline</t>
  </si>
  <si>
    <t>Zima:</t>
  </si>
  <si>
    <t>Snaga, 11 kW</t>
  </si>
  <si>
    <t>Temperatura dovodnog zraka (ºC), -2 °C</t>
  </si>
  <si>
    <t>Vlaga na strani dovodnog zraka, 33.0 %</t>
  </si>
  <si>
    <t>Učinkovitost pri projektnim uvjetima, 87.4</t>
  </si>
  <si>
    <t>Temperatura dovodnog zraka nakon sekcije, 17.2 °C</t>
  </si>
  <si>
    <t>Vlaga dovodnog zraka nakon sekcije, 8.8 %</t>
  </si>
  <si>
    <t>Ljeto:</t>
  </si>
  <si>
    <t>Snaga, 3 kW</t>
  </si>
  <si>
    <t>Temperatura dovodnog zraka (ºC), 34  °C</t>
  </si>
  <si>
    <t>Vlaga na strani dovodnog zraka, 44 %</t>
  </si>
  <si>
    <t>Učinkovitost pri projektnim uvjetima, 83.6</t>
  </si>
  <si>
    <t>Temperatura dovodnog zraka nakon sekcije, 29 °C</t>
  </si>
  <si>
    <t>Vlaga dovodnog zraka nakon sekcije, 59.8 %</t>
  </si>
  <si>
    <t>Klasa učinkovitosti motora, IE4</t>
  </si>
  <si>
    <t>Napon motora, 1x230V</t>
  </si>
  <si>
    <t>Nazivna snaga motora, 0.715 kW</t>
  </si>
  <si>
    <t>Nazivna struja motora, 3.1 A</t>
  </si>
  <si>
    <t>Ventilator predviđen za rad u vlažnoj okolini</t>
  </si>
  <si>
    <t>Zaštita motora, IP54</t>
  </si>
  <si>
    <t>Integrirani elektrogrijač zraka</t>
  </si>
  <si>
    <t>Nazivna snaga, 3 kW</t>
  </si>
  <si>
    <t>Nazivna struja, 13 A</t>
  </si>
  <si>
    <t>Napon, 1x230V</t>
  </si>
  <si>
    <t>Hladnjak/grijač</t>
  </si>
  <si>
    <t xml:space="preserve">Pad tlaka na zračnoj strani, 55 Pa  </t>
  </si>
  <si>
    <t>Hlađenje:</t>
  </si>
  <si>
    <t>Snaga hladnjaka, 13.4 kW</t>
  </si>
  <si>
    <t>Temperatura zraka, 29 / 16.0 °C</t>
  </si>
  <si>
    <t>Relativna vlaga zraka, 60 / 98 %</t>
  </si>
  <si>
    <t>Brzina zraka, 1.97 m/s</t>
  </si>
  <si>
    <t>Temperatura medija, 7 / 12 °C</t>
  </si>
  <si>
    <t>Protok medija, 0.64 l/s</t>
  </si>
  <si>
    <t>Pad tlaka medija, 6 kPa</t>
  </si>
  <si>
    <t>Grijanje:</t>
  </si>
  <si>
    <t>Snaga grijača, 5.2 kW</t>
  </si>
  <si>
    <t>Temperatura zraka, 16 / 25 °C</t>
  </si>
  <si>
    <t>Relativna vlaga zraka, 9 / 5 %</t>
  </si>
  <si>
    <t>Temperatura medija, 35 / 30 °C</t>
  </si>
  <si>
    <t>Protok medija, 0.25 l/s</t>
  </si>
  <si>
    <t>Pad tlaka medija, 1 kPa</t>
  </si>
  <si>
    <t>Radni medij, voda</t>
  </si>
  <si>
    <t>Eliminator kapljica</t>
  </si>
  <si>
    <t xml:space="preserve">Tip, MPL M 750x496x46-ePM1-70 </t>
  </si>
  <si>
    <t>Temperatura dovodnog zraka (ºC), 20 °C</t>
  </si>
  <si>
    <t>Vlaga na strani dovodnog zraka, 50 %</t>
  </si>
  <si>
    <t>Temperatura dovodnog zraka (ºC), 28  °C</t>
  </si>
  <si>
    <t>Ukupni električni podaci</t>
  </si>
  <si>
    <t>Ukupna snaga/struja potrošnja, 4.48/19.48 kW/A</t>
  </si>
  <si>
    <t>Faze/napon/frekvencija, f/VAC/Hz, ~1/230/50</t>
  </si>
  <si>
    <t>Oktavno područje (Hz) 63 125 250 500 1k 2k 4k 8k  LwA</t>
  </si>
  <si>
    <t>Priključak svježeg zraka 52 71 88 64 58 57 51 40 dB 80 dB(A)</t>
  </si>
  <si>
    <t>Priključak dovodnog zraka 52 70 88 72 77 79 74 73 dB 85 dB(A)</t>
  </si>
  <si>
    <t>Priključak odvodnog zraka 49 65 84 64 59 59 53 47 dB 75 dB(A)</t>
  </si>
  <si>
    <t>Priključak otpadnog zraka 49 65 83 74 72 76 67 70 dB 81 dB(A</t>
  </si>
  <si>
    <t>Prema okolini 34 52 71 61 61 70 50 48 dB 72 dB(A)</t>
  </si>
  <si>
    <t>Strana posluživanja: definirati prilikom narudžbe</t>
  </si>
  <si>
    <t>Napomena: klima komoru postaviti na niveliranu i ravnu podlogu te ju sastaviti prema uputama proizvođača. Skladištenje klima komore prije sastavljanja i puštanja u pogon u zatvorenom i suhom prostoru.</t>
  </si>
  <si>
    <t xml:space="preserve"> - kućište od panela iz poliuretanske pjene</t>
  </si>
  <si>
    <t xml:space="preserve"> - BVU SFP interno</t>
  </si>
  <si>
    <t>Automatska regulacija klima komore KK-4 (Aeroteh)</t>
  </si>
  <si>
    <t xml:space="preserve"> - pogon žaluzina sa povratnom oprugom - 2 kom</t>
  </si>
  <si>
    <t xml:space="preserve"> - pogon žaluzina bypass-a - 1 (kom)</t>
  </si>
  <si>
    <t xml:space="preserve"> - upravljanje EC ventilatorima - 2 kom</t>
  </si>
  <si>
    <t xml:space="preserve"> - nadzor nad protkom zraka na EC ventilatorima - 2 kom</t>
  </si>
  <si>
    <t xml:space="preserve"> - diferencijalni presostati na filterima - 2 kom</t>
  </si>
  <si>
    <t xml:space="preserve"> - upravljanje elektrogrijačem na dobavnom zraku</t>
  </si>
  <si>
    <t xml:space="preserve"> - upravljanje elektro predgrijačem na  svježem zraku</t>
  </si>
  <si>
    <t xml:space="preserve"> - troputni ventil + pogon ventila grijača/hladnjaka</t>
  </si>
  <si>
    <t xml:space="preserve"> - protusmrzavajuća zaštita grijača/hladnjaka</t>
  </si>
  <si>
    <t xml:space="preserve"> - upravljanje grijanjem/hlađenjem na izmjenjivaču topline</t>
  </si>
  <si>
    <t xml:space="preserve"> - osjetnici temperature - 4 kom</t>
  </si>
  <si>
    <t xml:space="preserve"> - programibilni kontroler</t>
  </si>
  <si>
    <t xml:space="preserve"> - kompletna DDC oprema</t>
  </si>
  <si>
    <t xml:space="preserve"> - mogućnost spoja na CNUS; protokol prema želji investitora</t>
  </si>
  <si>
    <t xml:space="preserve"> - servisne sklopke, osigurači</t>
  </si>
  <si>
    <t>Upravljački ormar:</t>
  </si>
  <si>
    <t>Elektrokomandni ormar EMP/DDC sa svom potrebnom DDC regulacijskom opremom (DDC regulator, ulazno-izlazni moduli) i svom pripadajućom elektro opremom (transformator, osigurači, sklopnici, motorne zaštitne sklopke,...).
Iz ormara se napaja i upravljaju :
- EC tlačni ventilatori 
- EC odsisni ventilatori
- cirk. pumpe, 230VAC
Ormar se isporučuje potpuno ožičen, ispitan i pakiran za transport, zajedno sa dokumentacijom izvedenog stanja i ispitnim listom.
Na vratima ormara je LCD displej te slijepa shema sa LED diodama. Svi potrošači imaju sklopku za rad ručno/0/automatski
Zaštita IP54 za unutarnju montažu na zid. 
Uključiti žičani daljinski upravljač kao opciju za korisnika</t>
  </si>
  <si>
    <t>Inženjering:</t>
  </si>
  <si>
    <t xml:space="preserve"> - izrada potrebne dokumentacije elektro ormara i DDC regulatora
- izrada programskog koda
- izrada ispitnog lista i izjave o sukladnosti elektro ormara te atestima
opreme u polju
Napomena :
- nisu uključeni radovi trasiranja, kabliranja, montaže i spajanja opreme u polju
- nisu uključeni radovi montaže i spajanja elektro ormara
- nisu uključeni radovi ispitivanja instalacije, podešavanja parametara,puštanja u pogon i obuke korisnika</t>
  </si>
  <si>
    <t>Pravokutni kanalni prigušivač buke</t>
  </si>
  <si>
    <t>Prigušenje kod: 63 125 250 500 1000 2000 4000 8000</t>
  </si>
  <si>
    <t>Prigušenje: 6 13 29 34 39 29 20 17 dB</t>
  </si>
  <si>
    <t>Dimenzije: 750x400x1000 mm</t>
  </si>
  <si>
    <t>Dobava i ugradnja cilindričnog distributera zraka u boji prema želji projektanta arhitekture s mlaznicama (crne ili bijele) promjera 32 mm za ubacivanje zraka u prostor u kompletu sa spojnim i ovjesnim materijalom.</t>
  </si>
  <si>
    <r>
      <t xml:space="preserve">Proizvođač: </t>
    </r>
    <r>
      <rPr>
        <b/>
        <sz val="11"/>
        <rFont val="Arial"/>
        <family val="2"/>
        <charset val="238"/>
      </rPr>
      <t>Invento</t>
    </r>
  </si>
  <si>
    <t>Promjer: 250 mm</t>
  </si>
  <si>
    <t>Dužina: 5 m</t>
  </si>
  <si>
    <t>Broj redova sapnica: 5</t>
  </si>
  <si>
    <t>Broj smjerova razdiobe zraka: 1</t>
  </si>
  <si>
    <t>Tip: DOMINO 250-5-5-1</t>
  </si>
  <si>
    <t>Dužina: 4 m</t>
  </si>
  <si>
    <t>Broj redova sapnica: 3</t>
  </si>
  <si>
    <t>Dužina: 3 m</t>
  </si>
  <si>
    <t>Broj redova sapnica: 2</t>
  </si>
  <si>
    <t>Promjer: 160 mm</t>
  </si>
  <si>
    <t>Broj redova sapnica: 1</t>
  </si>
  <si>
    <t>Dužina: 1.5 m</t>
  </si>
  <si>
    <t>Cilindrični prigušivač buke, kućište iz pocinčano čeličnog lima,</t>
  </si>
  <si>
    <t xml:space="preserve">iz mineralne vune klasa zapaljivosti prema A1 (EN 13501) </t>
  </si>
  <si>
    <t xml:space="preserve">Prigušenje kod: 63 125 250 500 1000 2000 4000 8000 </t>
  </si>
  <si>
    <t>Prigušenje: 9.90 6.10 10.70 17.50 41.20 43.50 23.00 12.50 dBA</t>
  </si>
  <si>
    <t>Prigušenje: 14.00 9.80 14.70 21.70 44.90 56.80 32.00 11.70 dBA</t>
  </si>
  <si>
    <t>Prigušenje:15.50 10.40 17.00 26.00 48.60 64.60 44.90 18.5 dBA</t>
  </si>
  <si>
    <t>Prigušenje:10.20 7.10 10.40 15.00 32.80 35.20 30.00 15.50 dBA</t>
  </si>
  <si>
    <t>Prigušenje:17.90 12.60 19.50 30.10 50.40 63.40 51.70 25.3 dBA</t>
  </si>
  <si>
    <t>Prigušenje:11.70 8.70 11.90 17.40 34.10 34.60 34.40 21.20 dBA</t>
  </si>
  <si>
    <t>Cilindrični regulator konstantnog protoka sa skalom za namještanje željenog protoka, izrađen iz pocinčanog čeličnog lima</t>
  </si>
  <si>
    <r>
      <t xml:space="preserve">Dimenzija: </t>
    </r>
    <r>
      <rPr>
        <sz val="11"/>
        <rFont val="Calibri"/>
        <family val="2"/>
        <charset val="238"/>
      </rPr>
      <t>Ø</t>
    </r>
    <r>
      <rPr>
        <sz val="11"/>
        <rFont val="Arial"/>
        <family val="2"/>
        <charset val="238"/>
      </rPr>
      <t xml:space="preserve"> 250</t>
    </r>
  </si>
  <si>
    <r>
      <t xml:space="preserve">Dimenzija: </t>
    </r>
    <r>
      <rPr>
        <sz val="11"/>
        <rFont val="Calibri"/>
        <family val="2"/>
        <charset val="238"/>
      </rPr>
      <t>Ø</t>
    </r>
    <r>
      <rPr>
        <sz val="11"/>
        <rFont val="Arial"/>
        <family val="2"/>
        <charset val="238"/>
      </rPr>
      <t xml:space="preserve"> 200</t>
    </r>
  </si>
  <si>
    <r>
      <t xml:space="preserve">Dimenzija: </t>
    </r>
    <r>
      <rPr>
        <sz val="11"/>
        <rFont val="Calibri"/>
        <family val="2"/>
        <charset val="238"/>
      </rPr>
      <t>Ø</t>
    </r>
    <r>
      <rPr>
        <sz val="11"/>
        <rFont val="Arial"/>
        <family val="2"/>
        <charset val="238"/>
      </rPr>
      <t xml:space="preserve"> 160</t>
    </r>
  </si>
  <si>
    <r>
      <t xml:space="preserve">Dimenzija: </t>
    </r>
    <r>
      <rPr>
        <sz val="11"/>
        <rFont val="Calibri"/>
        <family val="2"/>
        <charset val="238"/>
      </rPr>
      <t>Ø</t>
    </r>
    <r>
      <rPr>
        <sz val="11"/>
        <rFont val="Arial"/>
        <family val="2"/>
        <charset val="238"/>
      </rPr>
      <t xml:space="preserve"> 125</t>
    </r>
  </si>
  <si>
    <r>
      <t xml:space="preserve">Dimenzija: </t>
    </r>
    <r>
      <rPr>
        <sz val="11"/>
        <rFont val="Calibri"/>
        <family val="2"/>
        <charset val="238"/>
      </rPr>
      <t>Ø</t>
    </r>
    <r>
      <rPr>
        <sz val="11"/>
        <rFont val="Arial"/>
        <family val="2"/>
        <charset val="238"/>
      </rPr>
      <t xml:space="preserve"> 100</t>
    </r>
  </si>
  <si>
    <r>
      <t xml:space="preserve">Dimenzija: </t>
    </r>
    <r>
      <rPr>
        <sz val="11"/>
        <rFont val="Calibri"/>
        <family val="2"/>
        <charset val="238"/>
      </rPr>
      <t>Ø</t>
    </r>
    <r>
      <rPr>
        <sz val="11"/>
        <rFont val="Arial"/>
        <family val="2"/>
        <charset val="238"/>
      </rPr>
      <t xml:space="preserve"> 80</t>
    </r>
  </si>
  <si>
    <t>Ventilacijski pravokutni kanali za odsis zraka i usis svježeg zraka, ubacivanje kondicioniranog zraka, te izbacivanje zraka u atmosferu  izrađeni  iz pocinčanog lima, kompletno s protuprirubnicama, brtvama i vijcima. Debljina lima za izradu kanala u ovisnosti o dimenziji duže stranice iznosi: 0,6 mm do 500 mm, 0,8 mm do 1000 mm  i 1 mm iznad 1000 mm. Kanale u tlačnom dijelu toplinski izolirati.</t>
  </si>
  <si>
    <t>kg.</t>
  </si>
  <si>
    <t>Ventilacijski okrugli kanali za odsis zraka i usis svježeg zraka, ubacivanje kondicioniranog zraka, te izbacivanje zraka u atmosferu  izrađeni  iz pocinčanog lima, kompletno s protuprirubnicama, brtvama i vijcima. Debljina lima za izradu kanala u ovisnosti o dimenziji (promjeru) iznosi: 0,6 mm do Ø500 mm, 0,8 mm do Ø1000 mm  i 1 mm iznad Ø1000 mm. Kanale u tlačnom dijelu toplinski izolirati.</t>
  </si>
  <si>
    <t>Izolacija kanala koji idu iz klima komora i u klima komore prema distributerima, izvesti toplinskom izolacijom  debljine 20mm i 50mm, kvalitete prema DIN 4102 - dio 1 / klasifikacija B1 (N.N. Broj 69/97). Materijal izolacije mora imati parnu branu i slijedeće termodinamičke karakteristike: toplinska vodljivost kod 0°C (W/m°C) = 0,036,  temperaturno područje primjene (-200) -40 do 105°C. Materijal se isporučuje u pločama i rolama. Stavka uključuje sav potreban materijal za izvođenje izolacije prema propisanim uvjetima.</t>
  </si>
  <si>
    <t>Dio tlačnih kanala koji se nalaze u vanjskom prostoru debljinu izolacije od 50mm zaštititi Al. limom vodonepropusno.</t>
  </si>
  <si>
    <r>
      <t>m</t>
    </r>
    <r>
      <rPr>
        <vertAlign val="superscript"/>
        <sz val="11"/>
        <rFont val="Arial"/>
        <family val="2"/>
        <charset val="238"/>
      </rPr>
      <t>2</t>
    </r>
    <r>
      <rPr>
        <sz val="11"/>
        <rFont val="Arial"/>
        <family val="2"/>
        <charset val="238"/>
      </rPr>
      <t xml:space="preserve"> </t>
    </r>
  </si>
  <si>
    <t>Dobava i ugradnja protupožarnih zaklopki sa elektromotronim pogonom i povratnom oprugom, termički okidač na 72°C i krajnjim sklopkama za signalizaciju položaja otvoreno/ zatvoreno, slijedećih dimenzija i količina:</t>
  </si>
  <si>
    <t>PPZ-K90-900 x 450 x 400-M220-s</t>
  </si>
  <si>
    <t>PPZ-K90-800 x 560 x 400-M220-s</t>
  </si>
  <si>
    <t>PPZ-K90-500 x 315 x 400-M220-s</t>
  </si>
  <si>
    <t>PPZ-K90-315 x 200 x 400-M220-s</t>
  </si>
  <si>
    <t>PPZ-K90-250 x 250 x 400-M220-s</t>
  </si>
  <si>
    <t>PPZ-K90-250 x 200 x 400-M220-s</t>
  </si>
  <si>
    <t>PPZ-K90-Ø250x 400-M220-s</t>
  </si>
  <si>
    <t>PPZ-K90-Ø200x 400-M220-s</t>
  </si>
  <si>
    <t>PPZ-K90-Ø150x 400-M220-s</t>
  </si>
  <si>
    <t>PPZ-K90-Ø125x 400-M220-s</t>
  </si>
  <si>
    <t>OAS 225 x 125</t>
  </si>
  <si>
    <t>OAS 625 x 225</t>
  </si>
  <si>
    <t xml:space="preserve">Montaža specificirane opreme sa svim potrebnim ispitivanjima, atestima do potpne gotovosti  i funkcionalnosti, te puštanje u pogon. </t>
  </si>
  <si>
    <t>B.</t>
  </si>
  <si>
    <t>UKUPNO VENTILACIJA I KLIMATIZACIJA:</t>
  </si>
  <si>
    <t>REKAPITULACIJA STROJARSKIH INSTALACIJA</t>
  </si>
  <si>
    <t>VENTILOKONVEKTORSKO GRIJANJE I HLAĐENJE</t>
  </si>
  <si>
    <t xml:space="preserve">UKUPNO: </t>
  </si>
  <si>
    <t>CJELOVITA OBNOVA ZGRADE FAKULTETA</t>
  </si>
  <si>
    <t>1. TROŠKOVNIK GRAĐEVINSKO OBRTNIČKIH RADOVA</t>
  </si>
  <si>
    <t>2. TROŠKOVNIK VODOVODA I KANALIZACIJE</t>
  </si>
  <si>
    <t xml:space="preserve">3.TROŠKOVNIK ELEKTROINSTALACIJA                                                                                                                                                                                                                  Zgrada Fakulteta političkih znanosti
Lepušićeva 6, Zagreb
</t>
  </si>
  <si>
    <t xml:space="preserve">4. TROŠKOVNIK FOTONAPONSKA ELEKTRANA                                                      Zgrada Fakulteta političkih znanosti
Lepušićeva 6, Zagreb
</t>
  </si>
  <si>
    <t xml:space="preserve">5.TROŠKOVNIK SUSTAVA VATRODOJAVE                                                                                            Zgrada Fakulteta političkih znanosti
Lepušićeva 6, Zagreb
</t>
  </si>
  <si>
    <r>
      <rPr>
        <b/>
        <sz val="11"/>
        <rFont val="Arial Narrow"/>
        <family val="2"/>
        <charset val="238"/>
      </rPr>
      <t>RUŠENJA I DEMONTAŽE</t>
    </r>
  </si>
  <si>
    <t>GRAĐEVINSKI RADOVI UKUPNO</t>
  </si>
  <si>
    <t>KAMENOREZAČKI RADOVI UKUPNO</t>
  </si>
  <si>
    <t>7. TROŠKOVNIK OKOLIŠA</t>
  </si>
  <si>
    <t>OBRTNIČKI RADOVI UKUPNO</t>
  </si>
  <si>
    <t>REKAPITULACIJA GRAĐEVINSKO OBRTNIČKIH RADOVA</t>
  </si>
  <si>
    <t>GRAĐEVINSKO OBRTNIČKI RADOVI UKUPNO</t>
  </si>
  <si>
    <t>PDV 25%</t>
  </si>
  <si>
    <t>UKUPNO</t>
  </si>
  <si>
    <r>
      <rPr>
        <b/>
        <sz val="10"/>
        <rFont val="Arial Narrow"/>
        <family val="2"/>
        <charset val="238"/>
      </rPr>
      <t xml:space="preserve">VENTILIRANA FASADA </t>
    </r>
    <r>
      <rPr>
        <sz val="10"/>
        <rFont val="Arial Narrow"/>
        <family val="2"/>
        <charset val="238"/>
      </rPr>
      <t xml:space="preserve">                                           Prije početka izvedbe izvoditelj je dužan dostaviti statički račun,izvedbeni projekt i radioničke nacrte konstrukcije i podkonstrukcije fasade projektantu na pregled i izbor uzorka materijala i tek po izboru i odobrenju projektanta može početi s radovime. Ukoliko se ugrade materijali koje projektant nije odobrio ili u neodgovarajučoj kvaliteti radovi će se morati ponoviti u traženoj kvaliteti i izboru uz prethodno uklanjanje neispravnih radova. Izrada detalja neće se posebno platiti već predstavlja trošak i obvezu izvoditelja.</t>
    </r>
  </si>
  <si>
    <r>
      <t>Dobava i isporuka računalnog poslužitelja za CNUS sustav sljedećih minimalnih karakteristika: 
CPU: Intel Xeon processor E3-1220v5
3.8GHz / 8MB Smart Cache / 4 Cores / 3.5GHz Turbo
Chipset: Intel C236
RAM: 8GB (1x8GB) 2133MHz DDR4 LV UDIMM (up to 64GB)
RAID: PERC H330 SAS/SATA 12.0Gb/s RAID kontroler (RAID 0, 1, 5, 10, 50)
Backplane: 4x drive bay for 3.5" SAS/SATA 
Hard disk: 2 X1TB SATA 3.5" (7200 rpm) drive
DVDRW: No Internal Optical Drive
Mrežna: Integrated Dual-Port Broadcom 5720 Gigabit (10/100/1000 Mbps) adapter
Upravljanje: iDRAC8 Express kontroler
I/O slots: 1x PCI Express 3.0 slot (x16)
1x PCI Express 3.0 slot (x8)
I/O portovi: naprijed: 2x USB 2.0, 1x VGA
Nazad: 2x USB 3.0, 1x serial, 1x VGA, 2x RJ45
Napajanje: 250W (220V/50Hz) 
Kućište: 1U rack, sa pripadajućim vodilicama.
Uz poslužitelj se isporučuje predinstalirani MS Windows 2012 Server Standard R2 64bit ili jednakovrijedno</t>
    </r>
    <r>
      <rPr>
        <b/>
        <sz val="10"/>
        <rFont val="Arial"/>
        <family val="2"/>
        <charset val="238"/>
      </rPr>
      <t xml:space="preserve">
</t>
    </r>
  </si>
  <si>
    <t>6. TROŠKOVNIK STROJARSKIH INSTALACIJA</t>
  </si>
  <si>
    <t>VODOVOD I KANALIZACIJA</t>
  </si>
  <si>
    <t>VERTIKALNI TRANSPORT</t>
  </si>
  <si>
    <t>8. TROŠKOVNIK VERTIKALNOG TRANSPORTA</t>
  </si>
  <si>
    <t xml:space="preserve">Redni </t>
  </si>
  <si>
    <t xml:space="preserve">Jedinična </t>
  </si>
  <si>
    <t>Ukupna</t>
  </si>
  <si>
    <t>broj</t>
  </si>
  <si>
    <t>mjere</t>
  </si>
  <si>
    <t>PREDOPISI RADOVA VERTIKALNOG TRANSPORTA</t>
  </si>
  <si>
    <t>OPĆI UVJETI UZ TROŠKOVNIK RADOVA VERTIKALNOG TRANSPORTA</t>
  </si>
  <si>
    <t xml:space="preserve">Opće napomene     
Sve radove izvesti prema opisima pojedinih stavki troškovnika i opisa pojedinih grupa radova. Ako neke stavke imaju nejasan i nedovoljan opis, onda svaki započeti opis pojedine stavke znači cjelokupnu izradu te stavke, to jest nabavu, dopremu materijala, sve prenose i prijevoze, izradu, skidanje oplate, zaštitu, njegovanje pojedinih elemenata po izradi i nakon ugradbe, kao i ostalo. Jediničnom cijenom potrebno je obuhvatiti sve elemente navedene kako slijedi:
a) izvođač radova dužan je prije početka radova provjeriti kote postojeċeg stanja terena u odnosu na relativnu kotu (0,00) kod svih ulaza i kod svih nutarnjih podnih ploča kao i za ulazne instalacije.
b) ukoliko se ukažu eventualne nejednakosti između projekta i stanja na gradilišta izvođač radova dužan je pravovremeno o tome pismeno izvjestiti investitora, projektanta i nadzornog inženjera te shodno s tim zatražiti potrebna objašnjenja.
c) sve mjere u projektima provjeriti na gradilištu,
d) svu potrebnu provjeru točnosti količina u dokaznici mjera i troškovniku vršiti bez posebne naplate to jest o trošku izvođača radova.
Ove opće napomene odnose se na radove dobave, dopreme i montaže dizala, a sve u cilju ostvarenja što lakših, bržih i efikasnijih vertikalnih transporta.
Ovi radovi izvode se prema posebnom projektu za dizala. Tehnički opis iz projektne dokumentacije koji se odnosi na ovu vrstu radova, smatra se sastavnim dijelom ovih općih napomena, odnosno sastavnim dijelom ovog troškovnika.
</t>
  </si>
  <si>
    <t xml:space="preserve">Radove iz ovog poglavlja izvesti stručno, solidno i isključivo prema opisu iz ovog troškovnika, tehničkoj dokumentaciji kao i isključivo po odabiru, uputstvima i odobrenjima glavnog projektanta.
Svi radovi trebaju biti izvedeni u potpunosti u skladu sa tehničkim propisima za ovu vrstu radova i dobrim uzancama struke.
Svi materijali koji se upotrebljavaju moraju odgovarati hrvatskim standardima i normama, te prije početka izvođenja njihove ateste, certifikate i izjave o sukladnosti predočiti nadzornom inženjeru. Oni materijali koji nisu obuhvaćeni hrvatskim standardima i normama moraju biti 
atestirani od strane drugih ovlaštenih ustanova za namjenu za koju se koriste, te također rezultate ispitivanja istih predočiti nadzornom inženjeru prije početka izvođenja radova.
Nije dozvoljen početak ugradbe materijala prije predočenja važećih atesta i certifikata.
</t>
  </si>
  <si>
    <t xml:space="preserve">Izvoditelj radova iz ovog poglavlja dužan je permanentno primjenjivati sve mjere zaštite na radu u smislu hrvatskih zakona i propisa.
Svaka stavka ovog troškovnika smatra se završenom isključivo ako je kompletno izvedena i dovedena do pune funkcionalnosti, pa u smislu toga jedinačna i ukupna cijena trebaju sadržavati sljedeće:
 - kompletna mobilizacija i demobilizacija gradilišta
 - pregled gradilišta odnosno objekta, te eventualno uzimanje mjera
 - izrada potrebne radioničke i tehničke dokumentacije
 - sve transporte izvan gradilišta
 - sve horizontalne i vertikalne transporte unutar gradilišta do mjesta ugradbe  
 - troškove skladištenja
 - sav potreban rad i materijal bilo pomoćni ili osnovni
 - potrebne skele ili montažne dizalice za montažu dizala
 - troškove svih potrebnih energenata (struja, voda, plin i sl.)
 - svi vezani posredni i neposredni troškovi (doprinosi, porezi, prirezi, takse i sl.) 
 - troškovi osiguranja i čuvanja materijala, opreme i izvedenih radova do primopredaje
 - čišćenje radnog prostora nakon završetka svake faze rada te prijenos otpadnog materijala na gradsku deponiju
 - svi troškovi vezani za primjenu mjera zaštite na radu 
</t>
  </si>
  <si>
    <t>Materijali
Pod tim se podrazumijeva sama cijena materijala to jest dobavna cijena i to glavnih i pomoćnih materijala, tako i veznog materijala i ostalo. U tu cijenu potrebno je uključiti cijenu prijevoza bez obzira na vrstu prijevoznog sredstva, udaljenost sa svim potrebnim utovarima, istovarima i prenosom do skladišta te prenosa do mjesta ugradbe. Nadalje uključiti cijenu čuvanja, zaštite i skladištenja materijala do ugradnje. 
Rad
U kalkulaciji rada treba uključiti sav potreban rad, kako glavni tako i pomoćni, te sav vanjski i unutarnji prijenos bilo ručni bilo pomoću strojeva. Skele ili dizalica za montažu opreme u bez obzira na visinu, ulaze u jediničnu cijenu dotične stavke  troškovnika.
Izmjere 
Ukoliko u pojedinoj stavci troškovnika nije dat način obračuna radova, isti se obračunava prema važećim građevinskim normama u upotrebi u Republici Hrvatskoj. Kod paušala izvođač mora sam procijeniti vrijednost pojedinih stavaka koje se obračuna vaju u paušalu, te isti izvesti bez prava na dodatne iznose za te stavke. Ukoliko je u troškovniku nešto nejasno treba tražiti dodatna pojašnjenja od glavnog projektanta prije davanja ponude, jer se kasniji prigovori neće uzeti u obzir, kao niti priznati bilo kakvi dodatni troškovi.</t>
  </si>
  <si>
    <t xml:space="preserve">Radovi sa pripadajućom opremom se smatraju završenim i predanim investitoru tek nakon izvršenog tehničkog pregleda i potpisanog adekvatnog zapisnika u tom smislu.
Ukoliko je u troškovniku nešto nejasno treba tražiti dodatna pojašnjenja od glavnog projektanta prije davanja ponude, jer se kasniji prigovori neće uzeti u obzir, kao niti priznati bilo kakvi dodatni troškovi.
Radovi sa pripadajućom opremom se smatraju završenim i predanim investitoru tek nakon izvršenog tehničkog pregleda i potpisanog adekvatnog zapisnika u tom smislu.
</t>
  </si>
  <si>
    <t xml:space="preserve">Svi ponuditelji prije davanja ponude moraju obići mjesto rada, te sagledati mogućnost i način izvođenja radova.
Također svi ponuditelji prije davanja ponude detaljno proučiti tehničku dokumentaciju i izvršiti konzultacije sa glavnim projektantom u smislu pojašnjenja svih tehničkih detalja.
</t>
  </si>
  <si>
    <t>TROŠKOVNIK VERTIKALNOG TRANSPORTA</t>
  </si>
  <si>
    <t>D1 UKUPNO RADOVI VERTIKALNOG TRANSPORTA DIZALA D</t>
  </si>
  <si>
    <t xml:space="preserve">Izrada radioničko-tehničke dokumentacije dizala prema stvarnim izmjerama na građevini, prema ponuđenoj i ugovorenoj opremi i zatraženoj suglasnosti od glavnog projektanta i projektanta dizala u 4 mape : </t>
  </si>
  <si>
    <t xml:space="preserve">Izrada i dobava dijelova dizala prema glavnom projektu, ponudi, ugovoru i izmjerama na građevini i slijedećem opisu : </t>
  </si>
  <si>
    <t xml:space="preserve">
Vrsta dizala:  osobno prema HRN EN 81-20 ili jednakovrijedno
Vrsta pogona dizala:  sinkroni električni bezreduktorski motor s permanentnim magnetima, snage 10 kW ±5%, minimalno 180 uključivanja/sat
Tip dizala:  električno dizalo na užad bez posebne strojarnice
Nosivost dizala:  1000 kg / 13 osoba ±5%
Brzina vožnje:  min. 1,7 - max. 1,8 m/s, frekvencijska regulacija
Visina dizanja:  19,90 m ±3%
Broj postaja:  7
Broj ulaza:  7 – ulazi sa iste strane
Vrsta upravljanja:  mikroprocesorsko, simpleks – sabirno,
požarni režim rada
Signalizacija na glavnoj postaji:
 optički signal potvrde prijema poziva, digitalni optički pokazivač položaja kabine i strelice smjera daljnje vožnje, zvučni signal dolaska kabine u stanicu
Signalizacija na ostalim postajama:
 optički signal potvrde prijema poziva digitalni optički pokazivač položaja kabine i strelice smjera daljnje vožnje, zvučni signal dolaska kabine u stanicu
Signalizacija u kabini:
 optički signal potvrde prijema naredbe, digitalni optički pokazivač položaja kabine i strelice smjera daljnje vožnje, govorna veza, zvučni signal preopterećenja kabine, zvučni signal “alarm”, dvosmjerna komunikacija sa spasilačkom službom (telealarm – GSM uređaj putem SIM kartice)
Instalacija:  za unutarnji/suhi prostor
Napon pogonskog el. motora:  3 x 400 / 230 V , 50 Hz
Napon upravljanja:  24 V
</t>
  </si>
  <si>
    <t xml:space="preserve">
Vozno okno: - izvedba  armiranobetonsko
- širina  2350 mm ±3%
- dubina  1700 mm ±3%
- dubina jame  1200 mm ±3%
- nadvišenje  4100 mm ±3%
Vrata voznog okna: - vrsta  dvokrilna automatska centralna
 - širina  1100 mm ±3%
 - visina  2100 mm ±3%
 - materijal  čelični lim
 - završna obrada  brušeni nehrđajući čelični lim
 - vatrootpornost  EW 60 prema HRN EN 81-58 ili jednakovrijedno
Kabina dizala: - širina  1600 mm ±3%
 - dubina  1400 mm ±3%
 - visina  2200 mm ±3%
 - izvedba  čelična konstrukcija
 - završna obrada - stranice:  brušeni nehrđajući čelični lim
- prednja stijena:  brušeni nehrđajući čelični lim
- stražnja stijena:  brušeni nehrđajući čelični lim
- strop:  brušeni nehrđajući čelični lim
- pod:  prema izboru Naručitelja
 - oprema  rukohvat, ogledalo, ventilator
 - rasvjeta  fluorescentna ili LED
 - nužna rasvjeta  iz nezavisnog izvora
 - okvir kabine  za ovjes 2:1, nosivost dizala 1000 kg ±5% i
brzinu vožnje 1,75 m/s
 - zahvatna naprava  s postupnim djelovanjem
</t>
  </si>
  <si>
    <t xml:space="preserve">
Vrata kabine: - vrsta  dvokrilna automatska centralna
 - širina  1100 mm ±3%
 - visina  2100 mm ±3%
 - materijal  čelični lim
 - završna obrada  brušeni nehrđajući čelični lim
 - osiguranje  svjetlosna zavjesa
Okvir kabine:  komplet za dizalo na užad
Ovjes kabine:  2 : 1
Protuuteg:  čelična konstrukcija s elementima za ispunu
Vodilice kabine:  svijetlo vučeni  “ T “  profil  T89/B
Vodilice protuutega:  “ HT “  profil HT60
Konzole i pribor za učvršćenje vodilica kabine i protuutega: specijalna izvedba za prihvat horizontalnih sila
Smještaj strojarnice dizala:  dizalo bez strojarnice
Smještaj pogonskog stroja:  na vodilici u vrhu voznog okna
Čelična užad:  6 užadi promjera 8 mm
Grupa upravljanja za simpleks – sabirno upravljanje, požarni režim rada
</t>
  </si>
  <si>
    <t xml:space="preserve">Montaža  i ugradnja dijelova dizala u funkcionalnu cjelinu prema glavnom i izvedbenom projektu na građevini     </t>
  </si>
  <si>
    <t xml:space="preserve">Tehničko ispitivanje ugrađenog dizala i predaja dizala sa kompletnom zakonima definiranom dokumentacijom korisniku.   </t>
  </si>
  <si>
    <t xml:space="preserve">UKUPNO RADOVI VERTIKALNOG TRANSPORTA DIZALA D </t>
  </si>
  <si>
    <t>SPRINKLER INSTALACIJA</t>
  </si>
  <si>
    <t xml:space="preserve">               </t>
  </si>
  <si>
    <t>LEPUŠIĆEVA 6</t>
  </si>
  <si>
    <t>10000 ZAGREB</t>
  </si>
  <si>
    <t>OIB: 28011548575</t>
  </si>
  <si>
    <t>REKONSTRUKCIJA I CJELOVITA OBNOVA ZGRADE</t>
  </si>
  <si>
    <t>FAKULTETA POLITIČKIH ZNANOSTI</t>
  </si>
  <si>
    <t>k.č. 6918 k.o. Centar</t>
  </si>
  <si>
    <t>Faza:</t>
  </si>
  <si>
    <t xml:space="preserve">GLAVNI PROJEKT </t>
  </si>
  <si>
    <t>STROJARSKI PROJEKT</t>
  </si>
  <si>
    <t>B.P.</t>
  </si>
  <si>
    <t>2737-21</t>
  </si>
  <si>
    <t>ZOP:</t>
  </si>
  <si>
    <t>17/21-15</t>
  </si>
  <si>
    <t>Datum:</t>
  </si>
  <si>
    <t>prosinac, 2021.</t>
  </si>
  <si>
    <t xml:space="preserve">Projektant: Mislav Ramljak, mag.ing.stroj.                              </t>
  </si>
  <si>
    <t>AUTOMATSKE STABILNE SPRINKLER INSTALCIJE</t>
  </si>
  <si>
    <t>A1</t>
  </si>
  <si>
    <t>SPRINKLER VENTILSKA STANICA</t>
  </si>
  <si>
    <t>Red.br.</t>
  </si>
  <si>
    <t>Cijena</t>
  </si>
  <si>
    <t>Manometar ø 100  0–16 bar s troputnom slavinom</t>
  </si>
  <si>
    <t>Manometar glicerinski  ø 100  0–16 bar s troputnom slavinom</t>
  </si>
  <si>
    <t>Vakuummetar ø 100  r s troputnom slavinom</t>
  </si>
  <si>
    <t>Ekspanziona posude, 10 bar, 8 litara, s priključkom 3/4" i kuglastim ventilom 3/4"</t>
  </si>
  <si>
    <t>Ormarić 500x500x150 mm s po dvije stabilne i slijepe spojke tip "B" 
(ø 75 mm) i s natpisom na vratima 
»PRIKLJUČAK VATROGASNOG
VOZILA NA SPRINKLER INSTALACIJU«</t>
  </si>
  <si>
    <t>DN100</t>
  </si>
  <si>
    <t>DN80</t>
  </si>
  <si>
    <t>Kuglasti ventil, s mikrosklopkom za kontrolu otvorenosti i nosačem mikrosklopke</t>
  </si>
  <si>
    <t>DN50</t>
  </si>
  <si>
    <t>Nepovratna klapna, PN16, prirubnička, sljedećih dimenzija:</t>
  </si>
  <si>
    <t xml:space="preserve">Nepovratni ventil , navojni NP10, 5/4" </t>
  </si>
  <si>
    <t>DN100 (168,3 x 4 mm)</t>
  </si>
  <si>
    <t>DN80 (114,3 x 3,2 mm)</t>
  </si>
  <si>
    <t>DN50 (88,9 x 2,9 mm)</t>
  </si>
  <si>
    <r>
      <t xml:space="preserve">Cijev čelična, </t>
    </r>
    <r>
      <rPr>
        <u/>
        <sz val="11"/>
        <rFont val="Arial"/>
        <family val="2"/>
      </rPr>
      <t xml:space="preserve"> pocinčana</t>
    </r>
    <r>
      <rPr>
        <sz val="11"/>
        <rFont val="Arial"/>
        <family val="2"/>
      </rPr>
      <t>,  slijedećih dimenzija:</t>
    </r>
  </si>
  <si>
    <t>DN25</t>
  </si>
  <si>
    <t>DN20</t>
  </si>
  <si>
    <t>Čelični profil, slijedećih dimenzija:</t>
  </si>
  <si>
    <t>L profil 60x60x6 mm</t>
  </si>
  <si>
    <t>U profil 65</t>
  </si>
  <si>
    <t>Automatski odzračni lončić, DN20</t>
  </si>
  <si>
    <t>Kuglasti ventil</t>
  </si>
  <si>
    <t>Konzola za pričvršćenje cjevovoda, komplet sa obujmicama, maticama i podloškama, čeličnim tiplima, za cijevi slijedećeg nazivnog promjera:</t>
  </si>
  <si>
    <t>NO20 (practico)</t>
  </si>
  <si>
    <t>NO25  (practico)</t>
  </si>
  <si>
    <t xml:space="preserve">NO 80 </t>
  </si>
  <si>
    <t xml:space="preserve">NO100  </t>
  </si>
  <si>
    <t>Konzola za pričvršćenje cjevovoda na profile, komplet sa obujmicama, maticama i podloškama,  za cijevi slijedećeg nazivnog promjera:</t>
  </si>
  <si>
    <t xml:space="preserve">Metalna ploča - pocinčani lim s pocinčanim nosačima , 
 za zatvaranje otvora sprinkler bazena u podu, dimenzije cca 800 x 500 mm. 
Izmjera prema otvoru , kpl s tiplama , vijcima </t>
  </si>
  <si>
    <t xml:space="preserve">Pločica za uzemljenje dim. 40x80 sa rupama  f20 i f9 mm </t>
  </si>
  <si>
    <t>Ormarić s bravom za rezervne mlaznice, crvene boje s naljepnicom: "KLJUČ ZA MLAZNICE I REZERVNE MLAZNICE"</t>
  </si>
  <si>
    <t>Natpisna ploča ili naljepnica    "SPRINKLER VENTILSKA STANICA"</t>
  </si>
  <si>
    <t xml:space="preserve">Pločice sa brojem za  oznaku ventila
</t>
  </si>
  <si>
    <t>Strelice (naljepnice) s oznakom smjera strujanja na cjevovodima u sprinkler stanici</t>
  </si>
  <si>
    <t xml:space="preserve">Zidne upute za "MOKRU"sprinkler instalaciju i MOKRI sprinkler ventil PLASTIFICIRANE
</t>
  </si>
  <si>
    <t>Knjiga uputa za rukovanje i održavanje sprinkler instalacije</t>
  </si>
  <si>
    <t>pšl.</t>
  </si>
  <si>
    <t>Knjiga nadzora sprinkler instalacije</t>
  </si>
  <si>
    <t>Materijal za brtvljenje navojnih cijevnih spojeva (teflonska traka ili kudelja i laneno ulje)</t>
  </si>
  <si>
    <t>Temeljna i završna boja (RAL 3000)
uključujući, čišćenje i 
ličenje crnog cjevovoda</t>
  </si>
  <si>
    <t>Elektrode,sitni potrošni
i montažni materijal (plin i kisik)</t>
  </si>
  <si>
    <t>Transport navedene opreme do radilišta i transport preostalog materijala</t>
  </si>
  <si>
    <t>Montaža navedene opreme uključujući i čišćenje gradilišta nakon montaže</t>
  </si>
  <si>
    <t xml:space="preserve">Ispitivanje funkcionalnosti
instalacije bez aktiviranja
sprinkler mlaznica, uključujući i dobivanje atesta funkcionalnosti od ovlaštene ustanove
</t>
  </si>
  <si>
    <t>Primopredaja i puštanje u rad</t>
  </si>
  <si>
    <t>Obuka zaduženih osoba za rukovanje i održavanje sprinkler instalacije</t>
  </si>
  <si>
    <t>Prisutnost stručne osobe, inženjera, na koordinacijama na gradilištu, kao i priprema atestne dokumentacije za tehnički pregled</t>
  </si>
  <si>
    <t>Projekt izvedenog stanja, digitalno + 1 mapa</t>
  </si>
  <si>
    <t>Predviđeni prodori kroz grede i betonske ploče nisu dio ove specifikacije
Predviđeno protupožarno brtvljenje nije dio ove specifikacije</t>
  </si>
  <si>
    <t xml:space="preserve">Predviđeni dovod vode i el. energije  do sprinkler stanica i odvod vode nije dio ove specifikacije, kao ni voda i el. energija za ispitivanje </t>
  </si>
  <si>
    <t>SPRINKLER VENTILSKA STANICA UKUPNO:</t>
  </si>
  <si>
    <t>SPRINKLER VENTILSKA STANICA - ELEKTRO DIO</t>
  </si>
  <si>
    <r>
      <t xml:space="preserve">Dobava sprinkler elektro ormara - za napajanje glavne sprinkler pumpe N=18 kW (zvijezda-trokut) i jockey pumpe 1,1kW. Uvodnice su sa donje strane.
</t>
    </r>
    <r>
      <rPr>
        <u/>
        <sz val="11"/>
        <rFont val="Arial"/>
        <family val="2"/>
        <charset val="238"/>
      </rPr>
      <t>Ormar posjeduje VdS certifikat</t>
    </r>
  </si>
  <si>
    <t xml:space="preserve">Dobava kutije za čuvanje ključa (keyguarda) </t>
  </si>
  <si>
    <t>Dobava kontrolora nivoa vode kućište za 4 modula, zajedno sa nosačem za 3 sonde, te 3 sonde</t>
  </si>
  <si>
    <t>Dobava i montaža kabla JB-Y(St)Y 2x2x0,8mm2 dijelom u metalne ili plastične kanale, a dijelom u kauflex cijevi, za povezivanje tlačnih sklopki, kontrolora otvorenosti, termostata, detektora pojave vode, te čuvara ključa sa sprinkler centralom</t>
  </si>
  <si>
    <t xml:space="preserve">Dobava i montaža kabela (sa izvođenjem završnih stopica) PPOO-Y 4x2,5 m2 za napajanje jockey sprinkler pumpe </t>
  </si>
  <si>
    <t>Dobava i montaža Kauflex cijevi fi12 za montažu kabela iz stavke 7, od metalne kabelske police PK-100 kanalice do tlačnih sklopki i kontrolora otvorenosti</t>
  </si>
  <si>
    <t>Dobava i montaža metalne kabelske police s poklopcem i montažnim i spojnim priborom PK-100</t>
  </si>
  <si>
    <t>Dobava i plastične kanalice 25x25mm</t>
  </si>
  <si>
    <t>Dobava i montaža uvodnica za kontrolore otvorenosti, PG13,5 na Kauflex cijev fi12</t>
  </si>
  <si>
    <t xml:space="preserve">Dobava i montaža uvodnice za jockey pumpu, PG 25 </t>
  </si>
  <si>
    <t xml:space="preserve">Dobava i montaža FeZn traka (uključujući nosač br.9, spojeve FeZn trake međusobno i metalnim masama i premoštenje prirubničkih spojeva FeZn 20x3 trakom ili podložnim pločicama) </t>
  </si>
  <si>
    <t>Sitni montažni i potrošni materijal</t>
  </si>
  <si>
    <t>Montaža i spajanje opreme (stavke 1,-8, zatim spajanje glavne i  jockey pumpe, kontrolora otvorenosti, 7 kontrolora protoka i 5 tlačnih sklopki)</t>
  </si>
  <si>
    <t>Ispitivanja električnih instalacija u sprinkler stanici, koje uključuju:
- ispitivanje otpora izolacije napojnih vodova
- ispitivanje otpora uzemljenja
- ispitivanje napona dodira
- kontrola podešenosti bimetala</t>
  </si>
  <si>
    <t>Inicijalno puštanje u rad sa podešavanjem tlačnih sklopki, te provjeru funkcionalnosti svih elemenata sustava</t>
  </si>
  <si>
    <t>Obuka korisnika, te primopredaja sustava</t>
  </si>
  <si>
    <t>Atest funkcionalnosti</t>
  </si>
  <si>
    <t>SPRINKLER VENTILSKA STANICA - ELEKTRO DIO:</t>
  </si>
  <si>
    <t>C</t>
  </si>
  <si>
    <t>Fleksibilno crijevo 1" inox armirano, za spoj visećih mlaznica u spuštenom stropu, dimenzije 1"-1/2", dužine L=1200 mm, s VdS ili UL ili LPCB atestom</t>
  </si>
  <si>
    <t xml:space="preserve">"Škare" - konstrukcija  za učvršćenje fleksibilne cijevi za konstrukciju spuštenog stropa dužine do 1300 mm,   s VdS ili UL ili LPCB atestom i hrvatskim atestom </t>
  </si>
  <si>
    <t>Rozeta, ukrasna,   dvodjelna, podesiva prema spuštenom stropu za viseću mlaznicu</t>
  </si>
  <si>
    <t>Priključak za ispiranje cjevovoda ( kuglasti ventil 2" + čep 2"  )</t>
  </si>
  <si>
    <t>Ključ za stojeće mlaznice</t>
  </si>
  <si>
    <t>Ključ za stojeće "flach" sprinkler mlaznice</t>
  </si>
  <si>
    <t>Ključ za viseće mlaznice</t>
  </si>
  <si>
    <t>EV-zasun NP 10,  s  mikrosklopkom za kontrolu otvorenosti,  i nosačem mikrosklopke, s VdS atestom i hrvatskim atestom
Dimenzija: DN100</t>
  </si>
  <si>
    <t>Nepovratna klapna  NP16, prirubnička:   
s VdS atestom i hrvatskim atestom 
Dimenzija: DN100</t>
  </si>
  <si>
    <t>Kontrolor protoka , s VdS atestom i hrvatskim atestom 
Dimenzija: DN100</t>
  </si>
  <si>
    <t>Sklop za probu kontrolora protoka s pumpom. Ispitna garnitura za probu kontrolora protoka  koja se sastoji od:
 - pumpa za ispitivanje kontrolora  protoka 100 W
 - armatura prije i poslije pumpe za ispitivanje kontrolora protoka 
   - cjevovod kontrolora protoka sa
  2 kuglasta ventila NO25 + 2  holenderi s brtvom
- sklopka s ključem i 2 m kabela PGP3x1,5 mm2</t>
  </si>
  <si>
    <t>Cijev
- vrsta: čelična, pocinčana, šavna
- standard: HRN EN 10225
- ispitni tlak: 50 bar
- način spajanja: utorno
U kompletu sa fitinzima (kolčaci, koljena, T komadi, redukcije, spojnice za mlaznice, spojke i ostali fitinzi)
Napomena: 
Fitinzi su uključeni u cijenu po metru cijevi.</t>
  </si>
  <si>
    <t>DN100 (114,3x3,2)</t>
  </si>
  <si>
    <t>DN40 (48,3x2,6mm)</t>
  </si>
  <si>
    <t>DN32 (42,4x2,6mm)</t>
  </si>
  <si>
    <t>DN25 (33,7x3,2mm)</t>
  </si>
  <si>
    <t>Kruškasti stremen za konzoliranje cjevovoda, s FM i hrvatskim atestom, komplet s pocinčanom šipkom, i čeličnim tiplom, za cijevi sljedećeg nazivnog promjera:</t>
  </si>
  <si>
    <t>DN40</t>
  </si>
  <si>
    <t>Konzola s L profilom za pričvršćenje cjevovoda, komplet sa obujmicama, maticama i podloškama,  za cijevi slijedećeg nazivnog promjera:</t>
  </si>
  <si>
    <t>Materijal za brtvljenje navojnih cijevnih spojeva   ( PERMA BOND za sprinkler mlaznice, teflonska traka ili kudelja i laneno ulje)</t>
  </si>
  <si>
    <t>Elektrode, sitni potrošni i montažni materijal
(plin i kisik)</t>
  </si>
  <si>
    <t>Tlačna proba 15 bar kroz 24 sata</t>
  </si>
  <si>
    <t>Ispuštanje vode iz cjevovoda "mokrog" sprinklera i punjenje cjevovoda vodom na projektirani tlak</t>
  </si>
  <si>
    <t>Inicijalno ispitivanje cijevne mreže , na  ispitnom ventilu.</t>
  </si>
  <si>
    <t>Predviđeni prodori kroz grede i betonske ploče nisu dio ove specifikacije, kao ni brtvljenje
( "obično" i protupožarno )</t>
  </si>
  <si>
    <t xml:space="preserve">SPRINKLER INSTALACIJA </t>
  </si>
  <si>
    <t>REKAPITULACIJA</t>
  </si>
  <si>
    <t>A</t>
  </si>
  <si>
    <t>SPRINKLER VENTILSKA STANICA:</t>
  </si>
  <si>
    <t>SPRINKLER INSTALACIJA - CIJEVNA MREŽA</t>
  </si>
  <si>
    <t xml:space="preserve">         9.  TROŠKOVNIK</t>
  </si>
  <si>
    <t>Qh ukupno = 32,94 kW</t>
  </si>
  <si>
    <t>Qg ukupno = 39,94 kW</t>
  </si>
  <si>
    <r>
      <t xml:space="preserve">Dobava i postava elastificiranog ekspandiranog polistirena (EPS-T) </t>
    </r>
    <r>
      <rPr>
        <b/>
        <sz val="10"/>
        <rFont val="Arial Narrow"/>
        <family val="2"/>
        <charset val="238"/>
      </rPr>
      <t xml:space="preserve">poda prema tlu, </t>
    </r>
    <r>
      <rPr>
        <sz val="10"/>
        <rFont val="Arial Narrow"/>
        <family val="2"/>
        <charset val="238"/>
      </rPr>
      <t>debljine 3 cm, s λ≤0,042 W/mK, (12 kg/m3), ploče postavljene sa preklopom od pola ploče u oba smjera u odnosu na sloj ploča polistirena ispod.  Obračun po m2.</t>
    </r>
  </si>
  <si>
    <r>
      <t xml:space="preserve">Dobava i postava tvrdih ploča ekspandiranog polistirena </t>
    </r>
    <r>
      <rPr>
        <b/>
        <sz val="10"/>
        <rFont val="Arial Narrow"/>
        <family val="2"/>
        <charset val="238"/>
      </rPr>
      <t xml:space="preserve">poda prema tlu, </t>
    </r>
    <r>
      <rPr>
        <sz val="10"/>
        <rFont val="Arial Narrow"/>
        <family val="2"/>
        <charset val="238"/>
      </rPr>
      <t>debljine 12 cm, s λ≤0,035 W/mK, (30 kg/m3).  Obračun po m2.</t>
    </r>
  </si>
  <si>
    <r>
      <t xml:space="preserve">Dobava i postava tvrdih ploča ekstrudiranog polistirena </t>
    </r>
    <r>
      <rPr>
        <b/>
        <sz val="10"/>
        <rFont val="Arial Narrow"/>
        <family val="2"/>
        <charset val="238"/>
      </rPr>
      <t>ravnog krova</t>
    </r>
    <r>
      <rPr>
        <sz val="10"/>
        <rFont val="Arial Narrow"/>
        <family val="2"/>
        <charset val="238"/>
      </rPr>
      <t xml:space="preserve"> (RK1 debljine 32-42 cm, RK1.1. debljine 20-42 cm, RK1.2 debljine 22 cm, RK1.4 debljine 22 cm, RK3 debljine 22 cm - sve prema fizici zgrade), u dva sloja (XPS), s λ≤0,035 W/mK, (30 kg/m3).  Obračun po m2.</t>
    </r>
  </si>
  <si>
    <r>
      <t xml:space="preserve">Dobava i postava meke ploče </t>
    </r>
    <r>
      <rPr>
        <b/>
        <sz val="10"/>
        <rFont val="Arial Narrow"/>
        <family val="2"/>
        <charset val="238"/>
      </rPr>
      <t>ravnog krova (kolni prolaz)</t>
    </r>
    <r>
      <rPr>
        <sz val="10"/>
        <rFont val="Arial Narrow"/>
        <family val="2"/>
        <charset val="238"/>
      </rPr>
      <t>, debljine 20 cm, s λ≤0,035 W/mK, (30 kg/m3), ispuna između AB rebara.  Obračun po m2.</t>
    </r>
  </si>
  <si>
    <r>
      <t xml:space="preserve">Dobava i postava meke ploče </t>
    </r>
    <r>
      <rPr>
        <b/>
        <sz val="10"/>
        <rFont val="Arial Narrow"/>
        <family val="2"/>
        <charset val="238"/>
      </rPr>
      <t>ravnog krova</t>
    </r>
    <r>
      <rPr>
        <sz val="10"/>
        <rFont val="Arial Narrow"/>
        <family val="2"/>
        <charset val="238"/>
      </rPr>
      <t xml:space="preserve"> (kolni prolaz), s λ≤0,035 W/mK, (30 kg/m3), ispod AB greda, ispuna toplinski i elastično dilatirane metalne potkonstrukcije za prihvat VC ploča, debljine 8 cm.  Obračun po m2.</t>
    </r>
  </si>
  <si>
    <r>
      <t xml:space="preserve">Dobava i postava filca mineralne vune debljine 6 cm, ispuna elastično ovješene potkonstrukcije spuštenog stropa. </t>
    </r>
    <r>
      <rPr>
        <b/>
        <sz val="10"/>
        <rFont val="Arial Narrow"/>
        <family val="2"/>
        <charset val="238"/>
      </rPr>
      <t xml:space="preserve">Stavka se odnosi na podgled ravnog krova. </t>
    </r>
    <r>
      <rPr>
        <sz val="10"/>
        <rFont val="Arial Narrow"/>
        <family val="2"/>
        <charset val="238"/>
      </rPr>
      <t xml:space="preserve"> Obračun po m2.</t>
    </r>
  </si>
  <si>
    <r>
      <t xml:space="preserve">Dobava i postava filca mineralne vune debljine 6 cm, između rebara (poboljšanje zvučne zaštite prema projektu). </t>
    </r>
    <r>
      <rPr>
        <b/>
        <sz val="10"/>
        <rFont val="Arial Narrow"/>
        <family val="2"/>
        <charset val="238"/>
      </rPr>
      <t xml:space="preserve">Stavka se odnosi na kabinete i veliku dvoranu u dvorišnoj zgradi - ravni krov. </t>
    </r>
    <r>
      <rPr>
        <sz val="10"/>
        <rFont val="Arial Narrow"/>
        <family val="2"/>
        <charset val="238"/>
      </rPr>
      <t xml:space="preserve"> Obračun po m2.</t>
    </r>
  </si>
  <si>
    <r>
      <t xml:space="preserve">Dobava i postava ekstrudiranog polistirena </t>
    </r>
    <r>
      <rPr>
        <b/>
        <sz val="10"/>
        <rFont val="Arial Narrow"/>
        <family val="2"/>
        <charset val="238"/>
      </rPr>
      <t xml:space="preserve">zida prema tlu </t>
    </r>
    <r>
      <rPr>
        <sz val="10"/>
        <rFont val="Arial Narrow"/>
        <family val="2"/>
        <charset val="238"/>
      </rPr>
      <t>debljine 14 cm, u jednom sloja (XPS), ploče s rubnim preklopima, s λ≤0,038 W/mK, (30 kg/m3).  Obračun po m2.</t>
    </r>
  </si>
  <si>
    <r>
      <t xml:space="preserve">Dobava i postava toplinske izolacije </t>
    </r>
    <r>
      <rPr>
        <b/>
        <sz val="10"/>
        <rFont val="Arial Narrow"/>
        <family val="2"/>
        <charset val="238"/>
      </rPr>
      <t xml:space="preserve">zida prema tlu - </t>
    </r>
    <r>
      <rPr>
        <sz val="10"/>
        <rFont val="Arial Narrow"/>
        <family val="2"/>
        <charset val="238"/>
      </rPr>
      <t>silikatne lake ploče od pjenobetona, debljine 15 cm s λ≤0,045 W/mK, (100 kg/m3), ljepljene odgovarajućim građevinskim ljepilom ili gipsanim mortom i dodatno pričvršćene plastičnim pričvrsnicama u skladu s uputama proizvođača izolacijskih ploča.  Obračun po m2.</t>
    </r>
  </si>
  <si>
    <r>
      <t xml:space="preserve">Dobava i postava filca mineralne vune (20-50 kg/m3), </t>
    </r>
    <r>
      <rPr>
        <b/>
        <sz val="10"/>
        <rFont val="Arial Narrow"/>
        <family val="2"/>
        <charset val="238"/>
      </rPr>
      <t>zida prema tlu</t>
    </r>
    <r>
      <rPr>
        <sz val="10"/>
        <rFont val="Arial Narrow"/>
        <family val="2"/>
        <charset val="238"/>
      </rPr>
      <t>, debljine d</t>
    </r>
    <r>
      <rPr>
        <sz val="10"/>
        <rFont val="Arial"/>
        <family val="2"/>
        <charset val="238"/>
      </rPr>
      <t>≥</t>
    </r>
    <r>
      <rPr>
        <sz val="10"/>
        <rFont val="Arial Narrow"/>
        <family val="2"/>
        <charset val="238"/>
      </rPr>
      <t>6 cm s λ≤0,039 W/mK, ispuna elastično ovješene metalne potkonstrukcije prema projektu.</t>
    </r>
    <r>
      <rPr>
        <sz val="13"/>
        <rFont val="Arial Narrow"/>
        <family val="2"/>
        <charset val="238"/>
      </rPr>
      <t xml:space="preserve"> </t>
    </r>
    <r>
      <rPr>
        <sz val="10"/>
        <rFont val="Arial Narrow"/>
        <family val="2"/>
        <charset val="238"/>
      </rPr>
      <t xml:space="preserve"> Obračun po m2.</t>
    </r>
  </si>
  <si>
    <t>PPZ-K90-1000 x 800 x 400-M220-s</t>
  </si>
  <si>
    <t>PPZ-K90-1000 x 710 x 400-M220-s</t>
  </si>
  <si>
    <t xml:space="preserve"> AM100KXMDGH</t>
  </si>
  <si>
    <t xml:space="preserve"> AM320FNBDEH</t>
  </si>
  <si>
    <t>Multifunkcionalni žičani elektronski prostorni regulator sa LCD displejom, pozadinskim osvjetljenjem i tjednim programskim satom za upravljanje i kontrolu do 16 unutarnjih DVM S jedinica.</t>
  </si>
  <si>
    <t>Akumulacijski spremnik</t>
  </si>
  <si>
    <t>Cirkulacijska pumpa, radnog pritiska 10 bara, komplet s pripadajućim elektromotorom, te svim materijalom potrebnim za ugradnju.</t>
  </si>
  <si>
    <t>PN10, 30kPa</t>
  </si>
  <si>
    <t>Q=7,73m³/h, N=32/335W</t>
  </si>
  <si>
    <t xml:space="preserve"> AM140KXMDGH</t>
  </si>
  <si>
    <t xml:space="preserve"> AM100AXVAGH</t>
  </si>
  <si>
    <t xml:space="preserve"> AM140AXVAGH</t>
  </si>
  <si>
    <t xml:space="preserve"> AM160AXVAGH</t>
  </si>
  <si>
    <t xml:space="preserve"> AM220AXVAGH</t>
  </si>
  <si>
    <t>AM017NN1PEH</t>
  </si>
  <si>
    <t>AM022NN1PEH</t>
  </si>
  <si>
    <t>AM028NN1DKH</t>
  </si>
  <si>
    <t>AM036NN1DKH</t>
  </si>
  <si>
    <t>AM500FNBDEH</t>
  </si>
  <si>
    <t>MXJ-YA1509M</t>
  </si>
  <si>
    <t>MXJ-YA2512M</t>
  </si>
  <si>
    <t>MXJ-YA2812M</t>
  </si>
  <si>
    <t>MXJ-YA2815M</t>
  </si>
  <si>
    <t>kompletno ožičeno</t>
  </si>
  <si>
    <t>750x350x1000 -4/100</t>
  </si>
  <si>
    <t>MSA200-50-3-PF/750x400x1000</t>
  </si>
  <si>
    <t>250-4-3-1</t>
  </si>
  <si>
    <t>250-3-5-1</t>
  </si>
  <si>
    <t>200-4-2-1</t>
  </si>
  <si>
    <t>160-4-1-1</t>
  </si>
  <si>
    <t>160-3-3-1</t>
  </si>
  <si>
    <t>160-3-2-1</t>
  </si>
  <si>
    <t>160-1.5-2-1</t>
  </si>
  <si>
    <t>160-1.5-1-1</t>
  </si>
  <si>
    <t>160-1-3-1</t>
  </si>
  <si>
    <t>200x1200</t>
  </si>
  <si>
    <t>160x1200</t>
  </si>
  <si>
    <t>125x1200</t>
  </si>
  <si>
    <t>125x600</t>
  </si>
  <si>
    <t>100x1200</t>
  </si>
  <si>
    <t>100x600</t>
  </si>
  <si>
    <t>1-250-1</t>
  </si>
  <si>
    <t>1-200-1</t>
  </si>
  <si>
    <t>1-160-1</t>
  </si>
  <si>
    <t>1-125-1</t>
  </si>
  <si>
    <t>1-100-1</t>
  </si>
  <si>
    <t>1-80-1</t>
  </si>
  <si>
    <t>Dobava i ugradnja rešetke za ugradnju u vrata.</t>
  </si>
  <si>
    <t>Zračni odvordni ventil ZOV100.</t>
  </si>
  <si>
    <t>Dobava i ugradnja  ventilatora, max. dobave 175 m3/h</t>
  </si>
  <si>
    <t>Nabava, doprema i ugradnja fiksne žaluzine FŽ 200x150.</t>
  </si>
  <si>
    <t xml:space="preserve">Sprinkler ventilska stanica
- tip: mokri
- dimenzija: NO100
- certifikati: VdS
Cijeli komplet predmontiran u kompletu sa sprinkler ventilom NO100, leptir ventilom s indikacijom otvorenosti NO100 ispred i iznad sprinkler ventila, ventilom alarmnog zvona sa indikacijom otvorenosti, svom pripadajućom armaturom, manometrima, alarmnom tlačnom sklopkom
</t>
  </si>
  <si>
    <t xml:space="preserve">Alarmno zvono za sprinkler stanicu s atestom FM i hrvatskim atestom
 </t>
  </si>
  <si>
    <r>
      <rPr>
        <sz val="11"/>
        <rFont val="Arial"/>
        <family val="2"/>
      </rPr>
      <t>Sprinkler  potopna pumpa  komplet s elektromotorom i postoljem     
Q = 700 l/min; dp = 4 bar; N= 18 kW</t>
    </r>
    <r>
      <rPr>
        <sz val="11"/>
        <rFont val="Arial CE"/>
        <charset val="238"/>
      </rPr>
      <t xml:space="preserve">                                                                    s VdS atestom i hrvatskim atestom</t>
    </r>
  </si>
  <si>
    <t xml:space="preserve">Jockey pumpa, komplet s elektromotorom i postoljem, napajanje obrađeno u elektro dijelu, 1,1 kW </t>
  </si>
  <si>
    <t>Blenda suhog sprinkler uređaja za automatsko nadopunjavanje zrakom - kuglasta slavina 3/4", holender DN20 i pločica s rupom f 1,5mm, i bakrenom cijevi (by-pass)</t>
  </si>
  <si>
    <t xml:space="preserve">EV Zasun
- nazivni pritisak: PN10
- sljedećih dimenzija:
- Komplet se sastoji od EV zasuna i mikrosklopke
- certifikati: VdS
</t>
  </si>
  <si>
    <t xml:space="preserve">Leptir ventil
- nazivni pritisak: PN10
- sljedećih dimenzija:
- Komplet se sastoji od leptir ventila i mikrosklopke
- certifikati: VdS
</t>
  </si>
  <si>
    <t xml:space="preserve">Hvatač nečistoća
- YSG utorni
- sljedećih dimenzija:
</t>
  </si>
  <si>
    <t xml:space="preserve">Mjerač protoka min Q = 1200 l/min s instrumentom,  prirubnički,  s atestom VdS i hrvatskim atestom     </t>
  </si>
  <si>
    <t>A2</t>
  </si>
  <si>
    <t>Dobava 8CP centrale, zajedno sa 2 baterije 7Ah</t>
  </si>
  <si>
    <t>Dobava termostata, raspon temperatura od -30C do +30C</t>
  </si>
  <si>
    <t>Dobava detektora vode,  + sonda 1450/S</t>
  </si>
  <si>
    <t>Dobava plastičnog kućišta sa 4 modula, sa prozirnom prednjom stranom</t>
  </si>
  <si>
    <t>Dobava sklopke s ključem, zajedno sa 2 uvodnice</t>
  </si>
  <si>
    <t>Dobava i montaža kabela PP-Y 3x1,5mm za napajanje centrale, napajanje 3 sonde u preljevnom spremniku, te 7 sklopki s ključem sa motorima za testiranje kontrolora protoka</t>
  </si>
  <si>
    <t>Sprinkler mlaznica spray stojeća, kromirana, 1/2" x 68°C (uklj 12 rezervnih mlaznica)
Proizvod RTI &gt;80, K80 s VdS i hrvatskim atestom ili jednakovrijedno</t>
  </si>
  <si>
    <t>Sprinkler mlaznica FLAT spray stojeća, mesingana, 1/2" x 68°C (uklj 12 rezervnih mlaznica)K80 s VdS i hrvatskim atestom ili jednakovrijedno</t>
  </si>
  <si>
    <t>Sprinkler mlaznica spray viseća, kromirana, 1/2" x 68°C. (uklj 12 rezervnih mlaznica) fast response, K80 s VdS i hrvatskim atestom ili jednakovrijedno</t>
  </si>
  <si>
    <t xml:space="preserve">i) Izvesti sidrenje užadi FIOCCO- jednakovrijedno 1 kom/m2. Potrebno je izvesti preklop mrežice u duljini 30 cm na krajevima zida prema okomitom zidu ili ih usidriti u okomiti zid pomoću užadi. Ukoliko se izvodi jednostrano postavljanje mrežice, potrebno je postaviti 2 mrežice s
jedne strane zida. </t>
  </si>
  <si>
    <t>e) Svi oštri rubovi koji su omotani tkaninom moraju se zagladiti čekićem ili bilo kojim drugim prikladnim sredstvom. Preporučeno je da polumjer savijanja ne bude manji od 2 cm (u skladu s talijanskim smjernicama CNR-DT 200 R1/2013 ili jednakovrijedno)</t>
  </si>
  <si>
    <t>D02 (Neozed ili jednakovrijedan) osigurač 50A, gL</t>
  </si>
  <si>
    <t xml:space="preserve"> - integracija modula sa kartama za prikaz lokacije elektrane,
- mogućnost prikaza rada elektrana na centralnim monitorima smještenim u prostorijama tvrtke za posjetitelje,
- mogućnost unosa dokumenata vezanih uz fotonaponsku elektranu kao što su plan stringova, jamstveni listovi ili tehnička dokumentacija koja je onda uvijek dostupna online,
- slanje upozorenja ili alarma putem e-maila,
- detaljan grafički prikaz vlastite potrošnje lokacije,
- uključena FTP ili jednakovrijedna licenca za backup slanje podataka na cloud server
- vijek trajanja: 5 godina
</t>
  </si>
  <si>
    <t>Izrada elaborata kvalitete napona po EN 50160-2012 ili jednakovrijedna što uključuje mjerenje kvalitete napona na priključnom mjestu 7 dana prije priključenja elektrane te 7 dana sa priključenom elektranom.</t>
  </si>
  <si>
    <t xml:space="preserve">Dobava potrebnih oznaka i pribora te postavljanje oznaka tipa D1 i D2 za označavanje pozicije centrale za dojavu požara, prema normi HRN DIN 4066 ili jednakovrijedan.
</t>
  </si>
  <si>
    <t>Uređaji su EUROVENT ili jednakovrijedan certificirani.</t>
  </si>
  <si>
    <t>Simultana i automatska promjena temperature isparavanja radnog medija prema temperaturi okoliša omogućuje dodatne uštede energije i veći komfor zbog viših temperatura istrujanog zraka. Jedinica je opremljena sa pločastim izmjenjivačem topline [intercooler] koji omogućuje značajno poboljšanje efikasnosti kako u hlađenju tako i u grijanju. Uređaj je opremljen s "pump out/down" funkcijom koja omogućuje jednostavno servisiranje pojedinih dijelova sustava. Uređaji su EUROVENT ili jednakovrijedan certificirani.</t>
  </si>
  <si>
    <t>Pri standardnim Eurovent ili jednakovrijedan uvjetima:</t>
  </si>
  <si>
    <t>Cijev
- vrsta: čelična, crna, šavna
- standard: HRN EN 10225 ili HRN EN 10220 ili jednakovrijedno
- ispitni tlak: 50 bar
- način spajanja: utorno
U kompletu sa fitinzima (kolčaci, koljena, T komadi, redukcije, spojke i ostali fitinzi)
Napomena: 
Fitinzi su uključeni u cijenu po metru cijevi.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</si>
</sst>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7" formatCode="#,##0.00\ &quot;kn&quot;;\-#,##0.00\ &quot;kn&quot;"/>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_(&quot;$&quot;* #,##0.00_);_(&quot;$&quot;* \(#,##0.00\);_(&quot;$&quot;* &quot;-&quot;??_);_(@_)"/>
    <numFmt numFmtId="168" formatCode="_(* #,##0.00_);_(* \(#,##0.00\);_(* &quot;-&quot;??_);_(@_)"/>
    <numFmt numFmtId="169" formatCode="_-* #,##0&quot;kn&quot;_-;\-* #,##0&quot;kn&quot;_-;_-* &quot;-&quot;&quot;kn&quot;_-;_-@_-"/>
    <numFmt numFmtId="170" formatCode="#,000.00\ &quot;kn&quot;;\-0;;@"/>
    <numFmt numFmtId="171" formatCode="#,##0.00&quot;      &quot;;\-#,##0.00&quot;      &quot;;&quot; -&quot;#&quot;      &quot;;@\ "/>
    <numFmt numFmtId="172" formatCode="_(&quot;kn&quot;\ * #,##0.00_);_(&quot;kn&quot;\ * \(#,##0.00\);_(&quot;kn&quot;\ * &quot;-&quot;??_);_(@_)"/>
    <numFmt numFmtId="173" formatCode="_-* #,##0.00_-;\-* #,##0.00_-;_-* \-??_-;_-@_-"/>
    <numFmt numFmtId="174" formatCode="#,##0.00\ [$kn-41A]"/>
    <numFmt numFmtId="175" formatCode="#,##0;\-#,##0;&quot;-&quot;"/>
    <numFmt numFmtId="176" formatCode="#,##0.00;\-#,##0.00;&quot;-&quot;"/>
    <numFmt numFmtId="177" formatCode="#,##0%;\-#,##0%;&quot;- &quot;"/>
    <numFmt numFmtId="178" formatCode="#,##0.0%;\-#,##0.0%;&quot;- &quot;"/>
    <numFmt numFmtId="179" formatCode="#,##0.00%;\-#,##0.00%;&quot;- &quot;"/>
    <numFmt numFmtId="180" formatCode="#,##0.0;\-#,##0.0;&quot;-&quot;"/>
    <numFmt numFmtId="181" formatCode="&quot;$&quot;#,##0;[Red]\-&quot;$&quot;#,##0"/>
    <numFmt numFmtId="182" formatCode="&quot;$&quot;#,##0.00;[Red]\-&quot;$&quot;#,##0.00"/>
    <numFmt numFmtId="183" formatCode="[Red]0%;[Red]\(0%\)"/>
    <numFmt numFmtId="184" formatCode="0%;\(0%\)"/>
    <numFmt numFmtId="185" formatCode="\ \ @"/>
    <numFmt numFmtId="186" formatCode="\ \ \ \ @"/>
    <numFmt numFmtId="187" formatCode="_(* #,##0.00_);_(* \(#,##0.00\);_(* \-??_);_(@_)"/>
    <numFmt numFmtId="188" formatCode="_-* #,##0.00\ _k_n_-;\-* #,##0.00\ _k_n_-;_-* \-??\ _k_n_-;_-@_-"/>
    <numFmt numFmtId="189" formatCode="[$EUR]\ #,##0.00"/>
    <numFmt numFmtId="190" formatCode="0\."/>
    <numFmt numFmtId="191" formatCode="#,##0.000;\-#,##0.000;&quot;&quot;"/>
    <numFmt numFmtId="192" formatCode="_-&quot;kn&quot;\ * #,##0.00_-;\-&quot;kn&quot;\ * #,##0.00_-;_-&quot;kn&quot;\ * &quot;-&quot;??_-;_-@_-"/>
    <numFmt numFmtId="193" formatCode="_-* #,##0_-;\-* #,##0_-;_-* \-_-;_-@_-"/>
    <numFmt numFmtId="194" formatCode="_([$€]* #,##0.00_);_([$€]* \(#,##0.00\);_([$€]* \-??_);_(@_)"/>
    <numFmt numFmtId="195" formatCode="_ [$€]\ * #,##0.00_ ;_ [$€]\ * \-#,##0.00_ ;_ [$€]\ * &quot;-&quot;??_ ;_ @_ "/>
    <numFmt numFmtId="196" formatCode="_-* #,##0.00\ [$€-1]_-;\-* #,##0.00\ [$€-1]_-;_-* &quot;-&quot;??\ [$€-1]_-"/>
    <numFmt numFmtId="197" formatCode="[$-41A]General"/>
    <numFmt numFmtId="198" formatCode="_-* #,##0.00\ [$€-1]_-;\-* #,##0.00\ [$€-1]_-;_-* &quot;-&quot;??\ [$€-1]_-;_-@_-"/>
    <numFmt numFmtId="199" formatCode="_-* #,##0\ _$_-;\-* #,##0\ _$_-;_-* &quot;-&quot;\ _$_-;_-@_-"/>
    <numFmt numFmtId="200" formatCode="_-&quot;ATS &quot;* #,##0_-;&quot;-ATS &quot;* #,##0_-;_-&quot;ATS &quot;* \-_-;_-@_-"/>
    <numFmt numFmtId="201" formatCode="_-&quot;ATS &quot;* #,##0.00_-;&quot;-ATS &quot;* #,##0.00_-;_-&quot;ATS &quot;* \-??_-;_-@_-"/>
    <numFmt numFmtId="202" formatCode="_-* #,##0.00\ _K_n_-;\-* #,##0.00\ _K_n_-;_-* &quot;-&quot;??\ _K_n_-;_-@_-"/>
    <numFmt numFmtId="203" formatCode="\A\1\1\ 00"/>
    <numFmt numFmtId="204" formatCode="_-* #,##0.00_K_n_-;\-* #,##0.00_K_n_-;_-* &quot;-&quot;??_K_n_-;_-@_-"/>
    <numFmt numFmtId="205" formatCode="#,##0.00\ &quot;kn&quot;"/>
    <numFmt numFmtId="206" formatCode="_-* #,##0.00&quot;kn&quot;_-;\-* #,##0.00&quot;kn&quot;_-;_-* &quot;-&quot;??&quot;kn&quot;_-;_-@_-"/>
    <numFmt numFmtId="207" formatCode="#,##0.00_ ;[Red]\-#,##0.00\ "/>
    <numFmt numFmtId="208" formatCode="_-* #,##0.00\ [$kn-41A]_-;\-* #,##0.00\ [$kn-41A]_-;_-* &quot;-&quot;??\ [$kn-41A]_-;_-@_-"/>
    <numFmt numFmtId="209" formatCode="#"/>
  </numFmts>
  <fonts count="273">
    <font>
      <sz val="10"/>
      <name val="AvantArt_PP"/>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vantArt_PP"/>
      <charset val="238"/>
    </font>
    <font>
      <sz val="11"/>
      <name val="Arial"/>
      <family val="2"/>
      <charset val="238"/>
    </font>
    <font>
      <sz val="10"/>
      <name val="Arial"/>
      <family val="2"/>
      <charset val="238"/>
    </font>
    <font>
      <b/>
      <sz val="10"/>
      <name val="Arial"/>
      <family val="2"/>
      <charset val="238"/>
    </font>
    <font>
      <sz val="10"/>
      <name val="Arial CE"/>
      <family val="2"/>
      <charset val="238"/>
    </font>
    <font>
      <sz val="11"/>
      <color indexed="8"/>
      <name val="Calibri"/>
      <family val="2"/>
      <charset val="238"/>
    </font>
    <font>
      <sz val="11"/>
      <color indexed="17"/>
      <name val="Calibri"/>
      <family val="2"/>
      <charset val="238"/>
    </font>
    <font>
      <b/>
      <sz val="11"/>
      <color indexed="63"/>
      <name val="Calibri"/>
      <family val="2"/>
      <charset val="238"/>
    </font>
    <font>
      <sz val="11"/>
      <color indexed="19"/>
      <name val="Calibri"/>
      <family val="2"/>
      <charset val="238"/>
    </font>
    <font>
      <sz val="11"/>
      <color indexed="10"/>
      <name val="Calibri"/>
      <family val="2"/>
      <charset val="238"/>
    </font>
    <font>
      <sz val="10"/>
      <name val="Arial"/>
      <family val="2"/>
    </font>
    <font>
      <sz val="10"/>
      <name val="Helv"/>
    </font>
    <font>
      <sz val="10"/>
      <name val="Arial CE"/>
      <charset val="238"/>
    </font>
    <font>
      <sz val="10"/>
      <color indexed="10"/>
      <name val="Arial"/>
      <family val="2"/>
      <charset val="238"/>
    </font>
    <font>
      <sz val="11"/>
      <color indexed="8"/>
      <name val="Calibri"/>
      <family val="2"/>
    </font>
    <font>
      <sz val="12"/>
      <name val="Arial"/>
      <family val="2"/>
      <charset val="238"/>
    </font>
    <font>
      <sz val="12"/>
      <name val="Arial"/>
      <family val="2"/>
    </font>
    <font>
      <sz val="11"/>
      <name val="Arial"/>
      <family val="2"/>
    </font>
    <font>
      <sz val="11"/>
      <color indexed="8"/>
      <name val="Arial"/>
      <family val="2"/>
    </font>
    <font>
      <sz val="12"/>
      <color indexed="8"/>
      <name val="Arial"/>
      <family val="2"/>
    </font>
    <font>
      <u/>
      <sz val="10"/>
      <color indexed="12"/>
      <name val="Arial"/>
      <family val="2"/>
      <charset val="238"/>
    </font>
    <font>
      <sz val="9"/>
      <name val="Tahoma"/>
      <family val="2"/>
      <charset val="238"/>
    </font>
    <font>
      <sz val="10"/>
      <name val="Times New Roman CE"/>
      <family val="1"/>
      <charset val="238"/>
    </font>
    <font>
      <sz val="12"/>
      <name val="Times New Roman CE"/>
      <family val="1"/>
      <charset val="238"/>
    </font>
    <font>
      <b/>
      <sz val="18"/>
      <color indexed="56"/>
      <name val="Cambria"/>
      <family val="2"/>
      <charset val="238"/>
    </font>
    <font>
      <sz val="8"/>
      <name val="Arial"/>
      <family val="2"/>
      <charset val="238"/>
    </font>
    <font>
      <sz val="11"/>
      <color indexed="8"/>
      <name val="Arial"/>
      <family val="2"/>
      <charset val="238"/>
    </font>
    <font>
      <b/>
      <sz val="11"/>
      <color indexed="8"/>
      <name val="Arial"/>
      <family val="2"/>
      <charset val="238"/>
    </font>
    <font>
      <sz val="10"/>
      <color indexed="8"/>
      <name val="Arial CE"/>
      <charset val="238"/>
    </font>
    <font>
      <sz val="11"/>
      <color indexed="9"/>
      <name val="Calibri"/>
      <family val="2"/>
      <charset val="238"/>
    </font>
    <font>
      <b/>
      <sz val="18"/>
      <color indexed="62"/>
      <name val="Cambria"/>
      <family val="2"/>
      <charset val="238"/>
    </font>
    <font>
      <i/>
      <sz val="11"/>
      <color indexed="23"/>
      <name val="Calibri"/>
      <family val="2"/>
      <charset val="238"/>
    </font>
    <font>
      <sz val="11"/>
      <color indexed="62"/>
      <name val="Calibri"/>
      <family val="2"/>
      <charset val="238"/>
    </font>
    <font>
      <sz val="11"/>
      <name val="Arial CE"/>
      <charset val="238"/>
    </font>
    <font>
      <b/>
      <sz val="10"/>
      <name val="MS Sans Serif"/>
      <family val="2"/>
      <charset val="238"/>
    </font>
    <font>
      <sz val="10"/>
      <color indexed="8"/>
      <name val="Arial"/>
      <family val="2"/>
    </font>
    <font>
      <sz val="10"/>
      <color indexed="0"/>
      <name val="MS Sans Serif"/>
      <family val="2"/>
      <charset val="238"/>
    </font>
    <font>
      <sz val="11"/>
      <name val="Times New Roman"/>
      <family val="1"/>
      <charset val="238"/>
    </font>
    <font>
      <sz val="10"/>
      <color indexed="12"/>
      <name val="Arial"/>
      <family val="2"/>
    </font>
    <font>
      <sz val="8"/>
      <name val="Arial"/>
      <family val="2"/>
    </font>
    <font>
      <b/>
      <sz val="12"/>
      <name val="Arial"/>
      <family val="2"/>
    </font>
    <font>
      <sz val="10"/>
      <color indexed="14"/>
      <name val="Arial"/>
      <family val="2"/>
    </font>
    <font>
      <sz val="8"/>
      <name val="Arial Narrow"/>
      <family val="2"/>
      <charset val="238"/>
    </font>
    <font>
      <sz val="10"/>
      <name val="ElegaGarmnd BT"/>
      <family val="1"/>
    </font>
    <font>
      <sz val="10"/>
      <color indexed="10"/>
      <name val="Arial"/>
      <family val="2"/>
    </font>
    <font>
      <sz val="10"/>
      <color indexed="8"/>
      <name val="Arial"/>
      <family val="2"/>
      <charset val="238"/>
    </font>
    <font>
      <sz val="11"/>
      <color indexed="9"/>
      <name val="Calibri"/>
      <family val="2"/>
    </font>
    <font>
      <sz val="11"/>
      <color indexed="20"/>
      <name val="Calibri"/>
      <family val="2"/>
    </font>
    <font>
      <b/>
      <sz val="11"/>
      <color indexed="9"/>
      <name val="Calibri"/>
      <family val="2"/>
    </font>
    <font>
      <b/>
      <sz val="11"/>
      <color indexed="8"/>
      <name val="Calibri"/>
      <family val="2"/>
    </font>
    <font>
      <sz val="11"/>
      <color indexed="17"/>
      <name val="Calibri"/>
      <family val="2"/>
    </font>
    <font>
      <sz val="11"/>
      <color indexed="62"/>
      <name val="Calibri"/>
      <family val="2"/>
    </font>
    <font>
      <sz val="11"/>
      <color indexed="10"/>
      <name val="Calibri"/>
      <family val="2"/>
    </font>
    <font>
      <sz val="11"/>
      <color indexed="20"/>
      <name val="Calibri"/>
      <family val="2"/>
      <charset val="238"/>
    </font>
    <font>
      <b/>
      <sz val="11"/>
      <color indexed="63"/>
      <name val="Calibri"/>
      <family val="2"/>
    </font>
    <font>
      <b/>
      <sz val="11"/>
      <color indexed="9"/>
      <name val="Calibri"/>
      <family val="2"/>
      <charset val="238"/>
    </font>
    <font>
      <b/>
      <sz val="11"/>
      <color indexed="8"/>
      <name val="Calibri"/>
      <family val="2"/>
      <charset val="238"/>
    </font>
    <font>
      <b/>
      <sz val="10"/>
      <color indexed="8"/>
      <name val="Arial"/>
      <family val="2"/>
      <charset val="238"/>
    </font>
    <font>
      <sz val="10"/>
      <name val="Arial"/>
      <family val="2"/>
      <charset val="238"/>
    </font>
    <font>
      <sz val="10"/>
      <name val="MS Sans Serif"/>
      <family val="2"/>
      <charset val="238"/>
    </font>
    <font>
      <sz val="10"/>
      <name val="Times New Roman"/>
      <family val="1"/>
      <charset val="238"/>
    </font>
    <font>
      <sz val="10"/>
      <name val="Helv"/>
      <charset val="238"/>
    </font>
    <font>
      <sz val="10"/>
      <name val="Helv"/>
      <charset val="204"/>
    </font>
    <font>
      <sz val="10"/>
      <color indexed="9"/>
      <name val="Arial"/>
      <family val="2"/>
      <charset val="238"/>
    </font>
    <font>
      <sz val="10"/>
      <color indexed="22"/>
      <name val="Arial"/>
      <family val="2"/>
      <charset val="238"/>
    </font>
    <font>
      <sz val="10"/>
      <color indexed="8"/>
      <name val="Sans"/>
    </font>
    <font>
      <sz val="12"/>
      <name val="Tms Rmn"/>
    </font>
    <font>
      <sz val="10"/>
      <color indexed="20"/>
      <name val="Arial"/>
      <family val="2"/>
      <charset val="238"/>
    </font>
    <font>
      <b/>
      <sz val="11"/>
      <color indexed="52"/>
      <name val="Calibri"/>
      <family val="2"/>
    </font>
    <font>
      <b/>
      <sz val="11"/>
      <color indexed="60"/>
      <name val="Calibri"/>
      <family val="2"/>
    </font>
    <font>
      <u/>
      <sz val="8"/>
      <color indexed="36"/>
      <name val="Arial"/>
      <family val="2"/>
      <charset val="238"/>
    </font>
    <font>
      <b/>
      <sz val="11"/>
      <color indexed="52"/>
      <name val="Calibri"/>
      <family val="2"/>
      <charset val="238"/>
    </font>
    <font>
      <b/>
      <sz val="10"/>
      <color indexed="52"/>
      <name val="Arial"/>
      <family val="2"/>
      <charset val="238"/>
    </font>
    <font>
      <sz val="11"/>
      <color indexed="52"/>
      <name val="Calibri"/>
      <family val="2"/>
      <charset val="238"/>
    </font>
    <font>
      <b/>
      <sz val="10"/>
      <color indexed="22"/>
      <name val="Arial"/>
      <family val="2"/>
      <charset val="238"/>
    </font>
    <font>
      <sz val="11"/>
      <name val="7_Futura"/>
    </font>
    <font>
      <sz val="10"/>
      <name val="Mangal"/>
      <family val="2"/>
      <charset val="238"/>
    </font>
    <font>
      <i/>
      <sz val="11"/>
      <color indexed="23"/>
      <name val="Calibri"/>
      <family val="2"/>
    </font>
    <font>
      <i/>
      <sz val="10"/>
      <color indexed="23"/>
      <name val="Arial"/>
      <family val="2"/>
      <charset val="238"/>
    </font>
    <font>
      <sz val="10"/>
      <color indexed="17"/>
      <name val="Arial"/>
      <family val="2"/>
      <charset val="238"/>
    </font>
    <font>
      <b/>
      <sz val="15"/>
      <color indexed="56"/>
      <name val="Arial"/>
      <family val="2"/>
      <charset val="238"/>
    </font>
    <font>
      <b/>
      <sz val="13"/>
      <color indexed="56"/>
      <name val="Arial"/>
      <family val="2"/>
      <charset val="238"/>
    </font>
    <font>
      <b/>
      <sz val="11"/>
      <color indexed="56"/>
      <name val="Arial"/>
      <family val="2"/>
      <charset val="238"/>
    </font>
    <font>
      <b/>
      <sz val="10"/>
      <color indexed="63"/>
      <name val="Arial"/>
      <family val="2"/>
      <charset val="238"/>
    </font>
    <font>
      <sz val="10"/>
      <name val="Futura Bk L2"/>
      <family val="2"/>
      <charset val="238"/>
    </font>
    <font>
      <sz val="10"/>
      <color indexed="52"/>
      <name val="Arial"/>
      <family val="2"/>
      <charset val="238"/>
    </font>
    <font>
      <b/>
      <sz val="15"/>
      <color indexed="56"/>
      <name val="Calibri"/>
      <family val="2"/>
      <charset val="238"/>
    </font>
    <font>
      <sz val="14"/>
      <name val="Futura Bk L2"/>
      <family val="2"/>
      <charset val="238"/>
    </font>
    <font>
      <b/>
      <sz val="13"/>
      <color indexed="56"/>
      <name val="Calibri"/>
      <family val="2"/>
      <charset val="238"/>
    </font>
    <font>
      <b/>
      <sz val="11"/>
      <color indexed="56"/>
      <name val="Calibri"/>
      <family val="2"/>
      <charset val="238"/>
    </font>
    <font>
      <sz val="10"/>
      <color indexed="60"/>
      <name val="Arial"/>
      <family val="2"/>
      <charset val="238"/>
    </font>
    <font>
      <sz val="11"/>
      <color indexed="60"/>
      <name val="Calibri"/>
      <family val="2"/>
      <charset val="238"/>
    </font>
    <font>
      <sz val="10"/>
      <name val="Myriad Pro"/>
      <family val="2"/>
    </font>
    <font>
      <sz val="10"/>
      <name val="AvantGarde Md BT"/>
      <family val="2"/>
      <charset val="238"/>
    </font>
    <font>
      <sz val="11"/>
      <color indexed="8"/>
      <name val="Trebuchet MS"/>
      <family val="2"/>
      <charset val="238"/>
    </font>
    <font>
      <sz val="10"/>
      <color indexed="8"/>
      <name val="Vinci Sans"/>
      <family val="2"/>
      <charset val="238"/>
    </font>
    <font>
      <b/>
      <sz val="10"/>
      <color indexed="9"/>
      <name val="Arial"/>
      <family val="2"/>
      <charset val="238"/>
    </font>
    <font>
      <b/>
      <sz val="12"/>
      <name val="Futura Bk L2"/>
      <family val="2"/>
      <charset val="238"/>
    </font>
    <font>
      <sz val="10"/>
      <color indexed="8"/>
      <name val="Arial CE"/>
      <family val="2"/>
      <charset val="238"/>
    </font>
    <font>
      <b/>
      <sz val="18"/>
      <color indexed="56"/>
      <name val="Cambria"/>
      <family val="1"/>
      <charset val="238"/>
    </font>
    <font>
      <sz val="10"/>
      <name val="Tms Rmn"/>
      <charset val="238"/>
    </font>
    <font>
      <b/>
      <sz val="18"/>
      <color indexed="56"/>
      <name val="Cambria"/>
      <family val="2"/>
    </font>
    <font>
      <b/>
      <sz val="15"/>
      <color indexed="56"/>
      <name val="Calibri"/>
      <family val="2"/>
    </font>
    <font>
      <b/>
      <sz val="15"/>
      <color indexed="48"/>
      <name val="Calibri"/>
      <family val="2"/>
    </font>
    <font>
      <b/>
      <sz val="13"/>
      <color indexed="56"/>
      <name val="Calibri"/>
      <family val="2"/>
    </font>
    <font>
      <b/>
      <sz val="13"/>
      <color indexed="48"/>
      <name val="Calibri"/>
      <family val="2"/>
    </font>
    <font>
      <b/>
      <sz val="11"/>
      <color indexed="56"/>
      <name val="Calibri"/>
      <family val="2"/>
    </font>
    <font>
      <b/>
      <sz val="11"/>
      <color indexed="48"/>
      <name val="Calibri"/>
      <family val="2"/>
    </font>
    <font>
      <b/>
      <sz val="18"/>
      <color indexed="48"/>
      <name val="Cambria"/>
      <family val="2"/>
    </font>
    <font>
      <sz val="11"/>
      <color indexed="52"/>
      <name val="Calibri"/>
      <family val="2"/>
    </font>
    <font>
      <sz val="11"/>
      <color indexed="60"/>
      <name val="Calibri"/>
      <family val="2"/>
    </font>
    <font>
      <sz val="10"/>
      <color indexed="62"/>
      <name val="Arial"/>
      <family val="2"/>
      <charset val="238"/>
    </font>
    <font>
      <sz val="11"/>
      <name val="Times New Roman CE"/>
      <charset val="238"/>
    </font>
    <font>
      <sz val="10"/>
      <name val="Arial"/>
      <family val="2"/>
      <charset val="238"/>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5"/>
      <color indexed="62"/>
      <name val="Calibri"/>
      <family val="2"/>
    </font>
    <font>
      <b/>
      <sz val="13"/>
      <color indexed="62"/>
      <name val="Calibri"/>
      <family val="2"/>
    </font>
    <font>
      <b/>
      <sz val="11"/>
      <color indexed="62"/>
      <name val="Calibri"/>
      <family val="2"/>
    </font>
    <font>
      <sz val="11"/>
      <color indexed="10"/>
      <name val="Calibri"/>
      <family val="2"/>
    </font>
    <font>
      <sz val="18"/>
      <color indexed="62"/>
      <name val="Cambria"/>
      <family val="2"/>
      <charset val="238"/>
    </font>
    <font>
      <b/>
      <sz val="18"/>
      <color indexed="62"/>
      <name val="Cambria"/>
      <family val="2"/>
    </font>
    <font>
      <sz val="11"/>
      <color theme="1"/>
      <name val="Calibri"/>
      <family val="2"/>
      <charset val="238"/>
      <scheme val="minor"/>
    </font>
    <font>
      <sz val="11"/>
      <color theme="1"/>
      <name val="Calibri"/>
      <family val="2"/>
      <scheme val="minor"/>
    </font>
    <font>
      <sz val="11"/>
      <color theme="0"/>
      <name val="Calibri"/>
      <family val="2"/>
      <scheme val="minor"/>
    </font>
    <font>
      <sz val="11"/>
      <color rgb="FF9C0006"/>
      <name val="Calibri"/>
      <family val="2"/>
      <scheme val="minor"/>
    </font>
    <font>
      <b/>
      <sz val="11"/>
      <color indexed="10"/>
      <name val="Calibri"/>
      <family val="2"/>
      <scheme val="minor"/>
    </font>
    <font>
      <b/>
      <sz val="11"/>
      <color theme="0"/>
      <name val="Calibri"/>
      <family val="2"/>
      <scheme val="minor"/>
    </font>
    <font>
      <b/>
      <sz val="11"/>
      <color theme="1"/>
      <name val="Calibri"/>
      <family val="2"/>
      <scheme val="minor"/>
    </font>
    <font>
      <sz val="11"/>
      <color rgb="FF000000"/>
      <name val="Calibri"/>
      <family val="2"/>
      <charset val="238"/>
    </font>
    <font>
      <sz val="11"/>
      <color rgb="FF006100"/>
      <name val="Calibri"/>
      <family val="2"/>
      <scheme val="minor"/>
    </font>
    <font>
      <u/>
      <sz val="10"/>
      <color theme="10"/>
      <name val="AvantGarde Md BT"/>
      <family val="2"/>
      <charset val="238"/>
    </font>
    <font>
      <sz val="11"/>
      <color rgb="FF3F3F76"/>
      <name val="Calibri"/>
      <family val="2"/>
      <scheme val="minor"/>
    </font>
    <font>
      <sz val="11"/>
      <color rgb="FF9C0006"/>
      <name val="Calibri"/>
      <family val="2"/>
      <charset val="238"/>
    </font>
    <font>
      <b/>
      <sz val="11"/>
      <color rgb="FF3F3F3F"/>
      <name val="Calibri"/>
      <family val="2"/>
      <scheme val="minor"/>
    </font>
    <font>
      <i/>
      <sz val="11"/>
      <color rgb="FF7F7F7F"/>
      <name val="Calibri"/>
      <family val="2"/>
      <charset val="238"/>
    </font>
    <font>
      <sz val="11"/>
      <color rgb="FF3F3F76"/>
      <name val="Calibri"/>
      <family val="2"/>
      <charset val="238"/>
    </font>
    <font>
      <sz val="11"/>
      <color rgb="FFFF0000"/>
      <name val="Calibri"/>
      <family val="2"/>
      <scheme val="minor"/>
    </font>
    <font>
      <sz val="10"/>
      <name val="Arial"/>
      <family val="2"/>
      <charset val="238"/>
    </font>
    <font>
      <sz val="9"/>
      <name val="Arial CE"/>
      <charset val="238"/>
    </font>
    <font>
      <b/>
      <sz val="10"/>
      <name val="Arial Narrow"/>
      <family val="2"/>
      <charset val="238"/>
    </font>
    <font>
      <sz val="10"/>
      <name val="Arial Narrow"/>
      <family val="2"/>
      <charset val="238"/>
    </font>
    <font>
      <sz val="9"/>
      <name val="Arial Narrow"/>
      <family val="2"/>
      <charset val="238"/>
    </font>
    <font>
      <i/>
      <sz val="10"/>
      <name val="Arial Narrow"/>
      <family val="2"/>
      <charset val="238"/>
    </font>
    <font>
      <b/>
      <i/>
      <sz val="10"/>
      <name val="Arial Narrow"/>
      <family val="2"/>
      <charset val="238"/>
    </font>
    <font>
      <sz val="10"/>
      <color rgb="FFFF0000"/>
      <name val="Arial Narrow"/>
      <family val="2"/>
      <charset val="238"/>
    </font>
    <font>
      <b/>
      <sz val="10"/>
      <color rgb="FFFF0000"/>
      <name val="Arial Narrow"/>
      <family val="2"/>
      <charset val="238"/>
    </font>
    <font>
      <sz val="9"/>
      <color rgb="FFFF0000"/>
      <name val="Arial CE"/>
      <charset val="238"/>
    </font>
    <font>
      <sz val="10"/>
      <color rgb="FFFF0000"/>
      <name val="Arial CE"/>
      <charset val="238"/>
    </font>
    <font>
      <sz val="10"/>
      <color rgb="FFFF0000"/>
      <name val="AvantArt_PP"/>
      <charset val="238"/>
    </font>
    <font>
      <sz val="10"/>
      <name val="Calibri"/>
      <family val="2"/>
      <charset val="238"/>
    </font>
    <font>
      <b/>
      <sz val="10"/>
      <name val="Calibri"/>
      <family val="2"/>
      <charset val="238"/>
    </font>
    <font>
      <b/>
      <sz val="7"/>
      <name val="Arial Narrow"/>
      <family val="2"/>
      <charset val="238"/>
    </font>
    <font>
      <sz val="7"/>
      <name val="Arial Narrow"/>
      <family val="2"/>
      <charset val="238"/>
    </font>
    <font>
      <sz val="7.5"/>
      <name val="Arial Narrow"/>
      <family val="2"/>
      <charset val="238"/>
    </font>
    <font>
      <u/>
      <sz val="10"/>
      <name val="Arial Narrow"/>
      <family val="2"/>
      <charset val="238"/>
    </font>
    <font>
      <sz val="10"/>
      <color rgb="FFFF0000"/>
      <name val="Calibri"/>
      <family val="2"/>
      <charset val="238"/>
    </font>
    <font>
      <sz val="11"/>
      <name val="Arial Narrow"/>
      <family val="2"/>
      <charset val="238"/>
    </font>
    <font>
      <sz val="10"/>
      <color theme="9" tint="-0.249977111117893"/>
      <name val="Arial"/>
      <family val="2"/>
      <charset val="238"/>
    </font>
    <font>
      <sz val="10"/>
      <color rgb="FFFF0000"/>
      <name val="Arial"/>
      <family val="2"/>
      <charset val="238"/>
    </font>
    <font>
      <sz val="13"/>
      <name val="Arial Narrow"/>
      <family val="2"/>
      <charset val="238"/>
    </font>
    <font>
      <sz val="10"/>
      <color indexed="8"/>
      <name val="Arial Narrow"/>
      <family val="2"/>
      <charset val="238"/>
    </font>
    <font>
      <sz val="11"/>
      <color rgb="FFFF0000"/>
      <name val="Arial Narrow"/>
      <family val="2"/>
      <charset val="238"/>
    </font>
    <font>
      <b/>
      <sz val="11"/>
      <name val="Arial Narrow"/>
      <family val="2"/>
      <charset val="238"/>
    </font>
    <font>
      <vertAlign val="superscript"/>
      <sz val="10"/>
      <name val="Arial Narrow"/>
      <family val="2"/>
      <charset val="238"/>
    </font>
    <font>
      <b/>
      <u/>
      <sz val="10"/>
      <name val="Arial Narrow"/>
      <family val="2"/>
      <charset val="238"/>
    </font>
    <font>
      <sz val="11"/>
      <name val="Calibri"/>
      <family val="2"/>
      <charset val="238"/>
      <scheme val="minor"/>
    </font>
    <font>
      <b/>
      <sz val="11"/>
      <color rgb="FFFF0000"/>
      <name val="Arial Narrow"/>
      <family val="2"/>
      <charset val="238"/>
    </font>
    <font>
      <sz val="10"/>
      <color indexed="10"/>
      <name val="Arial Narrow"/>
      <family val="2"/>
      <charset val="238"/>
    </font>
    <font>
      <i/>
      <sz val="10"/>
      <name val="Calibri"/>
      <family val="2"/>
      <charset val="238"/>
    </font>
    <font>
      <b/>
      <i/>
      <sz val="10"/>
      <name val="Calibri"/>
      <family val="2"/>
      <charset val="238"/>
    </font>
    <font>
      <sz val="11"/>
      <name val="Calibri"/>
      <family val="2"/>
      <charset val="238"/>
    </font>
    <font>
      <b/>
      <sz val="11"/>
      <name val="Calibri"/>
      <family val="2"/>
      <charset val="238"/>
    </font>
    <font>
      <i/>
      <sz val="10"/>
      <name val="Calibri"/>
      <family val="2"/>
      <scheme val="minor"/>
    </font>
    <font>
      <sz val="14"/>
      <name val="Arial"/>
      <family val="2"/>
      <charset val="238"/>
    </font>
    <font>
      <sz val="14"/>
      <name val="Calibri"/>
      <family val="2"/>
      <charset val="238"/>
    </font>
    <font>
      <b/>
      <sz val="14"/>
      <name val="Calibri"/>
      <family val="2"/>
      <charset val="238"/>
    </font>
    <font>
      <i/>
      <sz val="10"/>
      <name val="Calibri"/>
      <family val="2"/>
    </font>
    <font>
      <i/>
      <sz val="10"/>
      <name val="Arial"/>
      <family val="2"/>
      <charset val="238"/>
    </font>
    <font>
      <sz val="12"/>
      <name val="Arial CE"/>
      <family val="2"/>
      <charset val="238"/>
    </font>
    <font>
      <sz val="12"/>
      <name val="Calibri"/>
      <family val="2"/>
      <charset val="238"/>
    </font>
    <font>
      <b/>
      <sz val="12"/>
      <name val="Calibri"/>
      <family val="2"/>
      <charset val="238"/>
    </font>
    <font>
      <b/>
      <sz val="11"/>
      <name val="Arial"/>
      <family val="2"/>
      <charset val="238"/>
    </font>
    <font>
      <sz val="14"/>
      <name val="Arial CE"/>
      <charset val="238"/>
    </font>
    <font>
      <b/>
      <sz val="14"/>
      <name val="Arial Narrow"/>
      <family val="2"/>
      <charset val="238"/>
    </font>
    <font>
      <b/>
      <sz val="12"/>
      <name val="Arial Narrow"/>
      <family val="2"/>
      <charset val="238"/>
    </font>
    <font>
      <sz val="12"/>
      <name val="Arial Narrow"/>
      <family val="2"/>
      <charset val="238"/>
    </font>
    <font>
      <b/>
      <sz val="12"/>
      <color rgb="FFFF0000"/>
      <name val="Arial Narrow"/>
      <family val="2"/>
      <charset val="238"/>
    </font>
    <font>
      <sz val="12"/>
      <color rgb="FFFF0000"/>
      <name val="Arial Narrow"/>
      <family val="2"/>
      <charset val="238"/>
    </font>
    <font>
      <vertAlign val="superscript"/>
      <sz val="10"/>
      <name val="Arial"/>
      <family val="2"/>
      <charset val="238"/>
    </font>
    <font>
      <sz val="11"/>
      <color theme="9" tint="-0.249977111117893"/>
      <name val="Arial Narrow"/>
      <family val="2"/>
      <charset val="238"/>
    </font>
    <font>
      <b/>
      <sz val="20"/>
      <name val="Arial Narrow"/>
      <family val="2"/>
      <charset val="238"/>
    </font>
    <font>
      <b/>
      <u/>
      <sz val="16"/>
      <name val="Arial Narrow"/>
      <family val="2"/>
      <charset val="238"/>
    </font>
    <font>
      <b/>
      <sz val="16"/>
      <name val="Arial Narrow"/>
      <family val="2"/>
      <charset val="238"/>
    </font>
    <font>
      <b/>
      <sz val="18"/>
      <name val="Arial Narrow"/>
      <family val="2"/>
      <charset val="238"/>
    </font>
    <font>
      <b/>
      <sz val="12"/>
      <name val="Arial"/>
      <family val="2"/>
      <charset val="238"/>
    </font>
    <font>
      <b/>
      <sz val="14"/>
      <name val="Arial"/>
      <family val="2"/>
      <charset val="238"/>
    </font>
    <font>
      <sz val="10"/>
      <color rgb="FF00B050"/>
      <name val="Arial"/>
      <family val="2"/>
      <charset val="238"/>
    </font>
    <font>
      <b/>
      <sz val="10"/>
      <color rgb="FF00B050"/>
      <name val="Arial"/>
      <family val="2"/>
      <charset val="238"/>
    </font>
    <font>
      <b/>
      <sz val="10"/>
      <color rgb="FF7030A0"/>
      <name val="Arial"/>
      <family val="2"/>
      <charset val="238"/>
    </font>
    <font>
      <sz val="10"/>
      <color rgb="FF7030A0"/>
      <name val="Arial"/>
      <family val="2"/>
      <charset val="238"/>
    </font>
    <font>
      <b/>
      <sz val="14"/>
      <name val="Arial"/>
      <family val="2"/>
    </font>
    <font>
      <sz val="7"/>
      <name val="Arial"/>
      <family val="2"/>
    </font>
    <font>
      <sz val="6"/>
      <name val="Arial"/>
      <family val="2"/>
    </font>
    <font>
      <b/>
      <sz val="10"/>
      <name val="Arial"/>
      <family val="2"/>
    </font>
    <font>
      <sz val="10"/>
      <name val="Euphemia"/>
      <family val="2"/>
      <charset val="238"/>
    </font>
    <font>
      <sz val="9"/>
      <name val="Arial"/>
      <family val="2"/>
      <charset val="238"/>
    </font>
    <font>
      <b/>
      <sz val="9"/>
      <name val="Arial"/>
      <family val="2"/>
      <charset val="238"/>
    </font>
    <font>
      <sz val="10"/>
      <name val="Helv"/>
      <family val="2"/>
    </font>
    <font>
      <sz val="9"/>
      <name val="Calibri"/>
      <family val="2"/>
      <charset val="238"/>
    </font>
    <font>
      <sz val="10"/>
      <name val="Euphemia"/>
      <family val="2"/>
    </font>
    <font>
      <b/>
      <sz val="8"/>
      <name val="Arial"/>
      <family val="2"/>
      <charset val="238"/>
    </font>
    <font>
      <sz val="10"/>
      <color theme="1"/>
      <name val="Arial"/>
      <family val="2"/>
      <charset val="238"/>
    </font>
    <font>
      <sz val="11.5"/>
      <color indexed="8"/>
      <name val="Arial Narrow"/>
      <family val="2"/>
      <charset val="238"/>
    </font>
    <font>
      <b/>
      <sz val="10"/>
      <color indexed="8"/>
      <name val="Arial Narrow"/>
      <family val="2"/>
    </font>
    <font>
      <b/>
      <sz val="10"/>
      <name val="Arial Narrow"/>
      <family val="2"/>
    </font>
    <font>
      <sz val="6"/>
      <name val="Arial CE"/>
      <charset val="238"/>
    </font>
    <font>
      <b/>
      <sz val="7"/>
      <name val="Arial CE"/>
      <charset val="238"/>
    </font>
    <font>
      <sz val="8"/>
      <name val="Arial CE"/>
      <charset val="238"/>
    </font>
    <font>
      <sz val="6"/>
      <name val="Arial CE"/>
      <family val="2"/>
      <charset val="238"/>
    </font>
    <font>
      <sz val="6"/>
      <name val="Arial"/>
      <family val="2"/>
      <charset val="238"/>
    </font>
    <font>
      <b/>
      <sz val="8"/>
      <name val="Arial CE"/>
      <charset val="238"/>
    </font>
    <font>
      <b/>
      <sz val="6"/>
      <name val="Arial CE"/>
      <charset val="238"/>
    </font>
    <font>
      <b/>
      <sz val="10"/>
      <name val="Arial CE"/>
      <charset val="238"/>
    </font>
    <font>
      <b/>
      <sz val="11"/>
      <name val="Arial CE"/>
      <charset val="238"/>
    </font>
    <font>
      <b/>
      <sz val="10"/>
      <name val="Arial CE"/>
      <family val="2"/>
      <charset val="238"/>
    </font>
    <font>
      <b/>
      <sz val="11"/>
      <name val="Arial CE"/>
      <family val="2"/>
      <charset val="238"/>
    </font>
    <font>
      <sz val="10"/>
      <color rgb="FFFF0000"/>
      <name val="Arial CE"/>
      <family val="2"/>
      <charset val="238"/>
    </font>
    <font>
      <sz val="10"/>
      <name val="Calibri"/>
      <family val="2"/>
      <charset val="238"/>
      <scheme val="minor"/>
    </font>
    <font>
      <b/>
      <sz val="10"/>
      <color rgb="FFFF0000"/>
      <name val="Arial CE"/>
      <family val="2"/>
      <charset val="238"/>
    </font>
    <font>
      <b/>
      <sz val="11"/>
      <color rgb="FFFF0000"/>
      <name val="Arial CE"/>
      <family val="2"/>
      <charset val="238"/>
    </font>
    <font>
      <vertAlign val="superscript"/>
      <sz val="10"/>
      <name val="Arial"/>
      <family val="2"/>
    </font>
    <font>
      <sz val="10"/>
      <color rgb="FFFF0000"/>
      <name val="Calibri"/>
      <family val="2"/>
      <charset val="238"/>
      <scheme val="minor"/>
    </font>
    <font>
      <b/>
      <sz val="12"/>
      <name val="Arial CE"/>
      <family val="2"/>
      <charset val="238"/>
    </font>
    <font>
      <b/>
      <sz val="10"/>
      <color rgb="FFFF0000"/>
      <name val="Arial"/>
      <family val="2"/>
      <charset val="238"/>
    </font>
    <font>
      <sz val="10"/>
      <color rgb="FFFF0000"/>
      <name val="Arial"/>
      <family val="2"/>
    </font>
    <font>
      <sz val="7"/>
      <name val="Arial"/>
      <family val="2"/>
      <charset val="238"/>
    </font>
    <font>
      <b/>
      <sz val="11"/>
      <name val="Arial"/>
      <family val="1"/>
    </font>
    <font>
      <sz val="11"/>
      <name val="Arial"/>
      <family val="1"/>
    </font>
    <font>
      <vertAlign val="superscript"/>
      <sz val="11"/>
      <name val="Arial"/>
      <family val="2"/>
      <charset val="238"/>
    </font>
    <font>
      <b/>
      <sz val="10"/>
      <name val="Calibri"/>
      <family val="2"/>
      <charset val="238"/>
      <scheme val="minor"/>
    </font>
    <font>
      <b/>
      <sz val="10"/>
      <color indexed="8"/>
      <name val="Calibri"/>
      <family val="2"/>
      <charset val="238"/>
      <scheme val="minor"/>
    </font>
    <font>
      <sz val="10"/>
      <color indexed="8"/>
      <name val="Calibri"/>
      <family val="2"/>
      <charset val="238"/>
      <scheme val="minor"/>
    </font>
    <font>
      <sz val="10"/>
      <name val="Calibri"/>
      <family val="2"/>
      <scheme val="minor"/>
    </font>
    <font>
      <b/>
      <sz val="11"/>
      <name val="Arial Black"/>
      <family val="2"/>
    </font>
    <font>
      <sz val="11"/>
      <color rgb="FF00B050"/>
      <name val="Arial"/>
      <family val="2"/>
      <charset val="238"/>
    </font>
    <font>
      <sz val="10"/>
      <name val="CRO_Bookman-Normal"/>
      <charset val="238"/>
    </font>
    <font>
      <sz val="11"/>
      <color theme="1"/>
      <name val="Arial"/>
      <family val="2"/>
      <charset val="238"/>
    </font>
    <font>
      <sz val="18"/>
      <name val="Arial"/>
      <family val="2"/>
      <charset val="238"/>
    </font>
    <font>
      <b/>
      <sz val="16"/>
      <name val="Arial"/>
      <family val="2"/>
      <charset val="238"/>
    </font>
    <font>
      <b/>
      <sz val="12"/>
      <color rgb="FFFF0000"/>
      <name val="Arial"/>
      <family val="2"/>
    </font>
    <font>
      <b/>
      <sz val="11"/>
      <color theme="1"/>
      <name val="Arial"/>
      <family val="2"/>
    </font>
    <font>
      <sz val="11"/>
      <color theme="1"/>
      <name val="Arial"/>
      <family val="2"/>
    </font>
    <font>
      <u/>
      <sz val="11"/>
      <name val="Arial"/>
      <family val="2"/>
    </font>
    <font>
      <b/>
      <sz val="11"/>
      <name val="Arial"/>
      <family val="2"/>
    </font>
    <font>
      <b/>
      <sz val="11"/>
      <color rgb="FFFF0000"/>
      <name val="Arial"/>
      <family val="2"/>
    </font>
    <font>
      <b/>
      <sz val="11"/>
      <color theme="1"/>
      <name val="Arial"/>
      <family val="2"/>
      <charset val="238"/>
    </font>
    <font>
      <u/>
      <sz val="11"/>
      <name val="Arial"/>
      <family val="2"/>
      <charset val="238"/>
    </font>
    <font>
      <b/>
      <sz val="12"/>
      <color rgb="FFFF0000"/>
      <name val="Arial CE"/>
      <charset val="238"/>
    </font>
    <font>
      <b/>
      <sz val="12"/>
      <name val="Arial CE"/>
      <charset val="238"/>
    </font>
    <font>
      <b/>
      <sz val="10"/>
      <color theme="1"/>
      <name val="Arial"/>
      <family val="2"/>
    </font>
    <font>
      <sz val="11"/>
      <name val="Arial CE"/>
      <family val="2"/>
      <charset val="238"/>
    </font>
    <font>
      <sz val="11"/>
      <color rgb="FFFF0000"/>
      <name val="Arial"/>
      <family val="2"/>
      <charset val="238"/>
    </font>
    <font>
      <sz val="11"/>
      <name val="CRO_Bookman-Normal"/>
      <charset val="238"/>
    </font>
    <font>
      <sz val="11"/>
      <color theme="1"/>
      <name val="Arial Narrow"/>
      <family val="2"/>
      <charset val="238"/>
    </font>
    <font>
      <sz val="11"/>
      <name val="Arial"/>
      <family val="2"/>
      <charset val="238"/>
    </font>
    <font>
      <sz val="11"/>
      <color indexed="10"/>
      <name val="Arial"/>
      <family val="2"/>
      <charset val="238"/>
    </font>
  </fonts>
  <fills count="10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31"/>
        <bgColor indexed="44"/>
      </patternFill>
    </fill>
    <fill>
      <patternFill patternType="solid">
        <fgColor indexed="45"/>
        <bgColor indexed="46"/>
      </patternFill>
    </fill>
    <fill>
      <patternFill patternType="solid">
        <fgColor indexed="42"/>
        <bgColor indexed="27"/>
      </patternFill>
    </fill>
    <fill>
      <patternFill patternType="solid">
        <fgColor indexed="46"/>
        <bgColor indexed="45"/>
      </patternFill>
    </fill>
    <fill>
      <patternFill patternType="solid">
        <fgColor indexed="41"/>
        <bgColor indexed="44"/>
      </patternFill>
    </fill>
    <fill>
      <patternFill patternType="solid">
        <fgColor indexed="27"/>
        <bgColor indexed="42"/>
      </patternFill>
    </fill>
    <fill>
      <patternFill patternType="solid">
        <fgColor indexed="44"/>
      </patternFill>
    </fill>
    <fill>
      <patternFill patternType="solid">
        <fgColor indexed="29"/>
      </patternFill>
    </fill>
    <fill>
      <patternFill patternType="solid">
        <fgColor indexed="26"/>
      </patternFill>
    </fill>
    <fill>
      <patternFill patternType="solid">
        <fgColor indexed="53"/>
        <bgColor indexed="64"/>
      </patternFill>
    </fill>
    <fill>
      <patternFill patternType="solid">
        <fgColor indexed="11"/>
      </patternFill>
    </fill>
    <fill>
      <patternFill patternType="solid">
        <fgColor indexed="51"/>
      </patternFill>
    </fill>
    <fill>
      <patternFill patternType="solid">
        <fgColor indexed="43"/>
        <bgColor indexed="64"/>
      </patternFill>
    </fill>
    <fill>
      <patternFill patternType="solid">
        <fgColor indexed="45"/>
        <bgColor indexed="6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19"/>
        <bgColor indexed="55"/>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1"/>
        <bgColor indexed="64"/>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60"/>
        <bgColor indexed="25"/>
      </patternFill>
    </fill>
    <fill>
      <patternFill patternType="solid">
        <fgColor indexed="53"/>
      </patternFill>
    </fill>
    <fill>
      <patternFill patternType="solid">
        <fgColor indexed="44"/>
        <bgColor indexed="44"/>
      </patternFill>
    </fill>
    <fill>
      <patternFill patternType="solid">
        <fgColor indexed="27"/>
        <bgColor indexed="27"/>
      </patternFill>
    </fill>
    <fill>
      <patternFill patternType="solid">
        <fgColor indexed="62"/>
      </patternFill>
    </fill>
    <fill>
      <patternFill patternType="solid">
        <fgColor indexed="56"/>
        <bgColor indexed="56"/>
      </patternFill>
    </fill>
    <fill>
      <patternFill patternType="solid">
        <fgColor indexed="29"/>
        <bgColor indexed="29"/>
      </patternFill>
    </fill>
    <fill>
      <patternFill patternType="solid">
        <fgColor indexed="53"/>
        <bgColor indexed="53"/>
      </patternFill>
    </fill>
    <fill>
      <patternFill patternType="solid">
        <fgColor indexed="10"/>
      </patternFill>
    </fill>
    <fill>
      <patternFill patternType="solid">
        <fgColor indexed="26"/>
        <bgColor indexed="26"/>
      </patternFill>
    </fill>
    <fill>
      <patternFill patternType="solid">
        <fgColor indexed="43"/>
        <bgColor indexed="43"/>
      </patternFill>
    </fill>
    <fill>
      <patternFill patternType="solid">
        <fgColor indexed="51"/>
        <bgColor indexed="51"/>
      </patternFill>
    </fill>
    <fill>
      <patternFill patternType="solid">
        <fgColor indexed="57"/>
      </patternFill>
    </fill>
    <fill>
      <patternFill patternType="solid">
        <fgColor indexed="47"/>
        <bgColor indexed="47"/>
      </patternFill>
    </fill>
    <fill>
      <patternFill patternType="solid">
        <fgColor indexed="45"/>
        <bgColor indexed="45"/>
      </patternFill>
    </fill>
    <fill>
      <patternFill patternType="solid">
        <fgColor indexed="54"/>
        <bgColor indexed="54"/>
      </patternFill>
    </fill>
    <fill>
      <patternFill patternType="solid">
        <fgColor indexed="10"/>
        <bgColor indexed="10"/>
      </patternFill>
    </fill>
    <fill>
      <patternFill patternType="solid">
        <fgColor indexed="62"/>
        <bgColor indexed="48"/>
      </patternFill>
    </fill>
    <fill>
      <patternFill patternType="solid">
        <fgColor indexed="10"/>
        <bgColor indexed="16"/>
      </patternFill>
    </fill>
    <fill>
      <patternFill patternType="solid">
        <fgColor indexed="54"/>
        <bgColor indexed="63"/>
      </patternFill>
    </fill>
    <fill>
      <patternFill patternType="solid">
        <fgColor indexed="25"/>
        <bgColor indexed="60"/>
      </patternFill>
    </fill>
    <fill>
      <patternFill patternType="solid">
        <fgColor indexed="22"/>
      </patternFill>
    </fill>
    <fill>
      <patternFill patternType="solid">
        <fgColor indexed="22"/>
        <bgColor indexed="31"/>
      </patternFill>
    </fill>
    <fill>
      <patternFill patternType="solid">
        <fgColor indexed="46"/>
        <bgColor indexed="46"/>
      </patternFill>
    </fill>
    <fill>
      <patternFill patternType="solid">
        <fgColor indexed="9"/>
        <bgColor indexed="9"/>
      </patternFill>
    </fill>
    <fill>
      <patternFill patternType="solid">
        <fgColor indexed="55"/>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26"/>
        <bgColor indexed="43"/>
      </patternFill>
    </fill>
    <fill>
      <patternFill patternType="solid">
        <fgColor indexed="55"/>
        <bgColor indexed="22"/>
      </patternFill>
    </fill>
    <fill>
      <patternFill patternType="solid">
        <fgColor indexed="27"/>
        <bgColor indexed="41"/>
      </patternFill>
    </fill>
    <fill>
      <patternFill patternType="solid">
        <fgColor indexed="55"/>
        <bgColor indexed="23"/>
      </patternFill>
    </fill>
    <fill>
      <patternFill patternType="solid">
        <fgColor theme="8" tint="0.79989013336588644"/>
        <bgColor indexed="64"/>
      </patternFill>
    </fill>
    <fill>
      <patternFill patternType="solid">
        <fgColor theme="5" tint="0.59990234076967686"/>
        <bgColor indexed="64"/>
      </patternFill>
    </fill>
    <fill>
      <patternFill patternType="solid">
        <fgColor theme="5" tint="0.59999389629810485"/>
        <bgColor theme="5" tint="0.59999389629810485"/>
      </patternFill>
    </fill>
    <fill>
      <patternFill patternType="solid">
        <fgColor theme="8" tint="0.79998168889431442"/>
        <bgColor theme="8" tint="0.79998168889431442"/>
      </patternFill>
    </fill>
    <fill>
      <patternFill patternType="solid">
        <fgColor theme="8"/>
        <bgColor theme="8"/>
      </patternFill>
    </fill>
    <fill>
      <patternFill patternType="solid">
        <fgColor rgb="FFFFFFCC"/>
      </patternFill>
    </fill>
    <fill>
      <patternFill patternType="solid">
        <fgColor rgb="FFA5A5A5"/>
        <bgColor rgb="FFA5A5A5"/>
      </patternFill>
    </fill>
    <fill>
      <patternFill patternType="lightUp">
        <fgColor theme="0"/>
        <bgColor indexed="56"/>
      </patternFill>
    </fill>
    <fill>
      <patternFill patternType="lightUp">
        <fgColor theme="0"/>
        <bgColor indexed="53"/>
      </patternFill>
    </fill>
    <fill>
      <patternFill patternType="lightUp">
        <fgColor theme="0"/>
        <bgColor indexed="51"/>
      </patternFill>
    </fill>
    <fill>
      <patternFill patternType="solid">
        <fgColor theme="8"/>
        <bgColor indexed="64"/>
      </patternFill>
    </fill>
    <fill>
      <patternFill patternType="solid">
        <fgColor rgb="FFFFEB9C"/>
        <bgColor indexed="64"/>
      </patternFill>
    </fill>
    <fill>
      <patternFill patternType="solid">
        <fgColor rgb="FFFFFFCC"/>
        <bgColor rgb="FFFFFFCC"/>
      </patternFill>
    </fill>
    <fill>
      <patternFill patternType="solid">
        <fgColor rgb="FFA5A5A5"/>
        <bgColor indexed="64"/>
      </patternFill>
    </fill>
    <fill>
      <patternFill patternType="solid">
        <fgColor theme="0" tint="-0.14999847407452621"/>
        <bgColor indexed="64"/>
      </patternFill>
    </fill>
    <fill>
      <patternFill patternType="solid">
        <fgColor indexed="52"/>
        <bgColor indexed="64"/>
      </patternFill>
    </fill>
    <fill>
      <patternFill patternType="solid">
        <fgColor theme="2" tint="-9.9978637043366805E-2"/>
        <bgColor indexed="64"/>
      </patternFill>
    </fill>
    <fill>
      <patternFill patternType="solid">
        <fgColor theme="2" tint="-9.9978637043366805E-2"/>
        <bgColor indexed="41"/>
      </patternFill>
    </fill>
    <fill>
      <patternFill patternType="solid">
        <fgColor theme="2"/>
        <bgColor indexed="64"/>
      </patternFill>
    </fill>
    <fill>
      <patternFill patternType="solid">
        <fgColor rgb="FFFFFFFF"/>
        <bgColor rgb="FFF2F2F2"/>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249977111117893"/>
        <bgColor indexed="64"/>
      </patternFill>
    </fill>
  </fills>
  <borders count="4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right/>
      <top/>
      <bottom style="double">
        <color indexed="10"/>
      </bottom>
      <diagonal/>
    </border>
    <border>
      <left style="thin">
        <color indexed="64"/>
      </left>
      <right/>
      <top/>
      <bottom/>
      <diagonal/>
    </border>
    <border>
      <left/>
      <right/>
      <top style="thin">
        <color indexed="56"/>
      </top>
      <bottom style="double">
        <color indexed="56"/>
      </bottom>
      <diagonal/>
    </border>
    <border>
      <left/>
      <right/>
      <top style="hair">
        <color indexed="8"/>
      </top>
      <bottom style="hair">
        <color indexed="8"/>
      </bottom>
      <diagonal/>
    </border>
    <border>
      <left/>
      <right/>
      <top/>
      <bottom style="double">
        <color indexed="60"/>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2088">
    <xf numFmtId="0" fontId="0" fillId="0" borderId="0"/>
    <xf numFmtId="0" fontId="65" fillId="0" borderId="0"/>
    <xf numFmtId="0" fontId="14" fillId="0" borderId="0"/>
    <xf numFmtId="0" fontId="6" fillId="0" borderId="0"/>
    <xf numFmtId="0" fontId="21" fillId="0" borderId="0">
      <alignment horizontal="left" vertical="top" wrapText="1"/>
    </xf>
    <xf numFmtId="0" fontId="6" fillId="0" borderId="0"/>
    <xf numFmtId="0" fontId="66" fillId="0" borderId="0"/>
    <xf numFmtId="0" fontId="66" fillId="0" borderId="0"/>
    <xf numFmtId="0" fontId="15" fillId="0" borderId="0"/>
    <xf numFmtId="0" fontId="15" fillId="0" borderId="0"/>
    <xf numFmtId="4" fontId="6" fillId="0" borderId="0">
      <alignment vertical="top"/>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18" fillId="2" borderId="0" applyNumberFormat="0" applyBorder="0" applyAlignment="0" applyProtection="0"/>
    <xf numFmtId="0" fontId="18" fillId="13" borderId="0" applyNumberFormat="0" applyBorder="0" applyAlignment="0" applyProtection="0"/>
    <xf numFmtId="0" fontId="18" fillId="3" borderId="0" applyNumberFormat="0" applyBorder="0" applyAlignment="0" applyProtection="0"/>
    <xf numFmtId="0" fontId="18" fillId="14" borderId="0" applyNumberFormat="0" applyBorder="0" applyAlignment="0" applyProtection="0"/>
    <xf numFmtId="0" fontId="18" fillId="4" borderId="0" applyNumberFormat="0" applyBorder="0" applyAlignment="0" applyProtection="0"/>
    <xf numFmtId="0" fontId="18" fillId="15" borderId="0" applyNumberFormat="0" applyBorder="0" applyAlignment="0" applyProtection="0"/>
    <xf numFmtId="0" fontId="18" fillId="5" borderId="0" applyNumberFormat="0" applyBorder="0" applyAlignment="0" applyProtection="0"/>
    <xf numFmtId="0" fontId="18" fillId="16" borderId="0" applyNumberFormat="0" applyBorder="0" applyAlignment="0" applyProtection="0"/>
    <xf numFmtId="0" fontId="18" fillId="6" borderId="0" applyNumberFormat="0" applyBorder="0" applyAlignment="0" applyProtection="0"/>
    <xf numFmtId="0" fontId="18" fillId="17" borderId="0" applyNumberFormat="0" applyBorder="0" applyAlignment="0" applyProtection="0"/>
    <xf numFmtId="0" fontId="18" fillId="7" borderId="0" applyNumberFormat="0" applyBorder="0" applyAlignment="0" applyProtection="0"/>
    <xf numFmtId="0" fontId="18"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3"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4"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6"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21" fillId="22" borderId="0" applyNumberFormat="0" applyFont="0" applyBorder="0" applyAlignment="0" applyProtection="0">
      <alignment vertical="center"/>
    </xf>
    <xf numFmtId="0" fontId="49" fillId="19" borderId="0" applyNumberFormat="0" applyBorder="0" applyAlignment="0" applyProtection="0"/>
    <xf numFmtId="0" fontId="49" fillId="20" borderId="0" applyNumberFormat="0" applyBorder="0" applyAlignment="0" applyProtection="0"/>
    <xf numFmtId="0" fontId="49" fillId="23" borderId="0" applyNumberFormat="0" applyBorder="0" applyAlignment="0" applyProtection="0"/>
    <xf numFmtId="0" fontId="49" fillId="5"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5" borderId="0" applyNumberFormat="0" applyBorder="0" applyAlignment="0" applyProtection="0"/>
    <xf numFmtId="0" fontId="9" fillId="19" borderId="0" applyNumberFormat="0" applyBorder="0" applyAlignment="0" applyProtection="0"/>
    <xf numFmtId="0" fontId="9" fillId="24"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26"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10"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18" fillId="19" borderId="0" applyNumberFormat="0" applyBorder="0" applyAlignment="0" applyProtection="0"/>
    <xf numFmtId="0" fontId="18" fillId="27"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3" borderId="0" applyNumberFormat="0" applyBorder="0" applyAlignment="0" applyProtection="0"/>
    <xf numFmtId="0" fontId="18" fillId="29" borderId="0" applyNumberFormat="0" applyBorder="0" applyAlignment="0" applyProtection="0"/>
    <xf numFmtId="0" fontId="18" fillId="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7" borderId="0" applyNumberFormat="0" applyBorder="0" applyAlignment="0" applyProtection="0"/>
    <xf numFmtId="0" fontId="18" fillId="24" borderId="0" applyNumberFormat="0" applyBorder="0" applyAlignment="0" applyProtection="0"/>
    <xf numFmtId="0" fontId="18" fillId="3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7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23"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2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6"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19" borderId="0" applyNumberFormat="0" applyBorder="0" applyAlignment="0" applyProtection="0"/>
    <xf numFmtId="0" fontId="67" fillId="32" borderId="0" applyNumberFormat="0" applyBorder="0" applyAlignment="0" applyProtection="0"/>
    <xf numFmtId="0" fontId="67" fillId="20" borderId="0" applyNumberFormat="0" applyBorder="0" applyAlignment="0" applyProtection="0"/>
    <xf numFmtId="0" fontId="67" fillId="23"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67" fillId="35" borderId="0" applyNumberFormat="0" applyBorder="0" applyAlignment="0" applyProtection="0"/>
    <xf numFmtId="0" fontId="33" fillId="32" borderId="0" applyNumberFormat="0" applyBorder="0" applyAlignment="0" applyProtection="0"/>
    <xf numFmtId="0" fontId="33" fillId="20" borderId="0" applyNumberFormat="0" applyBorder="0" applyAlignment="0" applyProtection="0"/>
    <xf numFmtId="0" fontId="33" fillId="23"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33" fillId="1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33" fillId="22"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33" fillId="36"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33" fillId="26"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33" fillId="12"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33" fillId="9"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50" fillId="32" borderId="0" applyNumberFormat="0" applyBorder="0" applyAlignment="0" applyProtection="0"/>
    <xf numFmtId="0" fontId="50" fillId="37" borderId="0" applyNumberFormat="0" applyBorder="0" applyAlignment="0" applyProtection="0"/>
    <xf numFmtId="0" fontId="50" fillId="20" borderId="0" applyNumberFormat="0" applyBorder="0" applyAlignment="0" applyProtection="0"/>
    <xf numFmtId="0" fontId="50" fillId="28" borderId="0" applyNumberFormat="0" applyBorder="0" applyAlignment="0" applyProtection="0"/>
    <xf numFmtId="0" fontId="50" fillId="23" borderId="0" applyNumberFormat="0" applyBorder="0" applyAlignment="0" applyProtection="0"/>
    <xf numFmtId="0" fontId="50" fillId="29" borderId="0" applyNumberFormat="0" applyBorder="0" applyAlignment="0" applyProtection="0"/>
    <xf numFmtId="0" fontId="50" fillId="33" borderId="0" applyNumberFormat="0" applyBorder="0" applyAlignment="0" applyProtection="0"/>
    <xf numFmtId="0" fontId="50" fillId="38" borderId="0" applyNumberFormat="0" applyBorder="0" applyAlignment="0" applyProtection="0"/>
    <xf numFmtId="0" fontId="50" fillId="34" borderId="0" applyNumberFormat="0" applyBorder="0" applyAlignment="0" applyProtection="0"/>
    <xf numFmtId="0" fontId="50" fillId="39" borderId="0" applyNumberFormat="0" applyBorder="0" applyAlignment="0" applyProtection="0"/>
    <xf numFmtId="0" fontId="50" fillId="35"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12" borderId="0" applyNumberFormat="0" applyBorder="0" applyAlignment="0" applyProtection="0"/>
    <xf numFmtId="0" fontId="33" fillId="20"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36" borderId="0" applyNumberFormat="0" applyBorder="0" applyAlignment="0" applyProtection="0"/>
    <xf numFmtId="0" fontId="33" fillId="33" borderId="0" applyNumberFormat="0" applyBorder="0" applyAlignment="0" applyProtection="0"/>
    <xf numFmtId="0" fontId="33" fillId="26" borderId="0" applyNumberFormat="0" applyBorder="0" applyAlignment="0" applyProtection="0"/>
    <xf numFmtId="0" fontId="33" fillId="34" borderId="0" applyNumberFormat="0" applyBorder="0" applyAlignment="0" applyProtection="0"/>
    <xf numFmtId="0" fontId="33" fillId="12" borderId="0" applyNumberFormat="0" applyBorder="0" applyAlignment="0" applyProtection="0"/>
    <xf numFmtId="0" fontId="33" fillId="35" borderId="0" applyNumberFormat="0" applyBorder="0" applyAlignment="0" applyProtection="0"/>
    <xf numFmtId="0" fontId="33" fillId="9" borderId="0" applyNumberFormat="0" applyBorder="0" applyAlignment="0" applyProtection="0"/>
    <xf numFmtId="0" fontId="6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xf numFmtId="0" fontId="129" fillId="42" borderId="0" applyNumberFormat="0" applyBorder="0" applyAlignment="0" applyProtection="0"/>
    <xf numFmtId="0" fontId="129" fillId="43" borderId="0" applyNumberFormat="0" applyBorder="0" applyAlignment="0" applyProtection="0"/>
    <xf numFmtId="0" fontId="130" fillId="43"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130" fillId="45"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129" fillId="46" borderId="0" applyNumberFormat="0" applyBorder="0" applyAlignment="0" applyProtection="0"/>
    <xf numFmtId="0" fontId="129" fillId="78" borderId="0" applyNumberFormat="0" applyBorder="0" applyAlignment="0" applyProtection="0"/>
    <xf numFmtId="0" fontId="130" fillId="47"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30" fillId="47"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29" fillId="49" borderId="0" applyNumberFormat="0" applyBorder="0" applyAlignment="0" applyProtection="0"/>
    <xf numFmtId="0" fontId="129" fillId="50" borderId="0" applyNumberFormat="0" applyBorder="0" applyAlignment="0" applyProtection="0"/>
    <xf numFmtId="0" fontId="130" fillId="51"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130" fillId="51"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129" fillId="53" borderId="0" applyNumberFormat="0" applyBorder="0" applyAlignment="0" applyProtection="0"/>
    <xf numFmtId="0" fontId="129" fillId="54" borderId="0" applyNumberFormat="0" applyBorder="0" applyAlignment="0" applyProtection="0"/>
    <xf numFmtId="0" fontId="130" fillId="54"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130" fillId="55"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129" fillId="79" borderId="0" applyNumberFormat="0" applyBorder="0" applyAlignment="0" applyProtection="0"/>
    <xf numFmtId="0" fontId="129" fillId="43" borderId="0" applyNumberFormat="0" applyBorder="0" applyAlignment="0" applyProtection="0"/>
    <xf numFmtId="0" fontId="130" fillId="43"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130" fillId="80"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129" fillId="49" borderId="0" applyNumberFormat="0" applyBorder="0" applyAlignment="0" applyProtection="0"/>
    <xf numFmtId="0" fontId="129" fillId="49" borderId="0" applyNumberFormat="0" applyBorder="0" applyAlignment="0" applyProtection="0"/>
    <xf numFmtId="0" fontId="130" fillId="46"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130" fillId="56"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50" fillId="44" borderId="0" applyNumberFormat="0" applyBorder="0" applyAlignment="0" applyProtection="0"/>
    <xf numFmtId="0" fontId="50" fillId="57" borderId="0" applyNumberFormat="0" applyBorder="0" applyAlignment="0" applyProtection="0"/>
    <xf numFmtId="0" fontId="50" fillId="48" borderId="0" applyNumberFormat="0" applyBorder="0" applyAlignment="0" applyProtection="0"/>
    <xf numFmtId="0" fontId="50" fillId="58" borderId="0" applyNumberFormat="0" applyBorder="0" applyAlignment="0" applyProtection="0"/>
    <xf numFmtId="0" fontId="50" fillId="52" borderId="0" applyNumberFormat="0" applyBorder="0" applyAlignment="0" applyProtection="0"/>
    <xf numFmtId="0" fontId="50" fillId="59" borderId="0" applyNumberFormat="0" applyBorder="0" applyAlignment="0" applyProtection="0"/>
    <xf numFmtId="0" fontId="50" fillId="33" borderId="0" applyNumberFormat="0" applyBorder="0" applyAlignment="0" applyProtection="0"/>
    <xf numFmtId="0" fontId="50" fillId="38" borderId="0" applyNumberFormat="0" applyBorder="0" applyAlignment="0" applyProtection="0"/>
    <xf numFmtId="0" fontId="50" fillId="34" borderId="0" applyNumberFormat="0" applyBorder="0" applyAlignment="0" applyProtection="0"/>
    <xf numFmtId="0" fontId="50" fillId="39" borderId="0" applyNumberFormat="0" applyBorder="0" applyAlignment="0" applyProtection="0"/>
    <xf numFmtId="0" fontId="50" fillId="41" borderId="0" applyNumberFormat="0" applyBorder="0" applyAlignment="0" applyProtection="0"/>
    <xf numFmtId="0" fontId="50" fillId="60" borderId="0" applyNumberFormat="0" applyBorder="0" applyAlignment="0" applyProtection="0"/>
    <xf numFmtId="0" fontId="58" fillId="61" borderId="1" applyNumberFormat="0" applyAlignment="0" applyProtection="0"/>
    <xf numFmtId="0" fontId="58" fillId="62" borderId="1" applyNumberFormat="0" applyAlignment="0" applyProtection="0"/>
    <xf numFmtId="0" fontId="13" fillId="0" borderId="0" applyNumberFormat="0" applyFill="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131" fillId="6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72" fillId="61" borderId="2" applyNumberFormat="0" applyAlignment="0" applyProtection="0"/>
    <xf numFmtId="0" fontId="73" fillId="62" borderId="2" applyNumberFormat="0" applyAlignment="0" applyProtection="0"/>
    <xf numFmtId="0" fontId="74" fillId="0" borderId="0" applyNumberFormat="0" applyFill="0" applyBorder="0" applyAlignment="0" applyProtection="0">
      <alignment vertical="top"/>
      <protection locked="0"/>
    </xf>
    <xf numFmtId="0" fontId="6" fillId="10" borderId="25"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9"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9" fillId="81" borderId="25" applyNumberFormat="0" applyFont="0" applyAlignment="0" applyProtection="0"/>
    <xf numFmtId="0" fontId="9" fillId="21" borderId="3" applyNumberFormat="0" applyFont="0" applyAlignment="0" applyProtection="0"/>
    <xf numFmtId="0" fontId="9" fillId="81" borderId="25" applyNumberFormat="0" applyFont="0" applyAlignment="0" applyProtection="0"/>
    <xf numFmtId="0" fontId="9" fillId="81" borderId="25" applyNumberFormat="0" applyFont="0" applyAlignment="0" applyProtection="0"/>
    <xf numFmtId="166" fontId="38" fillId="0" borderId="4" applyAlignment="0" applyProtection="0"/>
    <xf numFmtId="175" fontId="39" fillId="0" borderId="0" applyFill="0" applyBorder="0" applyAlignment="0"/>
    <xf numFmtId="176" fontId="39" fillId="0" borderId="0" applyFill="0" applyBorder="0" applyAlignment="0"/>
    <xf numFmtId="177" fontId="39" fillId="0" borderId="0" applyFill="0" applyBorder="0" applyAlignment="0"/>
    <xf numFmtId="178" fontId="39" fillId="0" borderId="0" applyFill="0" applyBorder="0" applyAlignment="0"/>
    <xf numFmtId="179" fontId="39" fillId="0" borderId="0" applyFill="0" applyBorder="0" applyAlignment="0"/>
    <xf numFmtId="175" fontId="39" fillId="0" borderId="0" applyFill="0" applyBorder="0" applyAlignment="0"/>
    <xf numFmtId="180" fontId="39" fillId="0" borderId="0" applyFill="0" applyBorder="0" applyAlignment="0"/>
    <xf numFmtId="176" fontId="39" fillId="0" borderId="0" applyFill="0" applyBorder="0" applyAlignment="0"/>
    <xf numFmtId="0" fontId="75" fillId="61" borderId="2" applyNumberFormat="0" applyAlignment="0" applyProtection="0"/>
    <xf numFmtId="0" fontId="76" fillId="61" borderId="2" applyNumberFormat="0" applyAlignment="0" applyProtection="0"/>
    <xf numFmtId="0" fontId="76" fillId="61" borderId="2" applyNumberFormat="0" applyAlignment="0" applyProtection="0"/>
    <xf numFmtId="0" fontId="76" fillId="61" borderId="2" applyNumberFormat="0" applyAlignment="0" applyProtection="0"/>
    <xf numFmtId="0" fontId="76" fillId="61" borderId="2" applyNumberFormat="0" applyAlignment="0" applyProtection="0"/>
    <xf numFmtId="0" fontId="76" fillId="61" borderId="2" applyNumberFormat="0" applyAlignment="0" applyProtection="0"/>
    <xf numFmtId="0" fontId="132" fillId="64" borderId="26" applyNumberFormat="0" applyAlignment="0" applyProtection="0"/>
    <xf numFmtId="0" fontId="76" fillId="61" borderId="2" applyNumberFormat="0" applyAlignment="0" applyProtection="0"/>
    <xf numFmtId="0" fontId="76" fillId="61" borderId="2" applyNumberFormat="0" applyAlignment="0" applyProtection="0"/>
    <xf numFmtId="0" fontId="76" fillId="61" borderId="2" applyNumberFormat="0" applyAlignment="0" applyProtection="0"/>
    <xf numFmtId="0" fontId="76" fillId="61" borderId="2" applyNumberFormat="0" applyAlignment="0" applyProtection="0"/>
    <xf numFmtId="0" fontId="76" fillId="61" borderId="2" applyNumberFormat="0" applyAlignment="0" applyProtection="0"/>
    <xf numFmtId="0" fontId="76" fillId="61" borderId="2" applyNumberFormat="0" applyAlignment="0" applyProtection="0"/>
    <xf numFmtId="0" fontId="76" fillId="61" borderId="2" applyNumberFormat="0" applyAlignment="0" applyProtection="0"/>
    <xf numFmtId="0" fontId="77" fillId="0" borderId="5" applyNumberFormat="0" applyFill="0" applyAlignment="0" applyProtection="0"/>
    <xf numFmtId="0" fontId="78" fillId="65" borderId="6" applyNumberFormat="0" applyAlignment="0" applyProtection="0"/>
    <xf numFmtId="0" fontId="78" fillId="65" borderId="6" applyNumberFormat="0" applyAlignment="0" applyProtection="0"/>
    <xf numFmtId="0" fontId="78" fillId="65" borderId="6" applyNumberFormat="0" applyAlignment="0" applyProtection="0"/>
    <xf numFmtId="0" fontId="78" fillId="65" borderId="6" applyNumberFormat="0" applyAlignment="0" applyProtection="0"/>
    <xf numFmtId="0" fontId="78" fillId="65" borderId="6" applyNumberFormat="0" applyAlignment="0" applyProtection="0"/>
    <xf numFmtId="0" fontId="133" fillId="82" borderId="27" applyNumberFormat="0" applyAlignment="0" applyProtection="0"/>
    <xf numFmtId="0" fontId="78" fillId="65" borderId="6" applyNumberFormat="0" applyAlignment="0" applyProtection="0"/>
    <xf numFmtId="0" fontId="78" fillId="65" borderId="6" applyNumberFormat="0" applyAlignment="0" applyProtection="0"/>
    <xf numFmtId="0" fontId="78" fillId="65" borderId="6" applyNumberFormat="0" applyAlignment="0" applyProtection="0"/>
    <xf numFmtId="0" fontId="78" fillId="65" borderId="6" applyNumberFormat="0" applyAlignment="0" applyProtection="0"/>
    <xf numFmtId="0" fontId="78" fillId="65" borderId="6" applyNumberFormat="0" applyAlignment="0" applyProtection="0"/>
    <xf numFmtId="0" fontId="78" fillId="65" borderId="6" applyNumberFormat="0" applyAlignment="0" applyProtection="0"/>
    <xf numFmtId="0" fontId="78" fillId="65" borderId="6" applyNumberFormat="0" applyAlignment="0" applyProtection="0"/>
    <xf numFmtId="0" fontId="9" fillId="0" borderId="0">
      <alignment horizontal="center" vertical="center"/>
    </xf>
    <xf numFmtId="0" fontId="9" fillId="0" borderId="0">
      <alignment horizontal="center" vertical="center"/>
    </xf>
    <xf numFmtId="0" fontId="9" fillId="0" borderId="0">
      <alignment horizontal="center" vertical="center" wrapText="1"/>
    </xf>
    <xf numFmtId="0" fontId="9" fillId="0" borderId="0">
      <alignment horizontal="left" vertical="top" wrapText="1"/>
    </xf>
    <xf numFmtId="0" fontId="9" fillId="0" borderId="0">
      <alignment horizontal="center" vertical="center" wrapText="1"/>
    </xf>
    <xf numFmtId="164" fontId="6" fillId="0" borderId="0" applyFont="0" applyFill="0" applyBorder="0" applyAlignment="0" applyProtection="0"/>
    <xf numFmtId="17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0" fontId="63" fillId="0" borderId="0" applyFont="0" applyFill="0" applyBorder="0" applyAlignment="0" applyProtection="0"/>
    <xf numFmtId="165" fontId="14" fillId="0" borderId="0" applyFont="0" applyFill="0" applyBorder="0" applyAlignment="0" applyProtection="0"/>
    <xf numFmtId="165" fontId="6" fillId="0" borderId="0" applyFont="0" applyFill="0" applyBorder="0" applyAlignment="0" applyProtection="0"/>
    <xf numFmtId="165" fontId="14" fillId="0" borderId="0" applyFont="0" applyFill="0" applyBorder="0" applyAlignment="0" applyProtection="0"/>
    <xf numFmtId="187" fontId="79" fillId="0" borderId="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16" fillId="0" borderId="0" applyFont="0" applyFill="0" applyBorder="0" applyAlignment="0" applyProtection="0"/>
    <xf numFmtId="165" fontId="6" fillId="0" borderId="0" applyFont="0" applyFill="0" applyBorder="0" applyAlignment="0" applyProtection="0"/>
    <xf numFmtId="43" fontId="16" fillId="0" borderId="0" applyFont="0" applyFill="0" applyBorder="0" applyAlignment="0" applyProtection="0"/>
    <xf numFmtId="165" fontId="6" fillId="0" borderId="0" applyFont="0" applyFill="0" applyBorder="0" applyAlignment="0" applyProtection="0"/>
    <xf numFmtId="43" fontId="1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89" fontId="6" fillId="0" borderId="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88" fontId="6" fillId="0" borderId="0" applyFill="0" applyBorder="0" applyAlignment="0" applyProtection="0"/>
    <xf numFmtId="170" fontId="6" fillId="0" borderId="0" applyFill="0" applyBorder="0" applyAlignment="0" applyProtection="0"/>
    <xf numFmtId="168" fontId="6" fillId="0" borderId="0" applyFont="0" applyFill="0" applyBorder="0" applyAlignment="0" applyProtection="0"/>
    <xf numFmtId="190" fontId="80" fillId="0" borderId="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89" fontId="6" fillId="0" borderId="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190" fontId="80" fillId="0" borderId="0" applyFill="0" applyBorder="0" applyAlignment="0" applyProtection="0"/>
    <xf numFmtId="171" fontId="6" fillId="0" borderId="0" applyFill="0" applyBorder="0" applyAlignment="0" applyProtection="0"/>
    <xf numFmtId="191" fontId="80" fillId="0" borderId="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40" fillId="0" borderId="0" applyNumberFormat="0" applyFill="0" applyBorder="0" applyAlignment="0" applyProtection="0"/>
    <xf numFmtId="0" fontId="6" fillId="21" borderId="3" applyNumberFormat="0" applyFont="0" applyAlignment="0" applyProtection="0"/>
    <xf numFmtId="176"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2" fontId="37" fillId="0" borderId="0" applyFont="0" applyFill="0" applyBorder="0" applyAlignment="0" applyProtection="0"/>
    <xf numFmtId="44" fontId="6" fillId="0" borderId="0" applyFont="0" applyFill="0" applyBorder="0" applyAlignment="0" applyProtection="0"/>
    <xf numFmtId="167" fontId="6" fillId="0" borderId="0" applyFont="0" applyFill="0" applyBorder="0" applyAlignment="0" applyProtection="0"/>
    <xf numFmtId="44" fontId="9" fillId="0" borderId="0" applyFont="0" applyFill="0" applyBorder="0" applyAlignment="0" applyProtection="0"/>
    <xf numFmtId="17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40" fillId="0" borderId="0" applyNumberFormat="0" applyFill="0" applyBorder="0" applyAlignment="0" applyProtection="0"/>
    <xf numFmtId="14" fontId="39" fillId="0" borderId="0" applyFill="0" applyBorder="0" applyAlignment="0"/>
    <xf numFmtId="0" fontId="25" fillId="0" borderId="0" applyBorder="0" applyProtection="0">
      <alignment horizontal="left" wrapText="1" indent="1"/>
    </xf>
    <xf numFmtId="193" fontId="79" fillId="0" borderId="0" applyFill="0" applyBorder="0" applyAlignment="0" applyProtection="0"/>
    <xf numFmtId="173" fontId="79" fillId="0" borderId="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55" fillId="7" borderId="2" applyNumberFormat="0" applyAlignment="0" applyProtection="0"/>
    <xf numFmtId="0" fontId="55" fillId="18" borderId="2" applyNumberFormat="0" applyAlignment="0" applyProtection="0"/>
    <xf numFmtId="0" fontId="134" fillId="83" borderId="0" applyNumberFormat="0" applyBorder="0" applyAlignment="0" applyProtection="0"/>
    <xf numFmtId="0" fontId="134" fillId="84" borderId="0" applyNumberFormat="0" applyBorder="0" applyAlignment="0" applyProtection="0"/>
    <xf numFmtId="0" fontId="134" fillId="85" borderId="0" applyNumberFormat="0" applyBorder="0" applyAlignment="0" applyProtection="0"/>
    <xf numFmtId="175" fontId="42" fillId="0" borderId="0" applyFill="0" applyBorder="0" applyAlignment="0"/>
    <xf numFmtId="176" fontId="42" fillId="0" borderId="0" applyFill="0" applyBorder="0" applyAlignment="0"/>
    <xf numFmtId="175" fontId="42" fillId="0" borderId="0" applyFill="0" applyBorder="0" applyAlignment="0"/>
    <xf numFmtId="180" fontId="42" fillId="0" borderId="0" applyFill="0" applyBorder="0" applyAlignment="0"/>
    <xf numFmtId="176" fontId="42" fillId="0" borderId="0" applyFill="0" applyBorder="0" applyAlignment="0"/>
    <xf numFmtId="0" fontId="36" fillId="7" borderId="2" applyNumberFormat="0" applyAlignment="0" applyProtection="0"/>
    <xf numFmtId="0" fontId="53" fillId="0" borderId="7" applyNumberFormat="0" applyFill="0" applyAlignment="0" applyProtection="0"/>
    <xf numFmtId="0" fontId="81" fillId="0" borderId="0" applyNumberFormat="0" applyFill="0" applyBorder="0" applyAlignment="0" applyProtection="0"/>
    <xf numFmtId="194" fontId="80" fillId="0" borderId="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6" fontId="14"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0" fontId="9" fillId="0" borderId="0"/>
    <xf numFmtId="0" fontId="19" fillId="0" borderId="0"/>
    <xf numFmtId="197" fontId="135" fillId="0" borderId="0" applyBorder="0" applyProtection="0"/>
    <xf numFmtId="0" fontId="6" fillId="0" borderId="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35"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136" fillId="43"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0" fontId="83" fillId="4" borderId="0" applyNumberFormat="0" applyBorder="0" applyAlignment="0" applyProtection="0"/>
    <xf numFmtId="38" fontId="43" fillId="66" borderId="0" applyNumberFormat="0" applyBorder="0" applyAlignment="0" applyProtection="0"/>
    <xf numFmtId="0" fontId="54" fillId="4" borderId="0" applyNumberFormat="0" applyBorder="0" applyAlignment="0" applyProtection="0"/>
    <xf numFmtId="0" fontId="54" fillId="15" borderId="0" applyNumberFormat="0" applyBorder="0" applyAlignment="0" applyProtection="0"/>
    <xf numFmtId="0" fontId="44" fillId="0" borderId="8" applyNumberFormat="0" applyAlignment="0" applyProtection="0">
      <alignment horizontal="left" vertical="center"/>
    </xf>
    <xf numFmtId="0" fontId="44" fillId="0" borderId="9">
      <alignment horizontal="left" vertical="center"/>
    </xf>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122" fillId="0" borderId="11"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4" fillId="0" borderId="10"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123" fillId="0" borderId="13"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124" fillId="0" borderId="15"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14"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2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37"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10" fontId="43" fillId="10" borderId="16" applyNumberFormat="0" applyBorder="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138" fillId="50" borderId="26"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57" fillId="3" borderId="0" applyNumberFormat="0" applyBorder="0" applyAlignment="0" applyProtection="0"/>
    <xf numFmtId="0" fontId="33" fillId="44" borderId="0" applyNumberFormat="0" applyBorder="0" applyAlignment="0" applyProtection="0"/>
    <xf numFmtId="0" fontId="33" fillId="67" borderId="0" applyNumberFormat="0" applyBorder="0" applyAlignment="0" applyProtection="0"/>
    <xf numFmtId="0" fontId="33" fillId="48" borderId="0" applyNumberFormat="0" applyBorder="0" applyAlignment="0" applyProtection="0"/>
    <xf numFmtId="0" fontId="33" fillId="22" borderId="0" applyNumberFormat="0" applyBorder="0" applyAlignment="0" applyProtection="0"/>
    <xf numFmtId="0" fontId="33" fillId="52" borderId="0" applyNumberFormat="0" applyBorder="0" applyAlignment="0" applyProtection="0"/>
    <xf numFmtId="0" fontId="33" fillId="36" borderId="0" applyNumberFormat="0" applyBorder="0" applyAlignment="0" applyProtection="0"/>
    <xf numFmtId="0" fontId="33" fillId="33" borderId="0" applyNumberFormat="0" applyBorder="0" applyAlignment="0" applyProtection="0"/>
    <xf numFmtId="0" fontId="33" fillId="68" borderId="0" applyNumberFormat="0" applyBorder="0" applyAlignment="0" applyProtection="0"/>
    <xf numFmtId="0" fontId="33" fillId="34" borderId="0" applyNumberFormat="0" applyBorder="0" applyAlignment="0" applyProtection="0"/>
    <xf numFmtId="0" fontId="33" fillId="86" borderId="0" applyNumberFormat="0" applyBorder="0" applyAlignment="0" applyProtection="0"/>
    <xf numFmtId="0" fontId="33" fillId="41" borderId="0" applyNumberFormat="0" applyBorder="0" applyAlignment="0" applyProtection="0"/>
    <xf numFmtId="0" fontId="33" fillId="69" borderId="0" applyNumberFormat="0" applyBorder="0" applyAlignment="0" applyProtection="0"/>
    <xf numFmtId="0" fontId="87" fillId="61" borderId="1" applyNumberFormat="0" applyAlignment="0" applyProtection="0"/>
    <xf numFmtId="0" fontId="11" fillId="61" borderId="1" applyNumberFormat="0" applyAlignment="0" applyProtection="0"/>
    <xf numFmtId="0" fontId="11" fillId="61" borderId="1" applyNumberFormat="0" applyAlignment="0" applyProtection="0"/>
    <xf numFmtId="0" fontId="75" fillId="61" borderId="2" applyNumberFormat="0" applyAlignment="0" applyProtection="0"/>
    <xf numFmtId="0" fontId="118" fillId="70" borderId="26" applyNumberFormat="0" applyAlignment="0" applyProtection="0"/>
    <xf numFmtId="39" fontId="14" fillId="0" borderId="17">
      <alignment horizontal="right" vertical="top" wrapText="1"/>
    </xf>
    <xf numFmtId="0" fontId="26" fillId="0" borderId="0">
      <alignment horizontal="right" vertical="top"/>
    </xf>
    <xf numFmtId="0" fontId="27" fillId="0" borderId="0">
      <alignment horizontal="justify" vertical="top" wrapText="1"/>
    </xf>
    <xf numFmtId="0" fontId="26" fillId="0" borderId="0">
      <alignment horizontal="left"/>
    </xf>
    <xf numFmtId="4" fontId="27" fillId="0" borderId="0">
      <alignment horizontal="right"/>
    </xf>
    <xf numFmtId="0" fontId="27" fillId="0" borderId="0">
      <alignment horizontal="right"/>
    </xf>
    <xf numFmtId="4" fontId="27" fillId="0" borderId="0">
      <alignment horizontal="right" wrapText="1"/>
    </xf>
    <xf numFmtId="0" fontId="27" fillId="0" borderId="0">
      <alignment horizontal="right"/>
    </xf>
    <xf numFmtId="4" fontId="27" fillId="0" borderId="0">
      <alignment horizontal="right"/>
    </xf>
    <xf numFmtId="49" fontId="88" fillId="0" borderId="18" applyFill="0" applyProtection="0">
      <alignment horizontal="center" vertical="center"/>
    </xf>
    <xf numFmtId="175" fontId="45" fillId="0" borderId="0" applyFill="0" applyBorder="0" applyAlignment="0"/>
    <xf numFmtId="176" fontId="45" fillId="0" borderId="0" applyFill="0" applyBorder="0" applyAlignment="0"/>
    <xf numFmtId="175" fontId="45" fillId="0" borderId="0" applyFill="0" applyBorder="0" applyAlignment="0"/>
    <xf numFmtId="180" fontId="45" fillId="0" borderId="0" applyFill="0" applyBorder="0" applyAlignment="0"/>
    <xf numFmtId="176" fontId="45" fillId="0" borderId="0" applyFill="0" applyBorder="0" applyAlignment="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125" fillId="0" borderId="19"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57" fillId="3" borderId="0" applyNumberFormat="0" applyBorder="0" applyAlignment="0" applyProtection="0"/>
    <xf numFmtId="0" fontId="139" fillId="71" borderId="0" applyNumberFormat="0" applyBorder="0" applyAlignment="0" applyProtection="0"/>
    <xf numFmtId="181" fontId="41" fillId="0" borderId="0" applyFont="0" applyFill="0" applyBorder="0" applyAlignment="0" applyProtection="0"/>
    <xf numFmtId="182" fontId="41" fillId="0" borderId="0" applyFont="0" applyFill="0" applyBorder="0" applyAlignment="0" applyProtection="0"/>
    <xf numFmtId="0" fontId="90" fillId="0" borderId="10" applyNumberFormat="0" applyFill="0" applyAlignment="0" applyProtection="0"/>
    <xf numFmtId="0" fontId="119" fillId="0" borderId="11" applyNumberFormat="0" applyFill="0" applyAlignment="0" applyProtection="0"/>
    <xf numFmtId="49" fontId="91" fillId="0" borderId="0" applyFill="0" applyBorder="0" applyProtection="0">
      <alignment horizontal="center" vertical="center"/>
      <protection locked="0"/>
    </xf>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9" fontId="91" fillId="0" borderId="0" applyFill="0" applyBorder="0" applyProtection="0">
      <alignment horizontal="center" vertical="center"/>
      <protection locked="0"/>
    </xf>
    <xf numFmtId="49" fontId="91" fillId="0" borderId="0" applyFill="0" applyBorder="0" applyProtection="0">
      <alignment horizontal="center" vertical="center"/>
      <protection locked="0"/>
    </xf>
    <xf numFmtId="49" fontId="91" fillId="0" borderId="0" applyFill="0" applyBorder="0" applyProtection="0">
      <alignment horizontal="center" vertical="center"/>
      <protection locked="0"/>
    </xf>
    <xf numFmtId="49" fontId="91" fillId="0" borderId="0" applyFill="0" applyBorder="0" applyProtection="0">
      <alignment horizontal="center" vertical="center"/>
      <protection locked="0"/>
    </xf>
    <xf numFmtId="49" fontId="91" fillId="0" borderId="0" applyFill="0" applyBorder="0" applyProtection="0">
      <alignment horizontal="center" vertical="center"/>
      <protection locked="0"/>
    </xf>
    <xf numFmtId="49" fontId="91" fillId="0" borderId="0" applyFill="0" applyBorder="0" applyProtection="0">
      <alignment horizontal="center" vertical="center"/>
      <protection locked="0"/>
    </xf>
    <xf numFmtId="49" fontId="91" fillId="0" borderId="0" applyFill="0" applyBorder="0" applyProtection="0">
      <alignment horizontal="center" vertical="center"/>
      <protection locked="0"/>
    </xf>
    <xf numFmtId="49" fontId="91" fillId="0" borderId="0" applyFill="0" applyBorder="0" applyProtection="0">
      <alignment horizontal="center" vertical="center"/>
    </xf>
    <xf numFmtId="49" fontId="91" fillId="0" borderId="0" applyFill="0" applyBorder="0" applyProtection="0">
      <alignment horizontal="center" vertical="center"/>
    </xf>
    <xf numFmtId="0" fontId="92" fillId="0" borderId="12" applyNumberFormat="0" applyFill="0" applyAlignment="0" applyProtection="0"/>
    <xf numFmtId="0" fontId="120" fillId="0" borderId="13"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93" fillId="0" borderId="14" applyNumberFormat="0" applyFill="0" applyAlignment="0" applyProtection="0"/>
    <xf numFmtId="0" fontId="121" fillId="0" borderId="15"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93" fillId="0" borderId="0" applyNumberFormat="0" applyFill="0" applyBorder="0" applyAlignment="0" applyProtection="0"/>
    <xf numFmtId="0" fontId="121"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28" fillId="0" borderId="0" applyNumberFormat="0" applyFill="0" applyBorder="0" applyAlignment="0" applyProtection="0"/>
    <xf numFmtId="49" fontId="91" fillId="0" borderId="0" applyFill="0" applyBorder="0" applyProtection="0">
      <alignment horizontal="center" vertical="center"/>
      <protection locked="0"/>
    </xf>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28"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49" fontId="91" fillId="0" borderId="0" applyFill="0" applyBorder="0" applyProtection="0">
      <alignment horizontal="center" vertical="center"/>
      <protection locked="0"/>
    </xf>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49" fontId="91" fillId="0" borderId="0" applyFill="0" applyBorder="0" applyProtection="0">
      <alignment horizontal="center" vertical="center"/>
      <protection locked="0"/>
    </xf>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49" fontId="91" fillId="0" borderId="0" applyFill="0" applyBorder="0" applyProtection="0">
      <alignment horizontal="center" vertical="center"/>
      <protection locked="0"/>
    </xf>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174" fontId="6" fillId="0" borderId="0">
      <alignment vertical="top"/>
    </xf>
    <xf numFmtId="0" fontId="6" fillId="0" borderId="0"/>
    <xf numFmtId="0" fontId="94"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12"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4" fillId="31" borderId="0" applyNumberFormat="0" applyBorder="0" applyAlignment="0" applyProtection="0"/>
    <xf numFmtId="0" fontId="95" fillId="31" borderId="0" applyNumberFormat="0" applyBorder="0" applyAlignment="0" applyProtection="0"/>
    <xf numFmtId="0" fontId="12" fillId="87" borderId="0" applyNumberFormat="0" applyBorder="0" applyAlignment="0" applyProtection="0"/>
    <xf numFmtId="0" fontId="95" fillId="31" borderId="0" applyNumberFormat="0" applyBorder="0" applyAlignment="0" applyProtection="0"/>
    <xf numFmtId="0" fontId="94" fillId="31" borderId="0" applyNumberFormat="0" applyBorder="0" applyAlignment="0" applyProtection="0"/>
    <xf numFmtId="183" fontId="46" fillId="0" borderId="0"/>
    <xf numFmtId="0" fontId="19" fillId="0" borderId="0"/>
    <xf numFmtId="0" fontId="6" fillId="0" borderId="0"/>
    <xf numFmtId="0" fontId="6" fillId="0" borderId="0"/>
    <xf numFmtId="0" fontId="6" fillId="0" borderId="0"/>
    <xf numFmtId="0" fontId="20" fillId="0" borderId="0"/>
    <xf numFmtId="0" fontId="19" fillId="0" borderId="0"/>
    <xf numFmtId="0" fontId="6" fillId="0" borderId="0"/>
    <xf numFmtId="0" fontId="6" fillId="0" borderId="0"/>
    <xf numFmtId="0" fontId="6" fillId="0" borderId="0"/>
    <xf numFmtId="0" fontId="14" fillId="0" borderId="0"/>
    <xf numFmtId="0" fontId="6" fillId="0" borderId="0"/>
    <xf numFmtId="0" fontId="16" fillId="0" borderId="0"/>
    <xf numFmtId="0" fontId="6" fillId="0" borderId="0"/>
    <xf numFmtId="0" fontId="6" fillId="0" borderId="0"/>
    <xf numFmtId="0" fontId="6" fillId="0" borderId="0"/>
    <xf numFmtId="0" fontId="6" fillId="0" borderId="0"/>
    <xf numFmtId="0" fontId="1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xf numFmtId="0" fontId="6" fillId="0" borderId="0"/>
    <xf numFmtId="0" fontId="6" fillId="0" borderId="0"/>
    <xf numFmtId="0" fontId="128"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 fillId="0" borderId="0"/>
    <xf numFmtId="0" fontId="6" fillId="0" borderId="0"/>
    <xf numFmtId="0" fontId="6" fillId="0" borderId="0"/>
    <xf numFmtId="0" fontId="14"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14" fillId="0" borderId="0"/>
    <xf numFmtId="0" fontId="29" fillId="0" borderId="0"/>
    <xf numFmtId="0" fontId="6" fillId="0" borderId="0"/>
    <xf numFmtId="0" fontId="6" fillId="0" borderId="0"/>
    <xf numFmtId="0" fontId="6" fillId="0" borderId="0"/>
    <xf numFmtId="0" fontId="6" fillId="0" borderId="0"/>
    <xf numFmtId="0" fontId="18" fillId="0" borderId="0"/>
    <xf numFmtId="0" fontId="6" fillId="0" borderId="0"/>
    <xf numFmtId="0" fontId="6" fillId="0" borderId="0"/>
    <xf numFmtId="0" fontId="6" fillId="0" borderId="0"/>
    <xf numFmtId="0" fontId="18" fillId="0" borderId="0"/>
    <xf numFmtId="0" fontId="6" fillId="0" borderId="0"/>
    <xf numFmtId="0" fontId="6" fillId="0" borderId="0"/>
    <xf numFmtId="0" fontId="6"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14" fillId="0" borderId="0"/>
    <xf numFmtId="0" fontId="14" fillId="0" borderId="0"/>
    <xf numFmtId="0" fontId="14" fillId="0" borderId="0"/>
    <xf numFmtId="0" fontId="16" fillId="0" borderId="0"/>
    <xf numFmtId="0" fontId="6" fillId="0" borderId="0"/>
    <xf numFmtId="0" fontId="63"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8" fillId="0" borderId="0"/>
    <xf numFmtId="0" fontId="16" fillId="0" borderId="0"/>
    <xf numFmtId="0" fontId="9" fillId="0" borderId="0"/>
    <xf numFmtId="0" fontId="6" fillId="0" borderId="0"/>
    <xf numFmtId="0" fontId="63" fillId="0" borderId="0"/>
    <xf numFmtId="0" fontId="6" fillId="0" borderId="0"/>
    <xf numFmtId="0" fontId="12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6" fillId="0" borderId="0"/>
    <xf numFmtId="0" fontId="6" fillId="0" borderId="0"/>
    <xf numFmtId="0" fontId="6" fillId="0" borderId="0"/>
    <xf numFmtId="0" fontId="63" fillId="0" borderId="0"/>
    <xf numFmtId="0" fontId="6" fillId="0" borderId="0"/>
    <xf numFmtId="0" fontId="6" fillId="0" borderId="0"/>
    <xf numFmtId="0" fontId="6" fillId="0" borderId="0"/>
    <xf numFmtId="0" fontId="6" fillId="0" borderId="0"/>
    <xf numFmtId="0" fontId="63" fillId="0" borderId="0"/>
    <xf numFmtId="0" fontId="6" fillId="0" borderId="0"/>
    <xf numFmtId="0" fontId="6" fillId="0" borderId="0"/>
    <xf numFmtId="0" fontId="6" fillId="0" borderId="0"/>
    <xf numFmtId="0" fontId="6" fillId="0" borderId="0"/>
    <xf numFmtId="0"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xf numFmtId="0" fontId="6" fillId="0" borderId="0"/>
    <xf numFmtId="0" fontId="6" fillId="0" borderId="0"/>
    <xf numFmtId="43" fontId="47" fillId="0" borderId="0" applyFill="0" applyBorder="0" applyAlignment="0" applyProtection="0"/>
    <xf numFmtId="0" fontId="6" fillId="0" borderId="0"/>
    <xf numFmtId="43" fontId="47" fillId="0" borderId="0" applyFill="0" applyBorder="0" applyAlignment="0" applyProtection="0"/>
    <xf numFmtId="0" fontId="6" fillId="0" borderId="0"/>
    <xf numFmtId="0" fontId="6" fillId="0" borderId="0"/>
    <xf numFmtId="0" fontId="6" fillId="0" borderId="0"/>
    <xf numFmtId="43" fontId="47" fillId="0" borderId="0" applyFill="0" applyBorder="0" applyAlignment="0" applyProtection="0"/>
    <xf numFmtId="0" fontId="63" fillId="0" borderId="0"/>
    <xf numFmtId="43" fontId="47" fillId="0" borderId="0" applyFill="0" applyBorder="0" applyAlignment="0" applyProtection="0"/>
    <xf numFmtId="0" fontId="128" fillId="0" borderId="0"/>
    <xf numFmtId="43" fontId="47" fillId="0" borderId="0" applyFill="0" applyBorder="0" applyAlignment="0" applyProtection="0"/>
    <xf numFmtId="43" fontId="47" fillId="0" borderId="0" applyFill="0" applyBorder="0" applyAlignment="0" applyProtection="0"/>
    <xf numFmtId="43" fontId="47" fillId="0" borderId="0" applyFill="0" applyBorder="0" applyAlignment="0" applyProtection="0"/>
    <xf numFmtId="0" fontId="9" fillId="0" borderId="0"/>
    <xf numFmtId="0" fontId="6" fillId="0" borderId="0" applyNumberFormat="0"/>
    <xf numFmtId="0" fontId="16" fillId="0" borderId="0"/>
    <xf numFmtId="0" fontId="6" fillId="0" borderId="0"/>
    <xf numFmtId="0" fontId="22" fillId="0" borderId="0"/>
    <xf numFmtId="0" fontId="79" fillId="0" borderId="0"/>
    <xf numFmtId="0" fontId="96" fillId="0" borderId="0"/>
    <xf numFmtId="0" fontId="6" fillId="0" borderId="0"/>
    <xf numFmtId="0" fontId="6" fillId="0" borderId="0"/>
    <xf numFmtId="0" fontId="128" fillId="0" borderId="0"/>
    <xf numFmtId="0" fontId="128" fillId="0" borderId="0"/>
    <xf numFmtId="0" fontId="37"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20" fillId="0" borderId="0"/>
    <xf numFmtId="0" fontId="129" fillId="0" borderId="0"/>
    <xf numFmtId="0" fontId="6" fillId="0" borderId="0"/>
    <xf numFmtId="0" fontId="129" fillId="0" borderId="0"/>
    <xf numFmtId="0" fontId="14" fillId="0" borderId="0"/>
    <xf numFmtId="0" fontId="14" fillId="0" borderId="0"/>
    <xf numFmtId="0" fontId="14" fillId="0" borderId="0"/>
    <xf numFmtId="0" fontId="14" fillId="0" borderId="0"/>
    <xf numFmtId="0" fontId="14" fillId="0" borderId="0"/>
    <xf numFmtId="0" fontId="9"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9" fillId="0" borderId="0"/>
    <xf numFmtId="0" fontId="6" fillId="0" borderId="0"/>
    <xf numFmtId="0" fontId="9" fillId="0" borderId="0"/>
    <xf numFmtId="0" fontId="6" fillId="0" borderId="0"/>
    <xf numFmtId="0" fontId="6" fillId="0" borderId="0"/>
    <xf numFmtId="0" fontId="63" fillId="0" borderId="0"/>
    <xf numFmtId="0" fontId="6" fillId="0" borderId="0"/>
    <xf numFmtId="4" fontId="6" fillId="0" borderId="0">
      <alignment vertical="justify"/>
    </xf>
    <xf numFmtId="4" fontId="6" fillId="0" borderId="0">
      <alignment vertical="justify"/>
    </xf>
    <xf numFmtId="4" fontId="6" fillId="0" borderId="0">
      <alignment horizontal="justify" vertical="top" wrapText="1"/>
    </xf>
    <xf numFmtId="3" fontId="22" fillId="0" borderId="0">
      <alignment horizontal="justify" vertical="justify"/>
    </xf>
    <xf numFmtId="4" fontId="17" fillId="0" borderId="0">
      <alignment vertical="top" wrapText="1"/>
    </xf>
    <xf numFmtId="0" fontId="5" fillId="0" borderId="0">
      <alignment horizontal="justify"/>
    </xf>
    <xf numFmtId="4" fontId="21" fillId="0" borderId="0">
      <alignment horizontal="justify"/>
    </xf>
    <xf numFmtId="0" fontId="63" fillId="0" borderId="0"/>
    <xf numFmtId="0" fontId="6" fillId="0" borderId="0"/>
    <xf numFmtId="0" fontId="6" fillId="0" borderId="0"/>
    <xf numFmtId="0" fontId="128" fillId="0" borderId="0"/>
    <xf numFmtId="0" fontId="128" fillId="0" borderId="0"/>
    <xf numFmtId="0" fontId="6" fillId="0" borderId="0"/>
    <xf numFmtId="0" fontId="6" fillId="0" borderId="0"/>
    <xf numFmtId="0" fontId="14" fillId="0" borderId="0"/>
    <xf numFmtId="0" fontId="47" fillId="0" borderId="0"/>
    <xf numFmtId="0" fontId="6" fillId="0" borderId="0"/>
    <xf numFmtId="0" fontId="16" fillId="0" borderId="0"/>
    <xf numFmtId="0" fontId="6" fillId="0" borderId="0"/>
    <xf numFmtId="0" fontId="16" fillId="0" borderId="0"/>
    <xf numFmtId="0" fontId="6" fillId="0" borderId="0"/>
    <xf numFmtId="0" fontId="97" fillId="0" borderId="0"/>
    <xf numFmtId="0" fontId="4" fillId="0" borderId="0"/>
    <xf numFmtId="0" fontId="6" fillId="0" borderId="0"/>
    <xf numFmtId="0" fontId="6" fillId="0" borderId="0" applyNumberFormat="0" applyFont="0" applyFill="0" applyBorder="0" applyAlignment="0" applyProtection="0">
      <alignment vertical="top"/>
    </xf>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88" borderId="25"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70" fillId="21" borderId="3" applyNumberFormat="0" applyFont="0" applyAlignment="0" applyProtection="0"/>
    <xf numFmtId="0" fontId="6" fillId="21" borderId="3" applyNumberFormat="0" applyFont="0" applyAlignment="0" applyProtection="0"/>
    <xf numFmtId="0" fontId="9"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6" fillId="21" borderId="3" applyNumberFormat="0" applyFont="0" applyAlignment="0" applyProtection="0"/>
    <xf numFmtId="0" fontId="79" fillId="72" borderId="3" applyNumberFormat="0" applyAlignment="0" applyProtection="0"/>
    <xf numFmtId="0" fontId="41" fillId="0" borderId="0"/>
    <xf numFmtId="0" fontId="41" fillId="0" borderId="0"/>
    <xf numFmtId="0" fontId="41" fillId="0" borderId="0"/>
    <xf numFmtId="0" fontId="6" fillId="0" borderId="0"/>
    <xf numFmtId="0" fontId="41" fillId="0" borderId="0">
      <alignment horizontal="left"/>
    </xf>
    <xf numFmtId="0" fontId="6" fillId="0" borderId="0"/>
    <xf numFmtId="0" fontId="6" fillId="0" borderId="0"/>
    <xf numFmtId="0" fontId="41" fillId="0" borderId="0">
      <alignment horizontal="left"/>
    </xf>
    <xf numFmtId="0" fontId="6" fillId="0" borderId="0"/>
    <xf numFmtId="0" fontId="41" fillId="0" borderId="0">
      <alignment horizontal="left"/>
    </xf>
    <xf numFmtId="0" fontId="6" fillId="0" borderId="0"/>
    <xf numFmtId="0" fontId="6" fillId="0" borderId="0"/>
    <xf numFmtId="0" fontId="6" fillId="0" borderId="0"/>
    <xf numFmtId="0" fontId="41" fillId="0" borderId="0">
      <alignment horizontal="left"/>
    </xf>
    <xf numFmtId="0" fontId="6" fillId="0" borderId="0"/>
    <xf numFmtId="0" fontId="41" fillId="0" borderId="0">
      <alignment horizontal="left"/>
    </xf>
    <xf numFmtId="0" fontId="41" fillId="0" borderId="0"/>
    <xf numFmtId="0" fontId="41" fillId="0" borderId="0">
      <alignment horizontal="left"/>
    </xf>
    <xf numFmtId="0" fontId="41" fillId="0" borderId="0"/>
    <xf numFmtId="0" fontId="41" fillId="0" borderId="0"/>
    <xf numFmtId="0" fontId="6" fillId="0" borderId="0" applyProtection="0"/>
    <xf numFmtId="0" fontId="41" fillId="0" borderId="0">
      <alignment horizontal="left"/>
    </xf>
    <xf numFmtId="0" fontId="6" fillId="0" borderId="0" applyProtection="0"/>
    <xf numFmtId="0"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41" fillId="0" borderId="0"/>
    <xf numFmtId="0" fontId="41" fillId="0" borderId="0"/>
    <xf numFmtId="0" fontId="6" fillId="0" borderId="0"/>
    <xf numFmtId="0" fontId="6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4" fillId="0" borderId="0"/>
    <xf numFmtId="0" fontId="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 fillId="0" borderId="0"/>
    <xf numFmtId="0" fontId="64" fillId="0" borderId="0"/>
    <xf numFmtId="0" fontId="64" fillId="0" borderId="0"/>
    <xf numFmtId="0" fontId="64" fillId="0" borderId="0"/>
    <xf numFmtId="0" fontId="64" fillId="0" borderId="0"/>
    <xf numFmtId="0" fontId="64" fillId="0" borderId="0"/>
    <xf numFmtId="0" fontId="64" fillId="0" borderId="0"/>
    <xf numFmtId="0" fontId="41" fillId="0" borderId="0"/>
    <xf numFmtId="0" fontId="41" fillId="0" borderId="0"/>
    <xf numFmtId="0" fontId="41" fillId="0" borderId="0"/>
    <xf numFmtId="0" fontId="64" fillId="0" borderId="0"/>
    <xf numFmtId="194" fontId="98" fillId="0" borderId="0"/>
    <xf numFmtId="0" fontId="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4" fillId="0" borderId="0"/>
    <xf numFmtId="0" fontId="41" fillId="0" borderId="0"/>
    <xf numFmtId="0" fontId="41" fillId="0" borderId="0"/>
    <xf numFmtId="0" fontId="41" fillId="0" borderId="0"/>
    <xf numFmtId="0" fontId="41" fillId="0" borderId="0"/>
    <xf numFmtId="0" fontId="41" fillId="0" borderId="0"/>
    <xf numFmtId="0" fontId="41" fillId="0" borderId="0"/>
    <xf numFmtId="0" fontId="6" fillId="0" borderId="0"/>
    <xf numFmtId="0" fontId="64" fillId="0" borderId="0"/>
    <xf numFmtId="0" fontId="41" fillId="0" borderId="0">
      <alignment horizontal="left"/>
    </xf>
    <xf numFmtId="0" fontId="41" fillId="0" borderId="0">
      <alignment horizontal="left"/>
    </xf>
    <xf numFmtId="0" fontId="41" fillId="0" borderId="0">
      <alignment horizontal="left"/>
    </xf>
    <xf numFmtId="0" fontId="6" fillId="0" borderId="0"/>
    <xf numFmtId="0" fontId="64" fillId="0" borderId="0"/>
    <xf numFmtId="198" fontId="9" fillId="0" borderId="0"/>
    <xf numFmtId="0" fontId="6" fillId="0" borderId="0"/>
    <xf numFmtId="0" fontId="64" fillId="0" borderId="0"/>
    <xf numFmtId="0" fontId="6" fillId="0" borderId="0"/>
    <xf numFmtId="0" fontId="64" fillId="0" borderId="0"/>
    <xf numFmtId="0" fontId="63" fillId="0" borderId="0"/>
    <xf numFmtId="0" fontId="64" fillId="0" borderId="0"/>
    <xf numFmtId="0" fontId="41" fillId="0" borderId="0"/>
    <xf numFmtId="0" fontId="41" fillId="0" borderId="0"/>
    <xf numFmtId="0" fontId="41" fillId="0" borderId="0"/>
    <xf numFmtId="0" fontId="64" fillId="0" borderId="0"/>
    <xf numFmtId="0" fontId="64" fillId="0" borderId="0"/>
    <xf numFmtId="0" fontId="6" fillId="0" borderId="0"/>
    <xf numFmtId="0" fontId="6" fillId="0" borderId="0">
      <alignment vertical="top"/>
    </xf>
    <xf numFmtId="0" fontId="49" fillId="0" borderId="0"/>
    <xf numFmtId="0" fontId="41" fillId="0" borderId="0"/>
    <xf numFmtId="0" fontId="41" fillId="0" borderId="0"/>
    <xf numFmtId="0" fontId="41" fillId="0" borderId="0"/>
    <xf numFmtId="0" fontId="41" fillId="0" borderId="0"/>
    <xf numFmtId="0" fontId="117" fillId="0" borderId="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6"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6" fillId="0" borderId="0"/>
    <xf numFmtId="0" fontId="41" fillId="0" borderId="0"/>
    <xf numFmtId="0" fontId="41" fillId="0" borderId="0"/>
    <xf numFmtId="0" fontId="41" fillId="0" borderId="0"/>
    <xf numFmtId="0" fontId="99" fillId="0" borderId="0"/>
    <xf numFmtId="0" fontId="6" fillId="0" borderId="0"/>
    <xf numFmtId="0" fontId="6" fillId="0" borderId="0" applyProtection="0"/>
    <xf numFmtId="0" fontId="6" fillId="0" borderId="0" applyProtection="0"/>
    <xf numFmtId="0" fontId="6" fillId="0" borderId="0" applyProtection="0"/>
    <xf numFmtId="0" fontId="6" fillId="0" borderId="0" applyProtection="0"/>
    <xf numFmtId="0" fontId="49" fillId="0" borderId="0"/>
    <xf numFmtId="0" fontId="49" fillId="0" borderId="0"/>
    <xf numFmtId="0" fontId="6" fillId="0" borderId="0" applyProtection="0"/>
    <xf numFmtId="0" fontId="6" fillId="0" borderId="0" applyProtection="0"/>
    <xf numFmtId="0" fontId="62" fillId="0" borderId="0"/>
    <xf numFmtId="0" fontId="41" fillId="0" borderId="0"/>
    <xf numFmtId="0" fontId="41" fillId="0" borderId="0"/>
    <xf numFmtId="0" fontId="99" fillId="0" borderId="0"/>
    <xf numFmtId="0" fontId="6" fillId="0" borderId="0"/>
    <xf numFmtId="0" fontId="41" fillId="0" borderId="0"/>
    <xf numFmtId="0" fontId="41" fillId="0" borderId="0"/>
    <xf numFmtId="0" fontId="41" fillId="0" borderId="0"/>
    <xf numFmtId="0" fontId="41" fillId="0" borderId="0"/>
    <xf numFmtId="0" fontId="9" fillId="0" borderId="0"/>
    <xf numFmtId="0" fontId="99" fillId="0" borderId="0"/>
    <xf numFmtId="0" fontId="6" fillId="0" borderId="0"/>
    <xf numFmtId="0" fontId="41" fillId="0" borderId="0">
      <alignment horizontal="left"/>
    </xf>
    <xf numFmtId="0" fontId="6" fillId="0" borderId="0"/>
    <xf numFmtId="0" fontId="6" fillId="0" borderId="0"/>
    <xf numFmtId="0" fontId="41" fillId="0" borderId="0"/>
    <xf numFmtId="0" fontId="41" fillId="0" borderId="0"/>
    <xf numFmtId="0" fontId="41" fillId="0" borderId="0"/>
    <xf numFmtId="0" fontId="6" fillId="0" borderId="0"/>
    <xf numFmtId="0" fontId="41" fillId="0" borderId="0"/>
    <xf numFmtId="0" fontId="41" fillId="0" borderId="0"/>
    <xf numFmtId="0" fontId="41" fillId="0" borderId="0"/>
    <xf numFmtId="0" fontId="41" fillId="0" borderId="0">
      <alignment horizontal="left"/>
    </xf>
    <xf numFmtId="0" fontId="6" fillId="0" borderId="0"/>
    <xf numFmtId="0" fontId="41" fillId="0" borderId="0">
      <alignment horizontal="left"/>
    </xf>
    <xf numFmtId="0" fontId="6" fillId="0" borderId="0"/>
    <xf numFmtId="0" fontId="18" fillId="0" borderId="0"/>
    <xf numFmtId="0" fontId="6" fillId="0" borderId="0"/>
    <xf numFmtId="0" fontId="19" fillId="0" borderId="0"/>
    <xf numFmtId="4" fontId="30" fillId="0" borderId="0" applyBorder="0" applyProtection="0">
      <alignment horizontal="right"/>
    </xf>
    <xf numFmtId="4" fontId="31" fillId="73" borderId="0" applyBorder="0" applyProtection="0">
      <alignment horizontal="justify" vertical="top" wrapText="1"/>
    </xf>
    <xf numFmtId="0" fontId="6" fillId="21" borderId="3" applyNumberFormat="0" applyFont="0" applyAlignment="0" applyProtection="0"/>
    <xf numFmtId="0" fontId="17" fillId="0" borderId="0" applyNumberFormat="0" applyFill="0" applyBorder="0" applyAlignment="0" applyProtection="0"/>
    <xf numFmtId="0" fontId="87" fillId="61" borderId="1" applyNumberFormat="0" applyAlignment="0" applyProtection="0"/>
    <xf numFmtId="0" fontId="87" fillId="61" borderId="1" applyNumberFormat="0" applyAlignment="0" applyProtection="0"/>
    <xf numFmtId="0" fontId="87" fillId="61" borderId="1" applyNumberFormat="0" applyAlignment="0" applyProtection="0"/>
    <xf numFmtId="0" fontId="87" fillId="61" borderId="1" applyNumberFormat="0" applyAlignment="0" applyProtection="0"/>
    <xf numFmtId="0" fontId="87" fillId="61" borderId="1" applyNumberFormat="0" applyAlignment="0" applyProtection="0"/>
    <xf numFmtId="0" fontId="140" fillId="64" borderId="28" applyNumberFormat="0" applyAlignment="0" applyProtection="0"/>
    <xf numFmtId="0" fontId="87" fillId="61" borderId="1" applyNumberFormat="0" applyAlignment="0" applyProtection="0"/>
    <xf numFmtId="0" fontId="87" fillId="61" borderId="1" applyNumberFormat="0" applyAlignment="0" applyProtection="0"/>
    <xf numFmtId="0" fontId="87" fillId="61" borderId="1" applyNumberFormat="0" applyAlignment="0" applyProtection="0"/>
    <xf numFmtId="0" fontId="87" fillId="61" borderId="1" applyNumberFormat="0" applyAlignment="0" applyProtection="0"/>
    <xf numFmtId="0" fontId="87" fillId="61" borderId="1" applyNumberFormat="0" applyAlignment="0" applyProtection="0"/>
    <xf numFmtId="0" fontId="87" fillId="61" borderId="1" applyNumberFormat="0" applyAlignment="0" applyProtection="0"/>
    <xf numFmtId="0" fontId="87" fillId="61" borderId="1" applyNumberFormat="0" applyAlignment="0" applyProtection="0"/>
    <xf numFmtId="179" fontId="6" fillId="0" borderId="0" applyFont="0" applyFill="0" applyBorder="0" applyAlignment="0" applyProtection="0"/>
    <xf numFmtId="184"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80"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49" fontId="88" fillId="0" borderId="0">
      <alignment vertical="center"/>
      <protection locked="0"/>
    </xf>
    <xf numFmtId="0" fontId="82" fillId="0" borderId="0" applyNumberForma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7" fillId="44" borderId="0" applyNumberFormat="0" applyBorder="0" applyAlignment="0" applyProtection="0"/>
    <xf numFmtId="0" fontId="67" fillId="48" borderId="0" applyNumberFormat="0" applyBorder="0" applyAlignment="0" applyProtection="0"/>
    <xf numFmtId="0" fontId="67" fillId="5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67" fillId="41" borderId="0" applyNumberFormat="0" applyBorder="0" applyAlignment="0" applyProtection="0"/>
    <xf numFmtId="0" fontId="89" fillId="0" borderId="5" applyNumberFormat="0" applyFill="0" applyAlignment="0" applyProtection="0"/>
    <xf numFmtId="0" fontId="77" fillId="0" borderId="5" applyNumberFormat="0" applyFill="0" applyAlignment="0" applyProtection="0"/>
    <xf numFmtId="0" fontId="13" fillId="0" borderId="19" applyNumberFormat="0" applyFill="0" applyAlignment="0" applyProtection="0"/>
    <xf numFmtId="175" fontId="48" fillId="0" borderId="0" applyFill="0" applyBorder="0" applyAlignment="0"/>
    <xf numFmtId="176" fontId="48" fillId="0" borderId="0" applyFill="0" applyBorder="0" applyAlignment="0"/>
    <xf numFmtId="175" fontId="48" fillId="0" borderId="0" applyFill="0" applyBorder="0" applyAlignment="0"/>
    <xf numFmtId="180" fontId="48" fillId="0" borderId="0" applyFill="0" applyBorder="0" applyAlignment="0"/>
    <xf numFmtId="176" fontId="48" fillId="0" borderId="0" applyFill="0" applyBorder="0" applyAlignment="0"/>
    <xf numFmtId="0" fontId="100" fillId="65" borderId="6" applyNumberFormat="0" applyAlignment="0" applyProtection="0"/>
    <xf numFmtId="0" fontId="59" fillId="65" borderId="6" applyNumberFormat="0" applyAlignment="0" applyProtection="0"/>
    <xf numFmtId="0" fontId="59" fillId="89" borderId="27" applyNumberFormat="0" applyAlignment="0" applyProtection="0"/>
    <xf numFmtId="0" fontId="76" fillId="61" borderId="2" applyNumberFormat="0" applyAlignment="0" applyProtection="0"/>
    <xf numFmtId="49" fontId="101" fillId="0" borderId="0">
      <alignment vertical="center"/>
      <protection locked="0"/>
    </xf>
    <xf numFmtId="0" fontId="10" fillId="4" borderId="0" applyNumberFormat="0" applyBorder="0" applyAlignment="0" applyProtection="0"/>
    <xf numFmtId="0" fontId="51" fillId="3" borderId="0" applyNumberFormat="0" applyBorder="0" applyAlignment="0" applyProtection="0"/>
    <xf numFmtId="0" fontId="51" fillId="14" borderId="0" applyNumberFormat="0" applyBorder="0" applyAlignment="0" applyProtection="0"/>
    <xf numFmtId="0" fontId="127" fillId="0" borderId="0" applyNumberFormat="0" applyFill="0" applyBorder="0" applyAlignment="0" applyProtection="0"/>
    <xf numFmtId="0" fontId="71" fillId="3" borderId="0" applyNumberFormat="0" applyBorder="0" applyAlignment="0" applyProtection="0"/>
    <xf numFmtId="0" fontId="11" fillId="61" borderId="1" applyNumberFormat="0" applyAlignment="0" applyProtection="0"/>
    <xf numFmtId="0" fontId="32" fillId="0" borderId="0"/>
    <xf numFmtId="0" fontId="102" fillId="0" borderId="0"/>
    <xf numFmtId="4" fontId="5" fillId="0" borderId="0" applyBorder="0" applyProtection="0">
      <alignment horizontal="right" wrapText="1"/>
    </xf>
    <xf numFmtId="49" fontId="5" fillId="0" borderId="0" applyBorder="0" applyProtection="0">
      <alignment horizontal="justify" vertical="top" wrapText="1"/>
    </xf>
    <xf numFmtId="0" fontId="15" fillId="0" borderId="0"/>
    <xf numFmtId="0" fontId="15" fillId="0" borderId="0" applyBorder="0"/>
    <xf numFmtId="0" fontId="15" fillId="0" borderId="0"/>
    <xf numFmtId="0" fontId="65" fillId="0" borderId="0"/>
    <xf numFmtId="0" fontId="21" fillId="0" borderId="0">
      <alignment horizontal="left" vertical="top" wrapText="1"/>
    </xf>
    <xf numFmtId="0" fontId="15" fillId="0" borderId="0"/>
    <xf numFmtId="0" fontId="15" fillId="0" borderId="0"/>
    <xf numFmtId="0" fontId="6" fillId="0" borderId="0"/>
    <xf numFmtId="0" fontId="65" fillId="0" borderId="0"/>
    <xf numFmtId="0" fontId="35" fillId="0" borderId="0" applyNumberFormat="0" applyFill="0" applyBorder="0" applyAlignment="0" applyProtection="0"/>
    <xf numFmtId="0" fontId="14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20">
      <alignment horizontal="left" vertical="top" wrapText="1"/>
    </xf>
    <xf numFmtId="49" fontId="39" fillId="0" borderId="0" applyFill="0" applyBorder="0" applyAlignment="0"/>
    <xf numFmtId="185" fontId="39" fillId="0" borderId="0" applyFill="0" applyBorder="0" applyAlignment="0"/>
    <xf numFmtId="186" fontId="39" fillId="0" borderId="0" applyFill="0" applyBorder="0" applyAlignment="0"/>
    <xf numFmtId="0" fontId="35" fillId="0" borderId="0" applyNumberFormat="0" applyFill="0" applyBorder="0" applyAlignment="0" applyProtection="0"/>
    <xf numFmtId="0" fontId="34" fillId="0" borderId="0" applyNumberFormat="0" applyFill="0" applyBorder="0" applyAlignment="0" applyProtection="0"/>
    <xf numFmtId="0" fontId="103" fillId="0" borderId="0" applyNumberFormat="0" applyFill="0" applyBorder="0" applyAlignment="0" applyProtection="0"/>
    <xf numFmtId="0" fontId="90" fillId="0" borderId="10" applyNumberFormat="0" applyFill="0" applyAlignment="0" applyProtection="0"/>
    <xf numFmtId="0" fontId="92" fillId="0" borderId="12" applyNumberFormat="0" applyFill="0" applyAlignment="0" applyProtection="0"/>
    <xf numFmtId="0" fontId="93" fillId="0" borderId="14" applyNumberFormat="0" applyFill="0" applyAlignment="0" applyProtection="0"/>
    <xf numFmtId="0" fontId="93" fillId="0" borderId="0" applyNumberFormat="0" applyFill="0" applyBorder="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134" fillId="0" borderId="21"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104" fillId="0" borderId="0"/>
    <xf numFmtId="0" fontId="105" fillId="0" borderId="0" applyNumberFormat="0" applyFill="0" applyBorder="0" applyAlignment="0" applyProtection="0"/>
    <xf numFmtId="0" fontId="106" fillId="0" borderId="10" applyNumberFormat="0" applyFill="0" applyAlignment="0" applyProtection="0"/>
    <xf numFmtId="0" fontId="107" fillId="0" borderId="10" applyNumberFormat="0" applyFill="0" applyAlignment="0" applyProtection="0"/>
    <xf numFmtId="0" fontId="108" fillId="0" borderId="12" applyNumberFormat="0" applyFill="0" applyAlignment="0" applyProtection="0"/>
    <xf numFmtId="0" fontId="109" fillId="0" borderId="12" applyNumberFormat="0" applyFill="0" applyAlignment="0" applyProtection="0"/>
    <xf numFmtId="0" fontId="110" fillId="0" borderId="14" applyNumberFormat="0" applyFill="0" applyAlignment="0" applyProtection="0"/>
    <xf numFmtId="0" fontId="111" fillId="0" borderId="14" applyNumberFormat="0" applyFill="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28" fillId="0" borderId="0" applyNumberFormat="0" applyFill="0" applyBorder="0" applyAlignment="0" applyProtection="0"/>
    <xf numFmtId="0" fontId="60" fillId="0" borderId="7" applyNumberFormat="0" applyFill="0" applyAlignment="0" applyProtection="0"/>
    <xf numFmtId="0" fontId="60" fillId="0" borderId="21" applyNumberFormat="0" applyFill="0" applyAlignment="0" applyProtection="0"/>
    <xf numFmtId="173" fontId="7" fillId="74" borderId="22">
      <alignment vertical="center"/>
    </xf>
    <xf numFmtId="199" fontId="7" fillId="74" borderId="22">
      <alignment vertical="center"/>
    </xf>
    <xf numFmtId="173" fontId="7" fillId="74" borderId="22">
      <alignment vertical="center"/>
    </xf>
    <xf numFmtId="0" fontId="36" fillId="7" borderId="2" applyNumberFormat="0" applyAlignment="0" applyProtection="0"/>
    <xf numFmtId="0" fontId="142" fillId="11" borderId="26" applyNumberFormat="0" applyAlignment="0" applyProtection="0"/>
    <xf numFmtId="167" fontId="6" fillId="0" borderId="0" applyFont="0" applyFill="0" applyBorder="0" applyAlignment="0" applyProtection="0"/>
    <xf numFmtId="167" fontId="6" fillId="0" borderId="0" applyFont="0" applyFill="0" applyBorder="0" applyAlignment="0" applyProtection="0"/>
    <xf numFmtId="0" fontId="59" fillId="65" borderId="6" applyNumberFormat="0" applyAlignment="0" applyProtection="0"/>
    <xf numFmtId="0" fontId="113" fillId="0" borderId="5" applyNumberFormat="0" applyFill="0" applyAlignment="0" applyProtection="0"/>
    <xf numFmtId="0" fontId="114" fillId="0" borderId="23" applyNumberFormat="0" applyFill="0" applyAlignment="0" applyProtection="0"/>
    <xf numFmtId="0" fontId="115" fillId="7" borderId="2" applyNumberFormat="0" applyAlignment="0" applyProtection="0"/>
    <xf numFmtId="0" fontId="61" fillId="0" borderId="7" applyNumberFormat="0" applyFill="0" applyAlignment="0" applyProtection="0"/>
    <xf numFmtId="200" fontId="79" fillId="0" borderId="0" applyFill="0" applyBorder="0" applyAlignment="0" applyProtection="0"/>
    <xf numFmtId="201" fontId="79" fillId="0" borderId="0" applyFill="0" applyBorder="0" applyAlignment="0" applyProtection="0"/>
    <xf numFmtId="0" fontId="5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4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 fillId="0" borderId="0">
      <protection locked="0"/>
    </xf>
    <xf numFmtId="0" fontId="17" fillId="0" borderId="0" applyNumberFormat="0" applyFill="0" applyBorder="0" applyAlignment="0" applyProtection="0"/>
    <xf numFmtId="4" fontId="23" fillId="0" borderId="24" applyBorder="0">
      <alignment horizontal="right" wrapText="1"/>
    </xf>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202" fontId="6" fillId="0" borderId="0" applyFont="0" applyFill="0" applyBorder="0" applyAlignment="0" applyProtection="0"/>
    <xf numFmtId="165" fontId="117"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6"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43" fontId="116"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43" fontId="37" fillId="0" borderId="0" applyFont="0" applyFill="0" applyBorder="0" applyAlignment="0" applyProtection="0"/>
    <xf numFmtId="40" fontId="63"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8" fontId="6"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8" fontId="6"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6"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43" fontId="37"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9" fillId="0" borderId="0" applyFont="0" applyFill="0" applyBorder="0" applyAlignment="0" applyProtection="0"/>
    <xf numFmtId="43" fontId="6" fillId="0" borderId="0" applyFont="0" applyFill="0" applyBorder="0" applyAlignment="0" applyProtection="0"/>
    <xf numFmtId="165" fontId="9" fillId="0" borderId="0" applyFont="0" applyFill="0" applyBorder="0" applyAlignment="0" applyProtection="0"/>
    <xf numFmtId="169" fontId="62" fillId="0" borderId="0" applyFont="0" applyFill="0" applyBorder="0" applyAlignment="0" applyProtection="0"/>
    <xf numFmtId="43" fontId="37" fillId="0" borderId="0" applyFont="0" applyFill="0" applyBorder="0" applyAlignment="0" applyProtection="0"/>
    <xf numFmtId="165" fontId="4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165" fontId="9" fillId="0" borderId="0" applyFont="0" applyFill="0" applyBorder="0" applyAlignment="0" applyProtection="0"/>
    <xf numFmtId="0" fontId="52" fillId="65" borderId="6" applyNumberFormat="0" applyAlignment="0" applyProtection="0"/>
    <xf numFmtId="0" fontId="52" fillId="75" borderId="6" applyNumberFormat="0" applyAlignment="0" applyProtection="0"/>
    <xf numFmtId="0" fontId="16" fillId="0" borderId="0"/>
    <xf numFmtId="0" fontId="144" fillId="0" borderId="0"/>
    <xf numFmtId="0" fontId="3" fillId="0" borderId="0"/>
    <xf numFmtId="40" fontId="63" fillId="0" borderId="0" applyFont="0" applyFill="0" applyBorder="0" applyAlignment="0" applyProtection="0"/>
    <xf numFmtId="0" fontId="2" fillId="0" borderId="0"/>
    <xf numFmtId="0" fontId="145" fillId="0" borderId="0"/>
    <xf numFmtId="43" fontId="4" fillId="0" borderId="0" applyFont="0" applyFill="0" applyBorder="0" applyAlignment="0" applyProtection="0"/>
    <xf numFmtId="204" fontId="4" fillId="0" borderId="0" applyFont="0" applyFill="0" applyBorder="0" applyAlignment="0" applyProtection="0"/>
    <xf numFmtId="206" fontId="4" fillId="0" borderId="0" applyFont="0" applyFill="0" applyBorder="0" applyAlignment="0" applyProtection="0"/>
    <xf numFmtId="0" fontId="214" fillId="0" borderId="0"/>
    <xf numFmtId="0" fontId="6" fillId="0" borderId="0"/>
    <xf numFmtId="0" fontId="16" fillId="0" borderId="0"/>
    <xf numFmtId="0" fontId="218" fillId="0" borderId="0"/>
    <xf numFmtId="0" fontId="6" fillId="0" borderId="0"/>
    <xf numFmtId="0" fontId="6" fillId="0" borderId="0"/>
    <xf numFmtId="0" fontId="6" fillId="0" borderId="0"/>
    <xf numFmtId="0" fontId="9" fillId="0" borderId="0"/>
    <xf numFmtId="0" fontId="6" fillId="0" borderId="0"/>
    <xf numFmtId="0" fontId="6" fillId="0" borderId="0"/>
    <xf numFmtId="0" fontId="63" fillId="0" borderId="0"/>
    <xf numFmtId="0" fontId="1" fillId="0" borderId="0"/>
    <xf numFmtId="168" fontId="14" fillId="0" borderId="0" applyFont="0" applyFill="0" applyBorder="0" applyAlignment="0" applyProtection="0"/>
    <xf numFmtId="0" fontId="14" fillId="0" borderId="0"/>
    <xf numFmtId="0" fontId="6" fillId="0" borderId="0"/>
    <xf numFmtId="0" fontId="129" fillId="0" borderId="0"/>
    <xf numFmtId="0" fontId="6" fillId="0" borderId="0"/>
    <xf numFmtId="0" fontId="6" fillId="0" borderId="0"/>
    <xf numFmtId="0" fontId="81" fillId="0" borderId="0" applyNumberFormat="0" applyFill="0" applyBorder="0" applyAlignment="0" applyProtection="0"/>
    <xf numFmtId="0" fontId="252" fillId="0" borderId="0"/>
    <xf numFmtId="0" fontId="253" fillId="0" borderId="0"/>
    <xf numFmtId="0" fontId="14" fillId="0" borderId="0"/>
    <xf numFmtId="0" fontId="6" fillId="0" borderId="0"/>
    <xf numFmtId="0" fontId="14" fillId="0" borderId="0"/>
    <xf numFmtId="0" fontId="252" fillId="0" borderId="0"/>
  </cellStyleXfs>
  <cellXfs count="1336">
    <xf numFmtId="0" fontId="0" fillId="0" borderId="0" xfId="0"/>
    <xf numFmtId="2" fontId="16" fillId="0" borderId="0" xfId="2059" applyNumberFormat="1" applyFont="1" applyAlignment="1">
      <alignment horizontal="left"/>
    </xf>
    <xf numFmtId="4" fontId="16" fillId="0" borderId="0" xfId="2059" applyNumberFormat="1" applyFont="1" applyAlignment="1">
      <alignment horizontal="right"/>
    </xf>
    <xf numFmtId="2" fontId="16" fillId="0" borderId="0" xfId="2059" applyNumberFormat="1" applyFont="1" applyAlignment="1">
      <alignment horizontal="right"/>
    </xf>
    <xf numFmtId="2" fontId="16" fillId="0" borderId="0" xfId="2059" applyNumberFormat="1" applyFont="1" applyAlignment="1">
      <alignment horizontal="justify" vertical="top"/>
    </xf>
    <xf numFmtId="2" fontId="145" fillId="0" borderId="0" xfId="2059" applyNumberFormat="1" applyAlignment="1">
      <alignment horizontal="justify" vertical="top"/>
    </xf>
    <xf numFmtId="4" fontId="145" fillId="0" borderId="0" xfId="2059" applyNumberFormat="1" applyAlignment="1">
      <alignment horizontal="right"/>
    </xf>
    <xf numFmtId="0" fontId="146" fillId="0" borderId="0" xfId="2059" applyFont="1" applyAlignment="1">
      <alignment horizontal="center" vertical="top" wrapText="1"/>
    </xf>
    <xf numFmtId="2" fontId="145" fillId="0" borderId="0" xfId="2059" applyNumberFormat="1" applyAlignment="1">
      <alignment horizontal="left"/>
    </xf>
    <xf numFmtId="0" fontId="145" fillId="0" borderId="0" xfId="2059"/>
    <xf numFmtId="2" fontId="145" fillId="0" borderId="0" xfId="2059" applyNumberFormat="1" applyAlignment="1">
      <alignment horizontal="right"/>
    </xf>
    <xf numFmtId="2" fontId="146" fillId="0" borderId="0" xfId="2059" applyNumberFormat="1" applyFont="1" applyAlignment="1">
      <alignment horizontal="justify" vertical="top"/>
    </xf>
    <xf numFmtId="2" fontId="147" fillId="0" borderId="0" xfId="2059" applyNumberFormat="1" applyFont="1" applyAlignment="1">
      <alignment horizontal="left"/>
    </xf>
    <xf numFmtId="4" fontId="147" fillId="0" borderId="0" xfId="2059" applyNumberFormat="1" applyFont="1" applyAlignment="1">
      <alignment horizontal="right"/>
    </xf>
    <xf numFmtId="2" fontId="147" fillId="0" borderId="0" xfId="2059" applyNumberFormat="1" applyFont="1" applyAlignment="1">
      <alignment horizontal="right"/>
    </xf>
    <xf numFmtId="2" fontId="148" fillId="0" borderId="0" xfId="2059" applyNumberFormat="1" applyFont="1" applyAlignment="1">
      <alignment horizontal="justify" vertical="top"/>
    </xf>
    <xf numFmtId="2" fontId="148" fillId="0" borderId="0" xfId="2059" applyNumberFormat="1" applyFont="1" applyAlignment="1">
      <alignment horizontal="left"/>
    </xf>
    <xf numFmtId="4" fontId="148" fillId="0" borderId="0" xfId="2059" applyNumberFormat="1" applyFont="1" applyAlignment="1">
      <alignment horizontal="right"/>
    </xf>
    <xf numFmtId="2" fontId="148" fillId="0" borderId="0" xfId="2059" applyNumberFormat="1" applyFont="1" applyAlignment="1">
      <alignment horizontal="right"/>
    </xf>
    <xf numFmtId="0" fontId="146" fillId="0" borderId="0" xfId="2059" applyFont="1" applyAlignment="1">
      <alignment vertical="top"/>
    </xf>
    <xf numFmtId="0" fontId="149" fillId="0" borderId="0" xfId="2059" applyFont="1" applyAlignment="1">
      <alignment horizontal="justify" vertical="top"/>
    </xf>
    <xf numFmtId="0" fontId="149" fillId="0" borderId="0" xfId="2059" applyFont="1" applyAlignment="1">
      <alignment horizontal="left"/>
    </xf>
    <xf numFmtId="4" fontId="149" fillId="0" borderId="0" xfId="2059" applyNumberFormat="1" applyFont="1" applyAlignment="1">
      <alignment horizontal="right"/>
    </xf>
    <xf numFmtId="0" fontId="149" fillId="0" borderId="0" xfId="2059" applyFont="1"/>
    <xf numFmtId="4" fontId="149" fillId="0" borderId="0" xfId="2059" applyNumberFormat="1" applyFont="1"/>
    <xf numFmtId="0" fontId="150" fillId="0" borderId="0" xfId="2059" applyFont="1" applyAlignment="1">
      <alignment vertical="top"/>
    </xf>
    <xf numFmtId="0" fontId="147" fillId="0" borderId="0" xfId="2059" applyFont="1" applyAlignment="1">
      <alignment horizontal="justify"/>
    </xf>
    <xf numFmtId="0" fontId="147" fillId="0" borderId="0" xfId="2059" applyFont="1" applyAlignment="1">
      <alignment horizontal="left"/>
    </xf>
    <xf numFmtId="2" fontId="147" fillId="0" borderId="0" xfId="2059" applyNumberFormat="1" applyFont="1" applyAlignment="1">
      <alignment horizontal="justify" vertical="top"/>
    </xf>
    <xf numFmtId="0" fontId="146" fillId="0" borderId="0" xfId="0" applyFont="1" applyFill="1" applyAlignment="1" applyProtection="1">
      <alignment vertical="top" wrapText="1"/>
    </xf>
    <xf numFmtId="4" fontId="147" fillId="0" borderId="0" xfId="2059" applyNumberFormat="1" applyFont="1"/>
    <xf numFmtId="2" fontId="147" fillId="0" borderId="0" xfId="2059" applyNumberFormat="1" applyFont="1" applyAlignment="1">
      <alignment horizontal="justify" vertical="top" wrapText="1"/>
    </xf>
    <xf numFmtId="2" fontId="151" fillId="0" borderId="0" xfId="2059" applyNumberFormat="1" applyFont="1" applyAlignment="1">
      <alignment horizontal="left"/>
    </xf>
    <xf numFmtId="4" fontId="151" fillId="0" borderId="0" xfId="2059" applyNumberFormat="1" applyFont="1" applyAlignment="1">
      <alignment horizontal="right"/>
    </xf>
    <xf numFmtId="4" fontId="151" fillId="0" borderId="0" xfId="2059" applyNumberFormat="1" applyFont="1"/>
    <xf numFmtId="0" fontId="152" fillId="0" borderId="0" xfId="2059" applyFont="1" applyAlignment="1">
      <alignment horizontal="center" vertical="top" wrapText="1"/>
    </xf>
    <xf numFmtId="2" fontId="151" fillId="0" borderId="0" xfId="2059" applyNumberFormat="1" applyFont="1" applyAlignment="1">
      <alignment horizontal="justify" vertical="top"/>
    </xf>
    <xf numFmtId="4" fontId="151" fillId="0" borderId="0" xfId="2059" quotePrefix="1" applyNumberFormat="1" applyFont="1" applyAlignment="1">
      <alignment horizontal="left"/>
    </xf>
    <xf numFmtId="0" fontId="151" fillId="0" borderId="0" xfId="2059" applyFont="1" applyAlignment="1">
      <alignment horizontal="center"/>
    </xf>
    <xf numFmtId="2" fontId="151" fillId="0" borderId="0" xfId="2059" applyNumberFormat="1" applyFont="1" applyAlignment="1">
      <alignment horizontal="right"/>
    </xf>
    <xf numFmtId="203" fontId="151" fillId="0" borderId="0" xfId="2059" applyNumberFormat="1" applyFont="1" applyAlignment="1">
      <alignment horizontal="center" vertical="top"/>
    </xf>
    <xf numFmtId="2" fontId="147" fillId="0" borderId="0" xfId="2059" applyNumberFormat="1" applyFont="1" applyAlignment="1">
      <alignment horizontal="left" vertical="top" wrapText="1"/>
    </xf>
    <xf numFmtId="2" fontId="152" fillId="0" borderId="0" xfId="2059" applyNumberFormat="1" applyFont="1" applyAlignment="1">
      <alignment horizontal="justify" vertical="top"/>
    </xf>
    <xf numFmtId="2" fontId="153" fillId="0" borderId="0" xfId="2059" applyNumberFormat="1" applyFont="1" applyAlignment="1">
      <alignment horizontal="left"/>
    </xf>
    <xf numFmtId="4" fontId="153" fillId="0" borderId="0" xfId="2059" applyNumberFormat="1" applyFont="1" applyAlignment="1">
      <alignment horizontal="right"/>
    </xf>
    <xf numFmtId="2" fontId="153" fillId="0" borderId="0" xfId="2059" applyNumberFormat="1" applyFont="1" applyAlignment="1">
      <alignment horizontal="right"/>
    </xf>
    <xf numFmtId="4" fontId="145" fillId="0" borderId="0" xfId="2059" applyNumberFormat="1" applyFont="1" applyAlignment="1">
      <alignment horizontal="right"/>
    </xf>
    <xf numFmtId="0" fontId="153" fillId="0" borderId="0" xfId="2059" applyFont="1"/>
    <xf numFmtId="2" fontId="146" fillId="0" borderId="9" xfId="2059" applyNumberFormat="1" applyFont="1" applyBorder="1" applyAlignment="1">
      <alignment horizontal="justify" vertical="top"/>
    </xf>
    <xf numFmtId="2" fontId="146" fillId="0" borderId="9" xfId="2059" applyNumberFormat="1" applyFont="1" applyBorder="1" applyAlignment="1">
      <alignment horizontal="left" vertical="top" wrapText="1"/>
    </xf>
    <xf numFmtId="2" fontId="146" fillId="0" borderId="9" xfId="2059" applyNumberFormat="1" applyFont="1" applyBorder="1" applyAlignment="1">
      <alignment horizontal="left"/>
    </xf>
    <xf numFmtId="4" fontId="146" fillId="0" borderId="9" xfId="2059" applyNumberFormat="1" applyFont="1" applyBorder="1" applyAlignment="1" applyProtection="1">
      <alignment horizontal="right"/>
      <protection locked="0"/>
    </xf>
    <xf numFmtId="4" fontId="154" fillId="0" borderId="0" xfId="2059" applyNumberFormat="1" applyFont="1" applyAlignment="1">
      <alignment horizontal="right"/>
    </xf>
    <xf numFmtId="2" fontId="16" fillId="0" borderId="9" xfId="2059" applyNumberFormat="1" applyFont="1" applyBorder="1" applyAlignment="1">
      <alignment horizontal="left"/>
    </xf>
    <xf numFmtId="4" fontId="16" fillId="0" borderId="9" xfId="2059" applyNumberFormat="1" applyFont="1" applyBorder="1" applyAlignment="1">
      <alignment horizontal="right"/>
    </xf>
    <xf numFmtId="2" fontId="16" fillId="0" borderId="9" xfId="2059" applyNumberFormat="1" applyFont="1" applyBorder="1" applyAlignment="1">
      <alignment horizontal="right"/>
    </xf>
    <xf numFmtId="2" fontId="147" fillId="0" borderId="9" xfId="2059" applyNumberFormat="1" applyFont="1" applyBorder="1" applyAlignment="1">
      <alignment horizontal="left"/>
    </xf>
    <xf numFmtId="4" fontId="147" fillId="0" borderId="9" xfId="2059" applyNumberFormat="1" applyFont="1" applyBorder="1" applyAlignment="1">
      <alignment horizontal="right"/>
    </xf>
    <xf numFmtId="2" fontId="147" fillId="0" borderId="9" xfId="2059" applyNumberFormat="1" applyFont="1" applyBorder="1" applyAlignment="1">
      <alignment horizontal="right"/>
    </xf>
    <xf numFmtId="2" fontId="151" fillId="0" borderId="0" xfId="2059" applyNumberFormat="1" applyFont="1" applyAlignment="1">
      <alignment horizontal="left" vertical="top" wrapText="1"/>
    </xf>
    <xf numFmtId="2" fontId="154" fillId="0" borderId="0" xfId="2059" applyNumberFormat="1" applyFont="1" applyAlignment="1">
      <alignment horizontal="left"/>
    </xf>
    <xf numFmtId="2" fontId="154" fillId="0" borderId="0" xfId="2059" applyNumberFormat="1" applyFont="1" applyAlignment="1">
      <alignment horizontal="right"/>
    </xf>
    <xf numFmtId="0" fontId="155" fillId="0" borderId="0" xfId="0" applyFont="1"/>
    <xf numFmtId="2" fontId="146" fillId="0" borderId="0" xfId="2059" applyNumberFormat="1" applyFont="1" applyBorder="1" applyAlignment="1">
      <alignment horizontal="justify" vertical="top"/>
    </xf>
    <xf numFmtId="2" fontId="16" fillId="0" borderId="0" xfId="2059" applyNumberFormat="1" applyFont="1" applyBorder="1" applyAlignment="1">
      <alignment horizontal="left"/>
    </xf>
    <xf numFmtId="4" fontId="16" fillId="0" borderId="0" xfId="2059" applyNumberFormat="1" applyFont="1" applyBorder="1" applyAlignment="1">
      <alignment horizontal="right"/>
    </xf>
    <xf numFmtId="2" fontId="16" fillId="0" borderId="0" xfId="2059" applyNumberFormat="1" applyFont="1" applyBorder="1" applyAlignment="1">
      <alignment horizontal="right"/>
    </xf>
    <xf numFmtId="0" fontId="157" fillId="0" borderId="0" xfId="0" applyFont="1" applyAlignment="1">
      <alignment horizontal="left" vertical="top"/>
    </xf>
    <xf numFmtId="0" fontId="157" fillId="0" borderId="0" xfId="0" applyFont="1" applyAlignment="1">
      <alignment horizontal="center"/>
    </xf>
    <xf numFmtId="43" fontId="157" fillId="0" borderId="0" xfId="2060" applyFont="1" applyBorder="1" applyAlignment="1">
      <alignment horizontal="center"/>
    </xf>
    <xf numFmtId="0" fontId="156" fillId="0" borderId="0" xfId="0" applyFont="1"/>
    <xf numFmtId="0" fontId="146" fillId="0" borderId="0" xfId="0" applyFont="1" applyAlignment="1">
      <alignment horizontal="left" vertical="top" wrapText="1"/>
    </xf>
    <xf numFmtId="0" fontId="147" fillId="0" borderId="0" xfId="0" applyFont="1" applyAlignment="1">
      <alignment horizontal="left" vertical="top" wrapText="1"/>
    </xf>
    <xf numFmtId="0" fontId="157" fillId="0" borderId="9" xfId="0" applyFont="1" applyBorder="1" applyAlignment="1">
      <alignment horizontal="center"/>
    </xf>
    <xf numFmtId="43" fontId="157" fillId="0" borderId="9" xfId="2060" applyFont="1" applyBorder="1" applyAlignment="1">
      <alignment horizontal="center"/>
    </xf>
    <xf numFmtId="0" fontId="157" fillId="0" borderId="9" xfId="0" applyFont="1" applyBorder="1"/>
    <xf numFmtId="43" fontId="157" fillId="0" borderId="9" xfId="2060" applyFont="1" applyBorder="1" applyAlignment="1"/>
    <xf numFmtId="43" fontId="157" fillId="0" borderId="9" xfId="2060" applyFont="1" applyBorder="1" applyAlignment="1">
      <alignment vertical="center"/>
    </xf>
    <xf numFmtId="0" fontId="146" fillId="0" borderId="0" xfId="0" applyFont="1" applyAlignment="1">
      <alignment horizontal="left" vertical="top"/>
    </xf>
    <xf numFmtId="43" fontId="147" fillId="0" borderId="0" xfId="2060" applyFont="1" applyBorder="1" applyAlignment="1"/>
    <xf numFmtId="0" fontId="147" fillId="0" borderId="0" xfId="0" applyFont="1"/>
    <xf numFmtId="0" fontId="158" fillId="0" borderId="0" xfId="0" applyFont="1" applyAlignment="1">
      <alignment horizontal="left" vertical="top"/>
    </xf>
    <xf numFmtId="43" fontId="159" fillId="0" borderId="0" xfId="2060" applyFont="1" applyBorder="1" applyAlignment="1"/>
    <xf numFmtId="0" fontId="147" fillId="0" borderId="0" xfId="0" applyFont="1" applyAlignment="1">
      <alignment horizontal="left" vertical="top"/>
    </xf>
    <xf numFmtId="43" fontId="147" fillId="0" borderId="0" xfId="2060" applyFont="1" applyBorder="1" applyAlignment="1">
      <alignment wrapText="1"/>
    </xf>
    <xf numFmtId="43" fontId="147" fillId="0" borderId="0" xfId="2060" applyFont="1" applyAlignment="1">
      <alignment wrapText="1"/>
    </xf>
    <xf numFmtId="43" fontId="147" fillId="0" borderId="0" xfId="2060" applyFont="1" applyAlignment="1"/>
    <xf numFmtId="2" fontId="146" fillId="0" borderId="9" xfId="2059" applyNumberFormat="1" applyFont="1" applyBorder="1" applyAlignment="1">
      <alignment horizontal="justify"/>
    </xf>
    <xf numFmtId="0" fontId="157" fillId="0" borderId="9" xfId="0" applyFont="1" applyBorder="1" applyAlignment="1"/>
    <xf numFmtId="4" fontId="151" fillId="0" borderId="0" xfId="0" applyNumberFormat="1" applyFont="1" applyAlignment="1">
      <alignment horizontal="center" vertical="top"/>
    </xf>
    <xf numFmtId="0" fontId="151" fillId="0" borderId="0" xfId="0" applyFont="1" applyAlignment="1">
      <alignment vertical="top"/>
    </xf>
    <xf numFmtId="43" fontId="157" fillId="0" borderId="0" xfId="2060" applyFont="1" applyBorder="1" applyAlignment="1"/>
    <xf numFmtId="2" fontId="146" fillId="0" borderId="9" xfId="2059" applyNumberFormat="1" applyFont="1" applyBorder="1" applyAlignment="1">
      <alignment horizontal="justify" vertical="top" wrapText="1"/>
    </xf>
    <xf numFmtId="0" fontId="147" fillId="0" borderId="0" xfId="0" applyFont="1" applyAlignment="1">
      <alignment horizontal="left" vertical="justify" wrapText="1"/>
    </xf>
    <xf numFmtId="0" fontId="146" fillId="0" borderId="0" xfId="0" applyFont="1" applyAlignment="1">
      <alignment horizontal="center"/>
    </xf>
    <xf numFmtId="43" fontId="146" fillId="0" borderId="0" xfId="2060" applyFont="1" applyBorder="1" applyAlignment="1"/>
    <xf numFmtId="0" fontId="157" fillId="0" borderId="0" xfId="0" applyFont="1" applyBorder="1"/>
    <xf numFmtId="43" fontId="157" fillId="0" borderId="0" xfId="2060" applyFont="1" applyBorder="1" applyAlignment="1">
      <alignment vertical="center"/>
    </xf>
    <xf numFmtId="0" fontId="146" fillId="0" borderId="0" xfId="0" applyFont="1" applyAlignment="1">
      <alignment vertical="top" wrapText="1"/>
    </xf>
    <xf numFmtId="43" fontId="156" fillId="0" borderId="0" xfId="2060" applyFont="1" applyBorder="1" applyAlignment="1"/>
    <xf numFmtId="43" fontId="156" fillId="0" borderId="0" xfId="2060" applyFont="1" applyBorder="1" applyAlignment="1" applyProtection="1">
      <protection locked="0"/>
    </xf>
    <xf numFmtId="43" fontId="147" fillId="0" borderId="0" xfId="2060" applyFont="1" applyBorder="1" applyAlignment="1" applyProtection="1">
      <protection locked="0"/>
    </xf>
    <xf numFmtId="2" fontId="161" fillId="0" borderId="0" xfId="2059" applyNumberFormat="1" applyFont="1" applyAlignment="1">
      <alignment horizontal="left" vertical="top" wrapText="1"/>
    </xf>
    <xf numFmtId="0" fontId="156" fillId="0" borderId="0" xfId="0" applyFont="1" applyAlignment="1">
      <alignment horizontal="left" vertical="top"/>
    </xf>
    <xf numFmtId="0" fontId="156" fillId="0" borderId="0" xfId="0" applyFont="1" applyAlignment="1">
      <alignment horizontal="center" vertical="justify" wrapText="1"/>
    </xf>
    <xf numFmtId="43" fontId="156" fillId="0" borderId="0" xfId="2060" applyFont="1" applyBorder="1" applyAlignment="1">
      <alignment vertical="justify" wrapText="1"/>
    </xf>
    <xf numFmtId="43" fontId="156" fillId="0" borderId="0" xfId="2060" applyFont="1" applyAlignment="1" applyProtection="1">
      <alignment vertical="justify"/>
      <protection locked="0"/>
    </xf>
    <xf numFmtId="43" fontId="156" fillId="0" borderId="0" xfId="2060" applyFont="1" applyBorder="1" applyAlignment="1" applyProtection="1">
      <alignment vertical="justify"/>
      <protection locked="0"/>
    </xf>
    <xf numFmtId="0" fontId="156" fillId="0" borderId="0" xfId="0" applyFont="1" applyAlignment="1">
      <alignment horizontal="left" wrapText="1"/>
    </xf>
    <xf numFmtId="43" fontId="162" fillId="0" borderId="0" xfId="2060" applyFont="1" applyBorder="1" applyAlignment="1">
      <alignment vertical="justify" wrapText="1"/>
    </xf>
    <xf numFmtId="0" fontId="151" fillId="0" borderId="0" xfId="0" applyFont="1"/>
    <xf numFmtId="2" fontId="146" fillId="0" borderId="0" xfId="2059" applyNumberFormat="1" applyFont="1" applyBorder="1" applyAlignment="1">
      <alignment horizontal="justify" vertical="top" wrapText="1"/>
    </xf>
    <xf numFmtId="2" fontId="146" fillId="0" borderId="0" xfId="2059" applyNumberFormat="1" applyFont="1" applyBorder="1" applyAlignment="1">
      <alignment horizontal="justify"/>
    </xf>
    <xf numFmtId="0" fontId="157" fillId="0" borderId="0" xfId="0" applyFont="1" applyBorder="1" applyAlignment="1"/>
    <xf numFmtId="2" fontId="146" fillId="0" borderId="0" xfId="2059" applyNumberFormat="1" applyFont="1" applyBorder="1" applyAlignment="1">
      <alignment horizontal="left" wrapText="1"/>
    </xf>
    <xf numFmtId="4" fontId="147" fillId="0" borderId="9" xfId="2059" applyNumberFormat="1" applyFont="1" applyBorder="1"/>
    <xf numFmtId="4" fontId="147" fillId="0" borderId="0" xfId="0" applyNumberFormat="1" applyFont="1" applyAlignment="1">
      <alignment horizontal="center" wrapText="1"/>
    </xf>
    <xf numFmtId="4" fontId="163" fillId="0" borderId="0" xfId="0" applyNumberFormat="1" applyFont="1" applyAlignment="1">
      <alignment horizontal="center" wrapText="1"/>
    </xf>
    <xf numFmtId="165" fontId="163" fillId="0" borderId="0" xfId="673" applyFont="1" applyAlignment="1">
      <alignment horizontal="right" wrapText="1"/>
    </xf>
    <xf numFmtId="4" fontId="6" fillId="0" borderId="0" xfId="0" applyNumberFormat="1" applyFont="1" applyAlignment="1">
      <alignment horizontal="center" vertical="top"/>
    </xf>
    <xf numFmtId="0" fontId="164" fillId="0" borderId="0" xfId="0" applyFont="1"/>
    <xf numFmtId="0" fontId="165" fillId="0" borderId="0" xfId="0" applyFont="1"/>
    <xf numFmtId="0" fontId="6" fillId="0" borderId="0" xfId="0" applyFont="1" applyAlignment="1">
      <alignment vertical="top"/>
    </xf>
    <xf numFmtId="4" fontId="147" fillId="0" borderId="0" xfId="0" applyNumberFormat="1" applyFont="1" applyAlignment="1">
      <alignment horizontal="center" vertical="center"/>
    </xf>
    <xf numFmtId="4" fontId="151" fillId="0" borderId="0" xfId="0" applyNumberFormat="1" applyFont="1" applyAlignment="1">
      <alignment horizontal="center" vertical="center"/>
    </xf>
    <xf numFmtId="165" fontId="152" fillId="0" borderId="0" xfId="673" applyFont="1" applyFill="1" applyBorder="1" applyAlignment="1">
      <alignment horizontal="right" vertical="top" wrapText="1"/>
    </xf>
    <xf numFmtId="0" fontId="152" fillId="0" borderId="0" xfId="0" applyFont="1" applyAlignment="1">
      <alignment horizontal="right" wrapText="1"/>
    </xf>
    <xf numFmtId="4" fontId="151" fillId="0" borderId="0" xfId="0" applyNumberFormat="1" applyFont="1" applyAlignment="1">
      <alignment horizontal="justify" vertical="top" wrapText="1"/>
    </xf>
    <xf numFmtId="0" fontId="152" fillId="0" borderId="0" xfId="0" applyFont="1" applyAlignment="1">
      <alignment horizontal="center" vertical="top"/>
    </xf>
    <xf numFmtId="49" fontId="151" fillId="0" borderId="0" xfId="0" applyNumberFormat="1" applyFont="1" applyAlignment="1">
      <alignment vertical="center"/>
    </xf>
    <xf numFmtId="0" fontId="152" fillId="0" borderId="0" xfId="0" applyFont="1" applyAlignment="1">
      <alignment horizontal="left" vertical="top" wrapText="1"/>
    </xf>
    <xf numFmtId="49" fontId="152" fillId="0" borderId="0" xfId="0" applyNumberFormat="1" applyFont="1" applyAlignment="1">
      <alignment horizontal="center"/>
    </xf>
    <xf numFmtId="4" fontId="152" fillId="0" borderId="0" xfId="0" applyNumberFormat="1" applyFont="1" applyAlignment="1">
      <alignment horizontal="center"/>
    </xf>
    <xf numFmtId="4" fontId="152" fillId="0" borderId="0" xfId="0" applyNumberFormat="1" applyFont="1" applyAlignment="1">
      <alignment horizontal="right"/>
    </xf>
    <xf numFmtId="4" fontId="151" fillId="0" borderId="0" xfId="0" applyNumberFormat="1" applyFont="1" applyAlignment="1">
      <alignment horizontal="right"/>
    </xf>
    <xf numFmtId="10" fontId="151" fillId="0" borderId="0" xfId="1203" applyNumberFormat="1" applyFont="1" applyAlignment="1">
      <alignment horizontal="left" vertical="top" wrapText="1"/>
    </xf>
    <xf numFmtId="165" fontId="151" fillId="0" borderId="0" xfId="742" applyFont="1" applyFill="1" applyBorder="1" applyAlignment="1" applyProtection="1">
      <alignment horizontal="center" vertical="center"/>
    </xf>
    <xf numFmtId="4" fontId="151" fillId="0" borderId="0" xfId="0" applyNumberFormat="1" applyFont="1" applyAlignment="1">
      <alignment horizontal="center" wrapText="1"/>
    </xf>
    <xf numFmtId="165" fontId="151" fillId="0" borderId="0" xfId="742" applyFont="1" applyAlignment="1">
      <alignment horizontal="left" wrapText="1"/>
    </xf>
    <xf numFmtId="165" fontId="151" fillId="0" borderId="0" xfId="673" applyFont="1" applyAlignment="1">
      <alignment horizontal="right" wrapText="1"/>
    </xf>
    <xf numFmtId="165" fontId="151" fillId="0" borderId="0" xfId="718" applyFont="1" applyAlignment="1">
      <alignment horizontal="left" wrapText="1"/>
    </xf>
    <xf numFmtId="4" fontId="147" fillId="0" borderId="0" xfId="0" applyNumberFormat="1" applyFont="1" applyAlignment="1">
      <alignment horizontal="left" vertical="top" wrapText="1"/>
    </xf>
    <xf numFmtId="0" fontId="146" fillId="0" borderId="0" xfId="0" applyFont="1" applyAlignment="1">
      <alignment horizontal="right" wrapText="1"/>
    </xf>
    <xf numFmtId="4" fontId="147" fillId="0" borderId="0" xfId="0" applyNumberFormat="1" applyFont="1" applyAlignment="1">
      <alignment horizontal="justify" vertical="top" wrapText="1"/>
    </xf>
    <xf numFmtId="10" fontId="147" fillId="0" borderId="0" xfId="1203" applyNumberFormat="1" applyFont="1" applyAlignment="1">
      <alignment horizontal="left" vertical="top" wrapText="1"/>
    </xf>
    <xf numFmtId="4" fontId="147" fillId="0" borderId="0" xfId="0" applyNumberFormat="1" applyFont="1" applyAlignment="1" applyProtection="1">
      <alignment horizontal="left" vertical="top" wrapText="1"/>
      <protection locked="0"/>
    </xf>
    <xf numFmtId="0" fontId="147" fillId="0" borderId="0" xfId="0" applyFont="1" applyAlignment="1">
      <alignment horizontal="right" vertical="top"/>
    </xf>
    <xf numFmtId="165" fontId="147" fillId="0" borderId="0" xfId="673" applyFont="1" applyFill="1" applyBorder="1" applyAlignment="1" applyProtection="1">
      <alignment horizontal="right" vertical="center"/>
    </xf>
    <xf numFmtId="4" fontId="147" fillId="0" borderId="0" xfId="2059" applyNumberFormat="1" applyFont="1" applyBorder="1" applyAlignment="1">
      <alignment horizontal="right"/>
    </xf>
    <xf numFmtId="0" fontId="147" fillId="0" borderId="0" xfId="1198" applyFont="1" applyAlignment="1">
      <alignment horizontal="left" vertical="center" wrapText="1"/>
    </xf>
    <xf numFmtId="0" fontId="159" fillId="0" borderId="0" xfId="0" applyFont="1" applyAlignment="1">
      <alignment horizontal="right" vertical="center"/>
    </xf>
    <xf numFmtId="43" fontId="159" fillId="0" borderId="0" xfId="2060" applyFont="1" applyBorder="1" applyAlignment="1">
      <alignment horizontal="right" vertical="center"/>
    </xf>
    <xf numFmtId="43" fontId="159" fillId="0" borderId="0" xfId="2060" applyFont="1" applyBorder="1" applyAlignment="1" applyProtection="1">
      <alignment horizontal="right" vertical="center"/>
      <protection locked="0"/>
    </xf>
    <xf numFmtId="43" fontId="159" fillId="0" borderId="0" xfId="2060" applyFont="1" applyBorder="1" applyAlignment="1">
      <alignment vertical="center"/>
    </xf>
    <xf numFmtId="0" fontId="147" fillId="0" borderId="0" xfId="0" applyFont="1" applyAlignment="1">
      <alignment vertical="center"/>
    </xf>
    <xf numFmtId="0" fontId="167" fillId="0" borderId="0" xfId="0" applyFont="1" applyAlignment="1">
      <alignment horizontal="left" vertical="center"/>
    </xf>
    <xf numFmtId="0" fontId="147" fillId="0" borderId="0" xfId="0" applyFont="1" applyAlignment="1">
      <alignment horizontal="left" vertical="center" wrapText="1"/>
    </xf>
    <xf numFmtId="0" fontId="167" fillId="0" borderId="0" xfId="0" applyFont="1" applyAlignment="1">
      <alignment horizontal="right" vertical="center"/>
    </xf>
    <xf numFmtId="43" fontId="147" fillId="0" borderId="0" xfId="2060" applyFont="1" applyAlignment="1" applyProtection="1">
      <alignment horizontal="right" vertical="center" wrapText="1"/>
      <protection locked="0"/>
    </xf>
    <xf numFmtId="43" fontId="167" fillId="0" borderId="0" xfId="2060" applyFont="1" applyAlignment="1" applyProtection="1">
      <alignment vertical="center"/>
      <protection locked="0"/>
    </xf>
    <xf numFmtId="0" fontId="146" fillId="0" borderId="0" xfId="1203" applyFont="1" applyAlignment="1">
      <alignment horizontal="left" vertical="top" wrapText="1"/>
    </xf>
    <xf numFmtId="0" fontId="147" fillId="0" borderId="0" xfId="1198" applyFont="1" applyAlignment="1">
      <alignment horizontal="left" vertical="top" wrapText="1"/>
    </xf>
    <xf numFmtId="43" fontId="151" fillId="0" borderId="0" xfId="2060" applyFont="1" applyAlignment="1">
      <alignment horizontal="right" vertical="center" wrapText="1"/>
    </xf>
    <xf numFmtId="0" fontId="156" fillId="0" borderId="0" xfId="0" applyFont="1" applyAlignment="1">
      <alignment vertical="center"/>
    </xf>
    <xf numFmtId="0" fontId="156" fillId="0" borderId="0" xfId="0" applyFont="1" applyAlignment="1">
      <alignment horizontal="center" vertical="center"/>
    </xf>
    <xf numFmtId="43" fontId="156" fillId="0" borderId="0" xfId="2060" applyFont="1" applyAlignment="1">
      <alignment horizontal="center" vertical="center"/>
    </xf>
    <xf numFmtId="43" fontId="156" fillId="0" borderId="0" xfId="2060" applyFont="1" applyAlignment="1">
      <alignment vertical="center"/>
    </xf>
    <xf numFmtId="0" fontId="6" fillId="0" borderId="0" xfId="0" applyFont="1" applyAlignment="1">
      <alignment horizontal="center" vertical="top"/>
    </xf>
    <xf numFmtId="49" fontId="6" fillId="0" borderId="0" xfId="0" applyNumberFormat="1" applyFont="1" applyAlignment="1">
      <alignment vertical="center"/>
    </xf>
    <xf numFmtId="4" fontId="168" fillId="0" borderId="0" xfId="0" applyNumberFormat="1" applyFont="1" applyAlignment="1">
      <alignment horizontal="center" wrapText="1"/>
    </xf>
    <xf numFmtId="165" fontId="168" fillId="0" borderId="0" xfId="673" applyFont="1" applyAlignment="1">
      <alignment horizontal="right" wrapText="1"/>
    </xf>
    <xf numFmtId="0" fontId="169" fillId="0" borderId="0" xfId="0" applyFont="1" applyAlignment="1">
      <alignment horizontal="right" wrapText="1"/>
    </xf>
    <xf numFmtId="165" fontId="147" fillId="0" borderId="0" xfId="673" applyFont="1" applyAlignment="1">
      <alignment horizontal="left" wrapText="1"/>
    </xf>
    <xf numFmtId="2" fontId="171" fillId="0" borderId="0" xfId="2059" applyNumberFormat="1" applyFont="1" applyAlignment="1">
      <alignment horizontal="justify" vertical="top"/>
    </xf>
    <xf numFmtId="0" fontId="0" fillId="0" borderId="0" xfId="0" applyAlignment="1">
      <alignment vertical="center"/>
    </xf>
    <xf numFmtId="0" fontId="168" fillId="0" borderId="0" xfId="0" applyFont="1" applyAlignment="1">
      <alignment horizontal="center" vertical="top"/>
    </xf>
    <xf numFmtId="165" fontId="151" fillId="0" borderId="0" xfId="673" applyFont="1" applyAlignment="1">
      <alignment horizontal="center" wrapText="1"/>
    </xf>
    <xf numFmtId="49" fontId="168" fillId="0" borderId="0" xfId="0" applyNumberFormat="1" applyFont="1" applyAlignment="1">
      <alignment vertical="center"/>
    </xf>
    <xf numFmtId="0" fontId="168" fillId="0" borderId="0" xfId="0" applyFont="1" applyAlignment="1">
      <alignment horizontal="left" vertical="top" wrapText="1"/>
    </xf>
    <xf numFmtId="0" fontId="147" fillId="0" borderId="0" xfId="0" applyFont="1" applyAlignment="1">
      <alignment horizontal="left" wrapText="1"/>
    </xf>
    <xf numFmtId="165" fontId="168" fillId="0" borderId="0" xfId="742" applyFont="1" applyAlignment="1">
      <alignment horizontal="left" wrapText="1"/>
    </xf>
    <xf numFmtId="4" fontId="163" fillId="0" borderId="0" xfId="0" applyNumberFormat="1" applyFont="1" applyAlignment="1">
      <alignment horizontal="left" vertical="center"/>
    </xf>
    <xf numFmtId="4" fontId="163" fillId="0" borderId="0" xfId="0" applyNumberFormat="1" applyFont="1" applyAlignment="1">
      <alignment horizontal="right"/>
    </xf>
    <xf numFmtId="165" fontId="169" fillId="0" borderId="0" xfId="673" applyFont="1" applyFill="1" applyBorder="1" applyAlignment="1">
      <alignment horizontal="right" wrapText="1"/>
    </xf>
    <xf numFmtId="0" fontId="6" fillId="0" borderId="0" xfId="0" applyFont="1"/>
    <xf numFmtId="0" fontId="163" fillId="0" borderId="0" xfId="0" applyFont="1" applyAlignment="1">
      <alignment horizontal="center" vertical="top" wrapText="1"/>
    </xf>
    <xf numFmtId="4" fontId="165" fillId="0" borderId="0" xfId="0" applyNumberFormat="1" applyFont="1" applyAlignment="1">
      <alignment horizontal="center" vertical="top"/>
    </xf>
    <xf numFmtId="0" fontId="165" fillId="0" borderId="0" xfId="0" applyFont="1" applyAlignment="1">
      <alignment vertical="top"/>
    </xf>
    <xf numFmtId="4" fontId="163" fillId="0" borderId="0" xfId="0" applyNumberFormat="1" applyFont="1" applyAlignment="1">
      <alignment horizontal="left" wrapText="1"/>
    </xf>
    <xf numFmtId="4" fontId="163" fillId="0" borderId="0" xfId="0" applyNumberFormat="1" applyFont="1" applyAlignment="1">
      <alignment horizontal="right" wrapText="1"/>
    </xf>
    <xf numFmtId="0" fontId="163" fillId="0" borderId="0" xfId="0" applyFont="1" applyAlignment="1">
      <alignment horizontal="center" vertical="top"/>
    </xf>
    <xf numFmtId="165" fontId="163" fillId="0" borderId="0" xfId="742" applyFont="1" applyAlignment="1">
      <alignment horizontal="right" wrapText="1"/>
    </xf>
    <xf numFmtId="165" fontId="163" fillId="0" borderId="0" xfId="742" applyFont="1" applyAlignment="1">
      <alignment horizontal="left" wrapText="1"/>
    </xf>
    <xf numFmtId="49" fontId="172" fillId="0" borderId="0" xfId="0" applyNumberFormat="1" applyFont="1" applyAlignment="1">
      <alignment vertical="center"/>
    </xf>
    <xf numFmtId="0" fontId="146" fillId="0" borderId="0" xfId="0" applyFont="1" applyAlignment="1">
      <alignment horizontal="left" wrapText="1"/>
    </xf>
    <xf numFmtId="49" fontId="168" fillId="0" borderId="0" xfId="0" applyNumberFormat="1" applyFont="1" applyAlignment="1">
      <alignment horizontal="center"/>
    </xf>
    <xf numFmtId="4" fontId="168" fillId="0" borderId="0" xfId="0" applyNumberFormat="1" applyFont="1" applyAlignment="1">
      <alignment horizontal="center"/>
    </xf>
    <xf numFmtId="4" fontId="168" fillId="0" borderId="0" xfId="0" applyNumberFormat="1" applyFont="1" applyAlignment="1" applyProtection="1">
      <alignment horizontal="right"/>
      <protection locked="0"/>
    </xf>
    <xf numFmtId="4" fontId="168" fillId="0" borderId="0" xfId="742" applyNumberFormat="1" applyFont="1" applyFill="1" applyBorder="1" applyAlignment="1" applyProtection="1">
      <alignment horizontal="right"/>
    </xf>
    <xf numFmtId="165" fontId="163" fillId="0" borderId="0" xfId="673" applyFont="1" applyFill="1" applyAlignment="1">
      <alignment horizontal="center" vertical="top" wrapText="1"/>
    </xf>
    <xf numFmtId="165" fontId="163" fillId="0" borderId="0" xfId="673" applyFont="1" applyFill="1" applyAlignment="1">
      <alignment horizontal="left" vertical="top" wrapText="1"/>
    </xf>
    <xf numFmtId="165" fontId="163" fillId="0" borderId="0" xfId="673" applyFont="1" applyFill="1" applyAlignment="1">
      <alignment horizontal="right" vertical="top" wrapText="1"/>
    </xf>
    <xf numFmtId="165" fontId="147" fillId="0" borderId="0" xfId="673" applyFont="1" applyAlignment="1">
      <alignment horizontal="center" wrapText="1"/>
    </xf>
    <xf numFmtId="165" fontId="147" fillId="0" borderId="0" xfId="673" applyFont="1" applyAlignment="1">
      <alignment horizontal="right" wrapText="1"/>
    </xf>
    <xf numFmtId="0" fontId="151" fillId="0" borderId="0" xfId="0" applyFont="1" applyAlignment="1">
      <alignment horizontal="left" vertical="top" wrapText="1"/>
    </xf>
    <xf numFmtId="0" fontId="147" fillId="0" borderId="0" xfId="0" applyFont="1" applyAlignment="1">
      <alignment horizontal="center" vertical="top"/>
    </xf>
    <xf numFmtId="0" fontId="146" fillId="0" borderId="0" xfId="0" applyFont="1" applyAlignment="1">
      <alignment horizontal="right" vertical="top" wrapText="1"/>
    </xf>
    <xf numFmtId="165" fontId="146" fillId="0" borderId="0" xfId="673" applyFont="1" applyFill="1" applyBorder="1" applyAlignment="1">
      <alignment horizontal="right" vertical="top" wrapText="1"/>
    </xf>
    <xf numFmtId="4" fontId="168" fillId="0" borderId="0" xfId="0" applyNumberFormat="1" applyFont="1" applyAlignment="1">
      <alignment horizontal="right"/>
    </xf>
    <xf numFmtId="165" fontId="173" fillId="0" borderId="0" xfId="673" applyFont="1" applyFill="1" applyBorder="1" applyAlignment="1">
      <alignment horizontal="right" wrapText="1"/>
    </xf>
    <xf numFmtId="49" fontId="147" fillId="0" borderId="0" xfId="0" applyNumberFormat="1" applyFont="1" applyAlignment="1">
      <alignment vertical="center"/>
    </xf>
    <xf numFmtId="0" fontId="147" fillId="0" borderId="0" xfId="0" applyFont="1" applyAlignment="1">
      <alignment vertical="top"/>
    </xf>
    <xf numFmtId="4" fontId="147" fillId="0" borderId="0" xfId="0" applyNumberFormat="1" applyFont="1" applyAlignment="1">
      <alignment horizontal="center" vertical="top"/>
    </xf>
    <xf numFmtId="0" fontId="147" fillId="0" borderId="0" xfId="0" applyFont="1" applyAlignment="1">
      <alignment vertical="center" wrapText="1"/>
    </xf>
    <xf numFmtId="4" fontId="147" fillId="0" borderId="0" xfId="0" applyNumberFormat="1" applyFont="1" applyAlignment="1">
      <alignment vertical="center" wrapText="1"/>
    </xf>
    <xf numFmtId="2" fontId="152" fillId="0" borderId="0" xfId="2059" applyNumberFormat="1" applyFont="1" applyBorder="1" applyAlignment="1">
      <alignment horizontal="justify" vertical="top"/>
    </xf>
    <xf numFmtId="2" fontId="152" fillId="0" borderId="0" xfId="2059" applyNumberFormat="1" applyFont="1" applyBorder="1" applyAlignment="1">
      <alignment horizontal="left" vertical="top"/>
    </xf>
    <xf numFmtId="4" fontId="147" fillId="0" borderId="0" xfId="0" applyNumberFormat="1" applyFont="1" applyAlignment="1" applyProtection="1">
      <alignment vertical="center" wrapText="1"/>
      <protection locked="0"/>
    </xf>
    <xf numFmtId="43" fontId="147" fillId="0" borderId="0" xfId="2060" applyFont="1" applyAlignment="1" applyProtection="1">
      <alignment vertical="center"/>
      <protection locked="0"/>
    </xf>
    <xf numFmtId="0" fontId="147" fillId="0" borderId="0" xfId="0" applyFont="1" applyAlignment="1">
      <alignment horizontal="right" vertical="center" wrapText="1"/>
    </xf>
    <xf numFmtId="0" fontId="151" fillId="0" borderId="0" xfId="0" applyFont="1" applyAlignment="1">
      <alignment vertical="center" wrapText="1"/>
    </xf>
    <xf numFmtId="4" fontId="151" fillId="0" borderId="0" xfId="0" applyNumberFormat="1" applyFont="1" applyAlignment="1">
      <alignment vertical="center" wrapText="1"/>
    </xf>
    <xf numFmtId="4" fontId="151" fillId="0" borderId="0" xfId="0" applyNumberFormat="1" applyFont="1" applyAlignment="1" applyProtection="1">
      <alignment vertical="center" wrapText="1"/>
      <protection locked="0"/>
    </xf>
    <xf numFmtId="43" fontId="151" fillId="0" borderId="0" xfId="2060" applyFont="1" applyAlignment="1" applyProtection="1">
      <alignment vertical="center"/>
      <protection locked="0"/>
    </xf>
    <xf numFmtId="0" fontId="151" fillId="0" borderId="0" xfId="0" applyFont="1" applyAlignment="1">
      <alignment vertical="center"/>
    </xf>
    <xf numFmtId="49" fontId="156" fillId="0" borderId="0" xfId="1568" applyNumberFormat="1" applyFont="1" applyAlignment="1">
      <alignment horizontal="justify" vertical="center" wrapText="1"/>
    </xf>
    <xf numFmtId="49" fontId="156" fillId="0" borderId="0" xfId="1568" applyNumberFormat="1" applyFont="1" applyAlignment="1">
      <alignment horizontal="right" vertical="center" wrapText="1"/>
    </xf>
    <xf numFmtId="43" fontId="156" fillId="0" borderId="0" xfId="2060" applyFont="1" applyFill="1" applyBorder="1" applyAlignment="1" applyProtection="1">
      <alignment horizontal="right" vertical="center" wrapText="1"/>
    </xf>
    <xf numFmtId="43" fontId="156" fillId="0" borderId="0" xfId="2060" applyFont="1" applyFill="1" applyBorder="1" applyAlignment="1" applyProtection="1">
      <alignment horizontal="right" vertical="center" wrapText="1"/>
      <protection locked="0"/>
    </xf>
    <xf numFmtId="43" fontId="156" fillId="0" borderId="0" xfId="2060" applyFont="1" applyFill="1" applyBorder="1" applyAlignment="1" applyProtection="1">
      <alignment vertical="center" wrapText="1"/>
      <protection locked="0"/>
    </xf>
    <xf numFmtId="43" fontId="0" fillId="0" borderId="0" xfId="2060" applyFont="1" applyAlignment="1">
      <alignment vertical="center"/>
    </xf>
    <xf numFmtId="0" fontId="0" fillId="0" borderId="0" xfId="0" applyAlignment="1">
      <alignment vertical="center" wrapText="1"/>
    </xf>
    <xf numFmtId="43" fontId="0" fillId="0" borderId="0" xfId="2060" applyFont="1" applyAlignment="1">
      <alignment vertical="center" wrapText="1"/>
    </xf>
    <xf numFmtId="4" fontId="147" fillId="0" borderId="0" xfId="0" applyNumberFormat="1" applyFont="1" applyAlignment="1" applyProtection="1">
      <alignment horizontal="right"/>
      <protection locked="0"/>
    </xf>
    <xf numFmtId="2" fontId="16" fillId="0" borderId="0" xfId="1469" applyNumberFormat="1" applyAlignment="1">
      <alignment horizontal="left" vertical="top"/>
    </xf>
    <xf numFmtId="43" fontId="4" fillId="0" borderId="0" xfId="2037" applyFont="1" applyAlignment="1" applyProtection="1">
      <alignment horizontal="left" vertical="top"/>
    </xf>
    <xf numFmtId="2" fontId="16" fillId="0" borderId="0" xfId="1469" applyNumberFormat="1" applyAlignment="1">
      <alignment horizontal="center" vertical="top"/>
    </xf>
    <xf numFmtId="0" fontId="16" fillId="0" borderId="0" xfId="1469" applyAlignment="1">
      <alignment horizontal="left" vertical="top" wrapText="1"/>
    </xf>
    <xf numFmtId="2" fontId="156" fillId="0" borderId="0" xfId="1469" applyNumberFormat="1" applyFont="1" applyAlignment="1">
      <alignment horizontal="left" vertical="top"/>
    </xf>
    <xf numFmtId="2" fontId="156" fillId="0" borderId="0" xfId="1469" applyNumberFormat="1" applyFont="1" applyAlignment="1">
      <alignment horizontal="center" vertical="top"/>
    </xf>
    <xf numFmtId="0" fontId="156" fillId="0" borderId="0" xfId="1469" applyFont="1" applyAlignment="1">
      <alignment horizontal="left" vertical="top" wrapText="1"/>
    </xf>
    <xf numFmtId="0" fontId="6" fillId="0" borderId="0" xfId="1469" applyFont="1"/>
    <xf numFmtId="43" fontId="6" fillId="0" borderId="0" xfId="2037" applyFont="1" applyProtection="1"/>
    <xf numFmtId="2" fontId="175" fillId="0" borderId="0" xfId="1469" applyNumberFormat="1" applyFont="1" applyAlignment="1">
      <alignment horizontal="left" vertical="top"/>
    </xf>
    <xf numFmtId="2" fontId="175" fillId="0" borderId="0" xfId="1469" applyNumberFormat="1" applyFont="1" applyAlignment="1">
      <alignment horizontal="center" vertical="top"/>
    </xf>
    <xf numFmtId="0" fontId="175" fillId="0" borderId="0" xfId="1469" applyFont="1" applyAlignment="1">
      <alignment horizontal="justify" vertical="top" wrapText="1"/>
    </xf>
    <xf numFmtId="2" fontId="6" fillId="0" borderId="0" xfId="1469" applyNumberFormat="1" applyFont="1" applyAlignment="1">
      <alignment horizontal="left" vertical="top"/>
    </xf>
    <xf numFmtId="43" fontId="6" fillId="0" borderId="0" xfId="2037" applyFont="1" applyAlignment="1" applyProtection="1">
      <alignment horizontal="left" vertical="top"/>
    </xf>
    <xf numFmtId="0" fontId="156" fillId="0" borderId="0" xfId="1469" applyFont="1" applyAlignment="1">
      <alignment horizontal="justify" vertical="top" wrapText="1"/>
    </xf>
    <xf numFmtId="49" fontId="176" fillId="0" borderId="0" xfId="1469" applyNumberFormat="1" applyFont="1" applyAlignment="1">
      <alignment horizontal="left" vertical="top"/>
    </xf>
    <xf numFmtId="2" fontId="176" fillId="0" borderId="0" xfId="1469" applyNumberFormat="1" applyFont="1" applyAlignment="1">
      <alignment vertical="top"/>
    </xf>
    <xf numFmtId="2" fontId="5" fillId="0" borderId="0" xfId="1469" applyNumberFormat="1" applyFont="1" applyAlignment="1">
      <alignment horizontal="left" vertical="top"/>
    </xf>
    <xf numFmtId="43" fontId="5" fillId="0" borderId="0" xfId="2037" applyFont="1" applyAlignment="1" applyProtection="1">
      <alignment horizontal="left" vertical="top"/>
    </xf>
    <xf numFmtId="2" fontId="177" fillId="0" borderId="0" xfId="1469" applyNumberFormat="1" applyFont="1" applyAlignment="1">
      <alignment horizontal="left" vertical="top"/>
    </xf>
    <xf numFmtId="2" fontId="177" fillId="0" borderId="0" xfId="1469" applyNumberFormat="1" applyFont="1" applyAlignment="1">
      <alignment horizontal="center" vertical="top"/>
    </xf>
    <xf numFmtId="0" fontId="178" fillId="0" borderId="0" xfId="1469" applyFont="1" applyAlignment="1">
      <alignment horizontal="justify" vertical="top" wrapText="1"/>
    </xf>
    <xf numFmtId="2" fontId="178" fillId="0" borderId="0" xfId="1469" applyNumberFormat="1" applyFont="1" applyAlignment="1">
      <alignment horizontal="left" vertical="top"/>
    </xf>
    <xf numFmtId="0" fontId="16" fillId="0" borderId="0" xfId="1469"/>
    <xf numFmtId="43" fontId="4" fillId="0" borderId="0" xfId="2037" applyFont="1" applyProtection="1"/>
    <xf numFmtId="0" fontId="175" fillId="0" borderId="0" xfId="1469" applyFont="1" applyAlignment="1">
      <alignment horizontal="center" wrapText="1"/>
    </xf>
    <xf numFmtId="4" fontId="156" fillId="0" borderId="0" xfId="1469" applyNumberFormat="1" applyFont="1" applyAlignment="1">
      <alignment horizontal="center"/>
    </xf>
    <xf numFmtId="0" fontId="156" fillId="0" borderId="0" xfId="1469" applyFont="1" applyAlignment="1">
      <alignment horizontal="center" wrapText="1"/>
    </xf>
    <xf numFmtId="49" fontId="156" fillId="0" borderId="0" xfId="1469" applyNumberFormat="1" applyFont="1" applyAlignment="1">
      <alignment horizontal="left" vertical="top"/>
    </xf>
    <xf numFmtId="0" fontId="37" fillId="0" borderId="0" xfId="1469" applyFont="1"/>
    <xf numFmtId="43" fontId="37" fillId="0" borderId="0" xfId="2037" applyFont="1" applyProtection="1"/>
    <xf numFmtId="4" fontId="177" fillId="0" borderId="0" xfId="1469" applyNumberFormat="1" applyFont="1" applyAlignment="1">
      <alignment horizontal="right"/>
    </xf>
    <xf numFmtId="0" fontId="177" fillId="0" borderId="0" xfId="1469" applyFont="1" applyAlignment="1">
      <alignment horizontal="right"/>
    </xf>
    <xf numFmtId="0" fontId="177" fillId="0" borderId="0" xfId="1469" applyFont="1" applyAlignment="1">
      <alignment horizontal="center"/>
    </xf>
    <xf numFmtId="0" fontId="175" fillId="0" borderId="0" xfId="1469" applyFont="1" applyAlignment="1">
      <alignment horizontal="justify" vertical="top"/>
    </xf>
    <xf numFmtId="0" fontId="156" fillId="0" borderId="0" xfId="1469" applyFont="1"/>
    <xf numFmtId="0" fontId="156" fillId="0" borderId="0" xfId="1469" applyFont="1" applyAlignment="1">
      <alignment horizontal="center" vertical="top"/>
    </xf>
    <xf numFmtId="0" fontId="176" fillId="0" borderId="0" xfId="1469" applyFont="1" applyAlignment="1">
      <alignment vertical="top"/>
    </xf>
    <xf numFmtId="0" fontId="5" fillId="0" borderId="0" xfId="1469" applyFont="1"/>
    <xf numFmtId="43" fontId="5" fillId="0" borderId="0" xfId="2037" applyFont="1" applyProtection="1"/>
    <xf numFmtId="0" fontId="177" fillId="0" borderId="0" xfId="1469" applyFont="1"/>
    <xf numFmtId="0" fontId="177" fillId="0" borderId="0" xfId="1469" applyFont="1" applyAlignment="1">
      <alignment horizontal="center" vertical="top"/>
    </xf>
    <xf numFmtId="0" fontId="178" fillId="0" borderId="0" xfId="1469" applyFont="1"/>
    <xf numFmtId="2" fontId="156" fillId="0" borderId="0" xfId="1469" applyNumberFormat="1" applyFont="1" applyAlignment="1">
      <alignment horizontal="center"/>
    </xf>
    <xf numFmtId="4" fontId="175" fillId="0" borderId="0" xfId="1469" applyNumberFormat="1" applyFont="1" applyAlignment="1">
      <alignment horizontal="left" vertical="top"/>
    </xf>
    <xf numFmtId="2" fontId="175" fillId="0" borderId="0" xfId="1469" applyNumberFormat="1" applyFont="1" applyAlignment="1">
      <alignment horizontal="center"/>
    </xf>
    <xf numFmtId="49" fontId="175" fillId="0" borderId="0" xfId="1469" applyNumberFormat="1" applyFont="1" applyAlignment="1">
      <alignment horizontal="left" vertical="top"/>
    </xf>
    <xf numFmtId="4" fontId="175" fillId="0" borderId="0" xfId="1469" applyNumberFormat="1" applyFont="1" applyAlignment="1">
      <alignment horizontal="center"/>
    </xf>
    <xf numFmtId="49" fontId="175" fillId="0" borderId="0" xfId="1469" applyNumberFormat="1" applyFont="1" applyAlignment="1">
      <alignment horizontal="left" vertical="top" wrapText="1"/>
    </xf>
    <xf numFmtId="49" fontId="175" fillId="0" borderId="0" xfId="1469" applyNumberFormat="1" applyFont="1" applyAlignment="1">
      <alignment horizontal="center" wrapText="1"/>
    </xf>
    <xf numFmtId="0" fontId="157" fillId="0" borderId="0" xfId="1469" applyFont="1" applyAlignment="1">
      <alignment horizontal="justify" vertical="top" wrapText="1"/>
    </xf>
    <xf numFmtId="2" fontId="157" fillId="0" borderId="0" xfId="1469" applyNumberFormat="1" applyFont="1" applyAlignment="1">
      <alignment vertical="top"/>
    </xf>
    <xf numFmtId="2" fontId="177" fillId="0" borderId="0" xfId="1469" applyNumberFormat="1" applyFont="1" applyAlignment="1">
      <alignment horizontal="center"/>
    </xf>
    <xf numFmtId="0" fontId="178" fillId="0" borderId="0" xfId="1469" applyFont="1" applyAlignment="1">
      <alignment horizontal="left" vertical="top" wrapText="1"/>
    </xf>
    <xf numFmtId="2" fontId="178" fillId="0" borderId="0" xfId="1469" applyNumberFormat="1" applyFont="1" applyAlignment="1">
      <alignment vertical="top"/>
    </xf>
    <xf numFmtId="0" fontId="175" fillId="0" borderId="0" xfId="1469" applyFont="1" applyAlignment="1">
      <alignment horizontal="center" vertical="top" wrapText="1"/>
    </xf>
    <xf numFmtId="2" fontId="180" fillId="0" borderId="0" xfId="1469" applyNumberFormat="1" applyFont="1" applyAlignment="1">
      <alignment horizontal="left" vertical="top"/>
    </xf>
    <xf numFmtId="43" fontId="180" fillId="0" borderId="0" xfId="2037" applyFont="1" applyAlignment="1" applyProtection="1">
      <alignment horizontal="left" vertical="top"/>
    </xf>
    <xf numFmtId="2" fontId="181" fillId="0" borderId="0" xfId="1469" applyNumberFormat="1" applyFont="1" applyAlignment="1">
      <alignment horizontal="left" vertical="top"/>
    </xf>
    <xf numFmtId="2" fontId="181" fillId="0" borderId="0" xfId="1469" applyNumberFormat="1" applyFont="1" applyAlignment="1">
      <alignment horizontal="center"/>
    </xf>
    <xf numFmtId="0" fontId="182" fillId="0" borderId="0" xfId="1469" applyFont="1" applyAlignment="1">
      <alignment horizontal="justify" vertical="top" wrapText="1"/>
    </xf>
    <xf numFmtId="2" fontId="182" fillId="0" borderId="0" xfId="1469" applyNumberFormat="1" applyFont="1" applyAlignment="1">
      <alignment vertical="top"/>
    </xf>
    <xf numFmtId="2" fontId="175" fillId="0" borderId="0" xfId="1469" applyNumberFormat="1" applyFont="1" applyAlignment="1">
      <alignment horizontal="justify" vertical="top" wrapText="1"/>
    </xf>
    <xf numFmtId="2" fontId="175" fillId="0" borderId="0" xfId="1469" applyNumberFormat="1" applyFont="1" applyAlignment="1">
      <alignment horizontal="center" vertical="top" wrapText="1"/>
    </xf>
    <xf numFmtId="2" fontId="156" fillId="0" borderId="0" xfId="1469" applyNumberFormat="1" applyFont="1" applyAlignment="1">
      <alignment horizontal="left" vertical="top" wrapText="1"/>
    </xf>
    <xf numFmtId="2" fontId="156" fillId="0" borderId="0" xfId="1469" applyNumberFormat="1" applyFont="1" applyAlignment="1">
      <alignment horizontal="center" vertical="top" wrapText="1"/>
    </xf>
    <xf numFmtId="2" fontId="175" fillId="0" borderId="0" xfId="1469" applyNumberFormat="1" applyFont="1" applyAlignment="1">
      <alignment vertical="top" wrapText="1"/>
    </xf>
    <xf numFmtId="2" fontId="156" fillId="0" borderId="0" xfId="1469" applyNumberFormat="1" applyFont="1" applyAlignment="1">
      <alignment horizontal="justify" vertical="top" wrapText="1"/>
    </xf>
    <xf numFmtId="4" fontId="156" fillId="0" borderId="0" xfId="1469" applyNumberFormat="1" applyFont="1" applyAlignment="1">
      <alignment horizontal="center" vertical="top" wrapText="1"/>
    </xf>
    <xf numFmtId="4" fontId="156" fillId="0" borderId="0" xfId="1469" applyNumberFormat="1" applyFont="1" applyAlignment="1">
      <alignment horizontal="center" vertical="top"/>
    </xf>
    <xf numFmtId="2" fontId="175" fillId="0" borderId="0" xfId="1469" applyNumberFormat="1" applyFont="1" applyAlignment="1">
      <alignment vertical="top"/>
    </xf>
    <xf numFmtId="2" fontId="175" fillId="0" borderId="0" xfId="1469" applyNumberFormat="1" applyFont="1" applyAlignment="1">
      <alignment horizontal="center" wrapText="1"/>
    </xf>
    <xf numFmtId="0" fontId="156" fillId="0" borderId="0" xfId="1469" applyFont="1" applyAlignment="1">
      <alignment horizontal="justify" vertical="top"/>
    </xf>
    <xf numFmtId="0" fontId="156" fillId="0" borderId="0" xfId="1469" applyFont="1" applyAlignment="1">
      <alignment horizontal="center"/>
    </xf>
    <xf numFmtId="0" fontId="157" fillId="0" borderId="0" xfId="1469" applyFont="1" applyAlignment="1">
      <alignment vertical="top"/>
    </xf>
    <xf numFmtId="0" fontId="178" fillId="0" borderId="0" xfId="1469" applyFont="1" applyAlignment="1">
      <alignment vertical="top"/>
    </xf>
    <xf numFmtId="0" fontId="175" fillId="0" borderId="0" xfId="1469" applyFont="1" applyAlignment="1">
      <alignment vertical="top"/>
    </xf>
    <xf numFmtId="2" fontId="184" fillId="0" borderId="0" xfId="1469" applyNumberFormat="1" applyFont="1" applyAlignment="1">
      <alignment horizontal="left" vertical="top"/>
    </xf>
    <xf numFmtId="43" fontId="184" fillId="0" borderId="0" xfId="2037" applyFont="1" applyAlignment="1" applyProtection="1">
      <alignment horizontal="left" vertical="top"/>
    </xf>
    <xf numFmtId="0" fontId="175" fillId="0" borderId="0" xfId="1469" applyFont="1"/>
    <xf numFmtId="0" fontId="175" fillId="0" borderId="0" xfId="1469" applyFont="1" applyAlignment="1">
      <alignment horizontal="center"/>
    </xf>
    <xf numFmtId="0" fontId="179" fillId="0" borderId="0" xfId="0" applyFont="1"/>
    <xf numFmtId="0" fontId="175" fillId="0" borderId="0" xfId="1469" applyFont="1" applyAlignment="1">
      <alignment horizontal="left" vertical="top" wrapText="1"/>
    </xf>
    <xf numFmtId="0" fontId="176" fillId="0" borderId="0" xfId="1469" applyFont="1" applyAlignment="1">
      <alignment horizontal="left" vertical="top" wrapText="1"/>
    </xf>
    <xf numFmtId="0" fontId="175" fillId="0" borderId="0" xfId="1469" applyFont="1" applyAlignment="1">
      <alignment wrapText="1"/>
    </xf>
    <xf numFmtId="0" fontId="175" fillId="0" borderId="0" xfId="1469" applyFont="1" applyAlignment="1">
      <alignment horizontal="center" vertical="top"/>
    </xf>
    <xf numFmtId="0" fontId="175" fillId="0" borderId="0" xfId="1469" applyFont="1" applyAlignment="1">
      <alignment vertical="top" wrapText="1"/>
    </xf>
    <xf numFmtId="2" fontId="7" fillId="0" borderId="0" xfId="1469" applyNumberFormat="1" applyFont="1" applyAlignment="1">
      <alignment horizontal="left" vertical="top"/>
    </xf>
    <xf numFmtId="43" fontId="7" fillId="0" borderId="0" xfId="2037" applyFont="1" applyAlignment="1" applyProtection="1">
      <alignment horizontal="left" vertical="top"/>
    </xf>
    <xf numFmtId="4" fontId="157" fillId="0" borderId="0" xfId="1469" applyNumberFormat="1" applyFont="1" applyAlignment="1">
      <alignment horizontal="right" vertical="top"/>
    </xf>
    <xf numFmtId="0" fontId="157" fillId="0" borderId="0" xfId="1469" applyFont="1"/>
    <xf numFmtId="0" fontId="176" fillId="0" borderId="0" xfId="1469" applyFont="1" applyAlignment="1">
      <alignment horizontal="justify" vertical="top"/>
    </xf>
    <xf numFmtId="0" fontId="176" fillId="0" borderId="0" xfId="1469" applyFont="1" applyAlignment="1">
      <alignment horizontal="center"/>
    </xf>
    <xf numFmtId="0" fontId="176" fillId="0" borderId="0" xfId="1469" applyFont="1" applyAlignment="1">
      <alignment horizontal="justify" vertical="top" wrapText="1"/>
    </xf>
    <xf numFmtId="4" fontId="156" fillId="70" borderId="0" xfId="1469" applyNumberFormat="1" applyFont="1" applyFill="1" applyAlignment="1">
      <alignment horizontal="right" vertical="top"/>
    </xf>
    <xf numFmtId="4" fontId="156" fillId="70" borderId="0" xfId="1469" applyNumberFormat="1" applyFont="1" applyFill="1" applyAlignment="1">
      <alignment horizontal="center"/>
    </xf>
    <xf numFmtId="0" fontId="156" fillId="70" borderId="0" xfId="1469" applyFont="1" applyFill="1" applyAlignment="1">
      <alignment horizontal="center" wrapText="1"/>
    </xf>
    <xf numFmtId="0" fontId="156" fillId="70" borderId="0" xfId="1469" applyFont="1" applyFill="1" applyAlignment="1">
      <alignment horizontal="justify" vertical="top" wrapText="1"/>
    </xf>
    <xf numFmtId="0" fontId="156" fillId="70" borderId="0" xfId="1469" applyFont="1" applyFill="1"/>
    <xf numFmtId="4" fontId="157" fillId="70" borderId="0" xfId="1469" applyNumberFormat="1" applyFont="1" applyFill="1" applyAlignment="1">
      <alignment horizontal="right" vertical="top"/>
    </xf>
    <xf numFmtId="0" fontId="157" fillId="70" borderId="0" xfId="1469" applyFont="1" applyFill="1" applyAlignment="1">
      <alignment horizontal="justify" vertical="top" wrapText="1"/>
    </xf>
    <xf numFmtId="2" fontId="157" fillId="70" borderId="0" xfId="1469" applyNumberFormat="1" applyFont="1" applyFill="1" applyAlignment="1">
      <alignment horizontal="left" vertical="center"/>
    </xf>
    <xf numFmtId="2" fontId="156" fillId="70" borderId="0" xfId="1469" applyNumberFormat="1" applyFont="1" applyFill="1" applyAlignment="1">
      <alignment horizontal="center" vertical="center" wrapText="1"/>
    </xf>
    <xf numFmtId="2" fontId="156" fillId="70" borderId="0" xfId="1469" applyNumberFormat="1" applyFont="1" applyFill="1" applyAlignment="1">
      <alignment horizontal="left" vertical="center"/>
    </xf>
    <xf numFmtId="0" fontId="175" fillId="70" borderId="0" xfId="1469" applyFont="1" applyFill="1"/>
    <xf numFmtId="4" fontId="175" fillId="0" borderId="0" xfId="1469" applyNumberFormat="1" applyFont="1"/>
    <xf numFmtId="4" fontId="156" fillId="0" borderId="0" xfId="1469" applyNumberFormat="1" applyFont="1" applyAlignment="1">
      <alignment horizontal="right" vertical="top"/>
    </xf>
    <xf numFmtId="0" fontId="157" fillId="0" borderId="0" xfId="1469" applyFont="1" applyAlignment="1">
      <alignment vertical="top" wrapText="1"/>
    </xf>
    <xf numFmtId="0" fontId="178" fillId="0" borderId="0" xfId="1469" applyFont="1" applyAlignment="1">
      <alignment vertical="top" wrapText="1"/>
    </xf>
    <xf numFmtId="4" fontId="175" fillId="0" borderId="0" xfId="1469" applyNumberFormat="1" applyFont="1" applyAlignment="1">
      <alignment horizontal="center" vertical="top" wrapText="1"/>
    </xf>
    <xf numFmtId="2" fontId="175" fillId="0" borderId="0" xfId="1469" applyNumberFormat="1" applyFont="1" applyAlignment="1">
      <alignment horizontal="left" vertical="top" wrapText="1"/>
    </xf>
    <xf numFmtId="4" fontId="175" fillId="0" borderId="0" xfId="1469" applyNumberFormat="1" applyFont="1" applyAlignment="1">
      <alignment horizontal="center" vertical="top"/>
    </xf>
    <xf numFmtId="0" fontId="156" fillId="0" borderId="0" xfId="1469" applyFont="1" applyAlignment="1">
      <alignment vertical="top" wrapText="1"/>
    </xf>
    <xf numFmtId="0" fontId="157" fillId="0" borderId="0" xfId="1469" applyFont="1" applyAlignment="1">
      <alignment horizontal="left" vertical="top" wrapText="1"/>
    </xf>
    <xf numFmtId="2" fontId="157" fillId="0" borderId="0" xfId="1469" applyNumberFormat="1" applyFont="1" applyAlignment="1">
      <alignment horizontal="left" vertical="top"/>
    </xf>
    <xf numFmtId="2" fontId="37" fillId="0" borderId="0" xfId="1469" applyNumberFormat="1" applyFont="1" applyAlignment="1">
      <alignment horizontal="left" vertical="top"/>
    </xf>
    <xf numFmtId="43" fontId="37" fillId="0" borderId="0" xfId="2037" applyFont="1" applyAlignment="1" applyProtection="1">
      <alignment horizontal="left" vertical="top"/>
    </xf>
    <xf numFmtId="4" fontId="177" fillId="0" borderId="0" xfId="1469" applyNumberFormat="1" applyFont="1" applyAlignment="1">
      <alignment horizontal="center" vertical="top"/>
    </xf>
    <xf numFmtId="0" fontId="175" fillId="0" borderId="0" xfId="1469" applyFont="1" applyAlignment="1">
      <alignment horizontal="right"/>
    </xf>
    <xf numFmtId="205" fontId="175" fillId="0" borderId="0" xfId="1469" applyNumberFormat="1" applyFont="1" applyAlignment="1">
      <alignment horizontal="right" wrapText="1"/>
    </xf>
    <xf numFmtId="4" fontId="156" fillId="0" borderId="0" xfId="1469" applyNumberFormat="1" applyFont="1" applyAlignment="1">
      <alignment horizontal="center" wrapText="1"/>
    </xf>
    <xf numFmtId="2" fontId="156" fillId="0" borderId="0" xfId="1469" applyNumberFormat="1" applyFont="1" applyAlignment="1">
      <alignment horizontal="center" wrapText="1"/>
    </xf>
    <xf numFmtId="205" fontId="175" fillId="0" borderId="0" xfId="1469" applyNumberFormat="1" applyFont="1" applyAlignment="1">
      <alignment horizontal="right"/>
    </xf>
    <xf numFmtId="4" fontId="156" fillId="0" borderId="0" xfId="1469" applyNumberFormat="1" applyFont="1" applyAlignment="1">
      <alignment horizontal="right"/>
    </xf>
    <xf numFmtId="2" fontId="156" fillId="0" borderId="0" xfId="1469" applyNumberFormat="1" applyFont="1" applyAlignment="1">
      <alignment horizontal="right"/>
    </xf>
    <xf numFmtId="2" fontId="177" fillId="0" borderId="0" xfId="1469" applyNumberFormat="1" applyFont="1" applyAlignment="1">
      <alignment horizontal="right"/>
    </xf>
    <xf numFmtId="4" fontId="177" fillId="0" borderId="0" xfId="1469" applyNumberFormat="1" applyFont="1" applyAlignment="1">
      <alignment horizontal="center"/>
    </xf>
    <xf numFmtId="2" fontId="175" fillId="0" borderId="0" xfId="1469" applyNumberFormat="1" applyFont="1" applyAlignment="1">
      <alignment horizontal="justify" vertical="top"/>
    </xf>
    <xf numFmtId="2" fontId="185" fillId="0" borderId="0" xfId="1469" applyNumberFormat="1" applyFont="1" applyAlignment="1">
      <alignment horizontal="left" vertical="top"/>
    </xf>
    <xf numFmtId="43" fontId="185" fillId="0" borderId="0" xfId="2037" applyFont="1" applyAlignment="1" applyProtection="1">
      <alignment horizontal="left" vertical="top"/>
    </xf>
    <xf numFmtId="2" fontId="186" fillId="0" borderId="0" xfId="1469" applyNumberFormat="1" applyFont="1" applyAlignment="1">
      <alignment horizontal="left" vertical="top"/>
    </xf>
    <xf numFmtId="2" fontId="186" fillId="0" borderId="0" xfId="1469" applyNumberFormat="1" applyFont="1" applyAlignment="1">
      <alignment horizontal="center" vertical="top"/>
    </xf>
    <xf numFmtId="0" fontId="187" fillId="0" borderId="0" xfId="1469" applyFont="1" applyAlignment="1">
      <alignment horizontal="left" vertical="top" wrapText="1"/>
    </xf>
    <xf numFmtId="2" fontId="156" fillId="0" borderId="0" xfId="1469" applyNumberFormat="1" applyFont="1" applyAlignment="1">
      <alignment horizontal="justify" vertical="top"/>
    </xf>
    <xf numFmtId="2" fontId="176" fillId="0" borderId="0" xfId="1469" applyNumberFormat="1" applyFont="1" applyAlignment="1">
      <alignment horizontal="justify" vertical="top"/>
    </xf>
    <xf numFmtId="2" fontId="188" fillId="0" borderId="0" xfId="1469" applyNumberFormat="1" applyFont="1" applyAlignment="1">
      <alignment horizontal="left" vertical="top"/>
    </xf>
    <xf numFmtId="43" fontId="188" fillId="0" borderId="0" xfId="2037" applyFont="1" applyAlignment="1" applyProtection="1">
      <alignment horizontal="left" vertical="top"/>
    </xf>
    <xf numFmtId="2" fontId="178" fillId="0" borderId="0" xfId="1469" applyNumberFormat="1" applyFont="1" applyAlignment="1">
      <alignment horizontal="center" vertical="top"/>
    </xf>
    <xf numFmtId="2" fontId="176" fillId="0" borderId="0" xfId="1469" applyNumberFormat="1" applyFont="1" applyAlignment="1">
      <alignment horizontal="justify" vertical="top" wrapText="1"/>
    </xf>
    <xf numFmtId="2" fontId="156" fillId="0" borderId="0" xfId="1469" applyNumberFormat="1" applyFont="1" applyAlignment="1">
      <alignment vertical="top"/>
    </xf>
    <xf numFmtId="2" fontId="175" fillId="0" borderId="0" xfId="1469" quotePrefix="1" applyNumberFormat="1" applyFont="1" applyAlignment="1">
      <alignment vertical="top"/>
    </xf>
    <xf numFmtId="0" fontId="186" fillId="0" borderId="0" xfId="1469" applyFont="1" applyAlignment="1">
      <alignment horizontal="left" vertical="top" wrapText="1"/>
    </xf>
    <xf numFmtId="2" fontId="189" fillId="0" borderId="0" xfId="1469" applyNumberFormat="1" applyFont="1" applyAlignment="1">
      <alignment horizontal="left" vertical="top"/>
    </xf>
    <xf numFmtId="43" fontId="189" fillId="0" borderId="0" xfId="2037" applyFont="1" applyAlignment="1" applyProtection="1">
      <alignment horizontal="left" vertical="top"/>
    </xf>
    <xf numFmtId="2" fontId="182" fillId="0" borderId="0" xfId="1469" applyNumberFormat="1" applyFont="1" applyAlignment="1">
      <alignment horizontal="left" vertical="top"/>
    </xf>
    <xf numFmtId="2" fontId="182" fillId="0" borderId="0" xfId="1469" applyNumberFormat="1" applyFont="1" applyAlignment="1">
      <alignment horizontal="center" vertical="top"/>
    </xf>
    <xf numFmtId="0" fontId="182" fillId="0" borderId="0" xfId="1469" applyFont="1" applyAlignment="1">
      <alignment horizontal="left" vertical="top" wrapText="1"/>
    </xf>
    <xf numFmtId="204" fontId="0" fillId="0" borderId="0" xfId="2061" applyFont="1" applyProtection="1"/>
    <xf numFmtId="204" fontId="0" fillId="0" borderId="0" xfId="2061" applyFont="1"/>
    <xf numFmtId="0" fontId="0" fillId="0" borderId="0" xfId="0" applyFont="1"/>
    <xf numFmtId="2" fontId="171" fillId="0" borderId="0" xfId="2059" applyNumberFormat="1" applyFont="1" applyAlignment="1">
      <alignment horizontal="left" vertical="top" wrapText="1"/>
    </xf>
    <xf numFmtId="2" fontId="146" fillId="0" borderId="0" xfId="2059" applyNumberFormat="1" applyFont="1" applyBorder="1" applyAlignment="1">
      <alignment horizontal="left" vertical="top"/>
    </xf>
    <xf numFmtId="0" fontId="151" fillId="0" borderId="0" xfId="0" applyFont="1" applyAlignment="1">
      <alignment horizontal="center" vertical="top" wrapText="1"/>
    </xf>
    <xf numFmtId="165" fontId="151" fillId="0" borderId="0" xfId="673" applyFont="1" applyFill="1" applyAlignment="1">
      <alignment horizontal="center" vertical="top" wrapText="1"/>
    </xf>
    <xf numFmtId="165" fontId="151" fillId="0" borderId="0" xfId="673" applyFont="1" applyFill="1" applyAlignment="1">
      <alignment horizontal="left" vertical="top" wrapText="1"/>
    </xf>
    <xf numFmtId="165" fontId="151" fillId="0" borderId="0" xfId="673" applyFont="1" applyFill="1" applyAlignment="1">
      <alignment horizontal="right" vertical="top" wrapText="1"/>
    </xf>
    <xf numFmtId="0" fontId="147" fillId="0" borderId="0" xfId="0" applyFont="1" applyAlignment="1">
      <alignment horizontal="center" vertical="top" wrapText="1"/>
    </xf>
    <xf numFmtId="165" fontId="147" fillId="0" borderId="0" xfId="673" applyFont="1" applyFill="1" applyAlignment="1">
      <alignment horizontal="center" vertical="top" wrapText="1"/>
    </xf>
    <xf numFmtId="165" fontId="147" fillId="0" borderId="0" xfId="673" applyFont="1" applyFill="1" applyAlignment="1">
      <alignment horizontal="left" vertical="top" wrapText="1"/>
    </xf>
    <xf numFmtId="165" fontId="147" fillId="0" borderId="0" xfId="673" applyFont="1" applyFill="1" applyAlignment="1">
      <alignment horizontal="right" vertical="top" wrapText="1"/>
    </xf>
    <xf numFmtId="49" fontId="147" fillId="0" borderId="0" xfId="0" applyNumberFormat="1" applyFont="1" applyAlignment="1">
      <alignment horizontal="center"/>
    </xf>
    <xf numFmtId="4" fontId="147" fillId="0" borderId="0" xfId="0" applyNumberFormat="1" applyFont="1" applyAlignment="1">
      <alignment horizontal="center"/>
    </xf>
    <xf numFmtId="2" fontId="171" fillId="0" borderId="0" xfId="2059" applyNumberFormat="1" applyFont="1" applyAlignment="1">
      <alignment vertical="top"/>
    </xf>
    <xf numFmtId="2" fontId="171" fillId="0" borderId="0" xfId="2059" applyNumberFormat="1" applyFont="1" applyAlignment="1">
      <alignment vertical="top" wrapText="1"/>
    </xf>
    <xf numFmtId="4" fontId="147" fillId="0" borderId="0" xfId="0" applyNumberFormat="1" applyFont="1" applyAlignment="1">
      <alignment horizontal="left" vertical="center"/>
    </xf>
    <xf numFmtId="4" fontId="147" fillId="0" borderId="0" xfId="0" applyNumberFormat="1" applyFont="1" applyAlignment="1">
      <alignment horizontal="right"/>
    </xf>
    <xf numFmtId="165" fontId="146" fillId="0" borderId="0" xfId="673" applyFont="1" applyFill="1" applyBorder="1" applyAlignment="1">
      <alignment horizontal="right" wrapText="1"/>
    </xf>
    <xf numFmtId="4" fontId="147" fillId="0" borderId="0" xfId="0" applyNumberFormat="1" applyFont="1" applyAlignment="1">
      <alignment horizontal="left" wrapText="1"/>
    </xf>
    <xf numFmtId="4" fontId="147" fillId="0" borderId="0" xfId="0" applyNumberFormat="1" applyFont="1" applyAlignment="1">
      <alignment horizontal="right" wrapText="1"/>
    </xf>
    <xf numFmtId="0" fontId="191" fillId="0" borderId="0" xfId="0" applyFont="1" applyBorder="1"/>
    <xf numFmtId="0" fontId="191" fillId="0" borderId="24" xfId="0" applyFont="1" applyBorder="1"/>
    <xf numFmtId="0" fontId="192" fillId="0" borderId="0" xfId="0" applyFont="1"/>
    <xf numFmtId="0" fontId="191" fillId="0" borderId="0" xfId="0" applyFont="1"/>
    <xf numFmtId="204" fontId="192" fillId="0" borderId="0" xfId="2061" applyFont="1" applyProtection="1"/>
    <xf numFmtId="204" fontId="191" fillId="0" borderId="0" xfId="2061" applyFont="1" applyBorder="1" applyProtection="1"/>
    <xf numFmtId="0" fontId="193" fillId="0" borderId="0" xfId="0" applyFont="1"/>
    <xf numFmtId="0" fontId="194" fillId="0" borderId="0" xfId="0" applyFont="1"/>
    <xf numFmtId="204" fontId="193" fillId="0" borderId="0" xfId="2061" applyFont="1" applyBorder="1" applyProtection="1"/>
    <xf numFmtId="0" fontId="194" fillId="0" borderId="29" xfId="0" applyFont="1" applyBorder="1"/>
    <xf numFmtId="204" fontId="194" fillId="0" borderId="29" xfId="2061" applyFont="1" applyBorder="1" applyProtection="1"/>
    <xf numFmtId="204" fontId="194" fillId="0" borderId="0" xfId="2061" applyFont="1" applyProtection="1"/>
    <xf numFmtId="0" fontId="192" fillId="0" borderId="24" xfId="0" applyFont="1" applyBorder="1"/>
    <xf numFmtId="204" fontId="192" fillId="0" borderId="24" xfId="2061" applyFont="1" applyBorder="1" applyProtection="1"/>
    <xf numFmtId="0" fontId="146" fillId="0" borderId="0" xfId="0" applyFont="1" applyAlignment="1">
      <alignment horizontal="left" vertical="top" wrapText="1" readingOrder="1"/>
    </xf>
    <xf numFmtId="0" fontId="147" fillId="0" borderId="0" xfId="1162" applyFont="1" applyAlignment="1">
      <alignment horizontal="left" vertical="top" wrapText="1"/>
    </xf>
    <xf numFmtId="0" fontId="146" fillId="0" borderId="0" xfId="1162" applyFont="1" applyAlignment="1">
      <alignment horizontal="left" wrapText="1"/>
    </xf>
    <xf numFmtId="2" fontId="152" fillId="0" borderId="9" xfId="2059" applyNumberFormat="1" applyFont="1" applyBorder="1" applyAlignment="1">
      <alignment horizontal="justify" vertical="top"/>
    </xf>
    <xf numFmtId="0" fontId="146" fillId="0" borderId="9" xfId="0" applyFont="1" applyBorder="1" applyAlignment="1">
      <alignment horizontal="left" wrapText="1"/>
    </xf>
    <xf numFmtId="2" fontId="16" fillId="0" borderId="0" xfId="2059" applyNumberFormat="1" applyFont="1" applyAlignment="1">
      <alignment horizontal="justify" vertical="top" wrapText="1"/>
    </xf>
    <xf numFmtId="0" fontId="165" fillId="0" borderId="0" xfId="0" applyFont="1" applyAlignment="1">
      <alignment horizontal="justify" vertical="top" wrapText="1"/>
    </xf>
    <xf numFmtId="49" fontId="165" fillId="0" borderId="0" xfId="0" applyNumberFormat="1" applyFont="1" applyAlignment="1">
      <alignment horizontal="left" wrapText="1"/>
    </xf>
    <xf numFmtId="0" fontId="188" fillId="0" borderId="0" xfId="0" applyFont="1" applyAlignment="1">
      <alignment horizontal="justify"/>
    </xf>
    <xf numFmtId="49" fontId="184" fillId="0" borderId="0" xfId="0" applyNumberFormat="1" applyFont="1" applyAlignment="1">
      <alignment horizontal="justify" vertical="top"/>
    </xf>
    <xf numFmtId="0" fontId="0" fillId="0" borderId="0" xfId="0" applyAlignment="1">
      <alignment horizontal="left" vertical="top" wrapText="1"/>
    </xf>
    <xf numFmtId="0" fontId="0" fillId="0" borderId="9" xfId="0" applyBorder="1" applyAlignment="1">
      <alignment horizontal="left" vertical="top" wrapText="1"/>
    </xf>
    <xf numFmtId="0" fontId="171" fillId="0" borderId="0" xfId="0" applyFont="1" applyAlignment="1">
      <alignment horizontal="left" wrapText="1"/>
    </xf>
    <xf numFmtId="0" fontId="6" fillId="0" borderId="0" xfId="0" applyFont="1" applyAlignment="1">
      <alignment horizontal="right" vertical="top"/>
    </xf>
    <xf numFmtId="0" fontId="6" fillId="0" borderId="0" xfId="0" applyFont="1" applyAlignment="1">
      <alignment vertical="top" wrapText="1"/>
    </xf>
    <xf numFmtId="4" fontId="6" fillId="0" borderId="0" xfId="0" applyNumberFormat="1" applyFont="1" applyAlignment="1">
      <alignment horizontal="center" vertical="center"/>
    </xf>
    <xf numFmtId="165" fontId="6" fillId="0" borderId="0" xfId="673" applyFont="1" applyFill="1" applyBorder="1" applyAlignment="1" applyProtection="1">
      <alignment horizontal="right" vertical="center"/>
    </xf>
    <xf numFmtId="0" fontId="5" fillId="0" borderId="0" xfId="0" applyFont="1"/>
    <xf numFmtId="0" fontId="192" fillId="0" borderId="0" xfId="0" applyFont="1" applyAlignment="1">
      <alignment horizontal="justify"/>
    </xf>
    <xf numFmtId="0" fontId="163" fillId="0" borderId="0" xfId="0" applyFont="1"/>
    <xf numFmtId="0" fontId="196" fillId="0" borderId="0" xfId="0" applyFont="1"/>
    <xf numFmtId="0" fontId="168" fillId="0" borderId="0" xfId="0" applyFont="1"/>
    <xf numFmtId="0" fontId="163" fillId="0" borderId="0" xfId="0" applyFont="1" applyAlignment="1">
      <alignment horizontal="justify"/>
    </xf>
    <xf numFmtId="0" fontId="163" fillId="0" borderId="0" xfId="0" applyFont="1" applyAlignment="1">
      <alignment horizontal="center"/>
    </xf>
    <xf numFmtId="0" fontId="163" fillId="0" borderId="0" xfId="0" applyFont="1" applyAlignment="1">
      <alignment horizontal="right"/>
    </xf>
    <xf numFmtId="0" fontId="163" fillId="0" borderId="0" xfId="0" applyFont="1" applyAlignment="1">
      <alignment horizontal="center" wrapText="1"/>
    </xf>
    <xf numFmtId="0" fontId="163" fillId="0" borderId="0" xfId="0" applyFont="1" applyAlignment="1">
      <alignment horizontal="left" wrapText="1"/>
    </xf>
    <xf numFmtId="0" fontId="163" fillId="0" borderId="0" xfId="0" applyFont="1" applyAlignment="1">
      <alignment horizontal="right" wrapText="1"/>
    </xf>
    <xf numFmtId="0" fontId="196" fillId="0" borderId="0" xfId="0" applyFont="1" applyAlignment="1">
      <alignment horizontal="left" wrapText="1"/>
    </xf>
    <xf numFmtId="0" fontId="168" fillId="0" borderId="0" xfId="0" applyFont="1" applyAlignment="1">
      <alignment horizontal="left" wrapText="1"/>
    </xf>
    <xf numFmtId="0" fontId="163" fillId="0" borderId="0" xfId="0" applyFont="1" applyAlignment="1">
      <alignment horizontal="left"/>
    </xf>
    <xf numFmtId="0" fontId="196" fillId="0" borderId="0" xfId="0" applyFont="1" applyAlignment="1">
      <alignment horizontal="left"/>
    </xf>
    <xf numFmtId="0" fontId="44" fillId="0" borderId="0" xfId="1359" applyFont="1" applyAlignment="1">
      <alignment vertical="top" wrapText="1"/>
    </xf>
    <xf numFmtId="0" fontId="44" fillId="0" borderId="0" xfId="1359" applyFont="1" applyAlignment="1">
      <alignment horizontal="center" vertical="top" wrapText="1"/>
    </xf>
    <xf numFmtId="0" fontId="163" fillId="0" borderId="0" xfId="0" applyFont="1" applyAlignment="1">
      <alignment vertical="top" wrapText="1"/>
    </xf>
    <xf numFmtId="0" fontId="192" fillId="0" borderId="0" xfId="0" applyFont="1" applyAlignment="1"/>
    <xf numFmtId="0" fontId="190" fillId="0" borderId="0" xfId="0" applyFont="1" applyAlignment="1">
      <alignment wrapText="1"/>
    </xf>
    <xf numFmtId="0" fontId="198" fillId="0" borderId="0" xfId="1359" applyFont="1" applyAlignment="1">
      <alignment vertical="center" wrapText="1"/>
    </xf>
    <xf numFmtId="4" fontId="6" fillId="0" borderId="0" xfId="0" applyNumberFormat="1" applyFont="1" applyAlignment="1">
      <alignment vertical="center"/>
    </xf>
    <xf numFmtId="0" fontId="197" fillId="0" borderId="0" xfId="0" applyFont="1" applyAlignment="1">
      <alignment wrapText="1"/>
    </xf>
    <xf numFmtId="2" fontId="145" fillId="0" borderId="0" xfId="2059" applyNumberFormat="1" applyFont="1" applyAlignment="1">
      <alignment horizontal="right"/>
    </xf>
    <xf numFmtId="0" fontId="175" fillId="0" borderId="0" xfId="1469" applyFont="1" applyAlignment="1">
      <alignment horizontal="justify" vertical="top" wrapText="1"/>
    </xf>
    <xf numFmtId="2" fontId="146" fillId="0" borderId="9" xfId="2059" applyNumberFormat="1" applyFont="1" applyBorder="1" applyAlignment="1">
      <alignment vertical="top"/>
    </xf>
    <xf numFmtId="43" fontId="146" fillId="0" borderId="9" xfId="2060" applyFont="1" applyBorder="1" applyAlignment="1">
      <alignment vertical="center"/>
    </xf>
    <xf numFmtId="4" fontId="0" fillId="0" borderId="0" xfId="0" applyNumberFormat="1" applyAlignment="1">
      <alignment horizontal="left" vertical="top" wrapText="1"/>
    </xf>
    <xf numFmtId="0" fontId="0" fillId="0" borderId="0" xfId="0" applyAlignment="1">
      <alignment vertical="top" wrapText="1"/>
    </xf>
    <xf numFmtId="0" fontId="6" fillId="0" borderId="0" xfId="1161" applyAlignment="1">
      <alignment horizontal="left" vertical="top" wrapText="1"/>
    </xf>
    <xf numFmtId="4" fontId="6" fillId="0" borderId="0" xfId="1161" applyNumberFormat="1" applyAlignment="1">
      <alignment horizontal="left" vertical="top" wrapText="1"/>
    </xf>
    <xf numFmtId="0" fontId="201" fillId="0" borderId="0" xfId="1161" applyFont="1" applyAlignment="1">
      <alignment horizontal="left" vertical="top" wrapText="1"/>
    </xf>
    <xf numFmtId="4" fontId="201" fillId="0" borderId="0" xfId="1161" applyNumberFormat="1" applyFont="1" applyAlignment="1">
      <alignment horizontal="left" vertical="top" wrapText="1"/>
    </xf>
    <xf numFmtId="0" fontId="7" fillId="0" borderId="0" xfId="1161" applyFont="1" applyAlignment="1">
      <alignment horizontal="left" vertical="top" wrapText="1"/>
    </xf>
    <xf numFmtId="4" fontId="7" fillId="0" borderId="0" xfId="1161" applyNumberFormat="1" applyFont="1" applyAlignment="1">
      <alignment horizontal="left" vertical="top" wrapText="1"/>
    </xf>
    <xf numFmtId="0" fontId="203" fillId="0" borderId="0" xfId="1161" applyFont="1" applyAlignment="1">
      <alignment horizontal="left" vertical="top" wrapText="1"/>
    </xf>
    <xf numFmtId="0" fontId="204" fillId="0" borderId="0" xfId="1161" applyFont="1" applyAlignment="1">
      <alignment horizontal="left" vertical="top" wrapText="1"/>
    </xf>
    <xf numFmtId="0" fontId="7" fillId="90" borderId="0" xfId="1161" applyFont="1" applyFill="1" applyAlignment="1">
      <alignment horizontal="left" vertical="top" wrapText="1"/>
    </xf>
    <xf numFmtId="4" fontId="7" fillId="90" borderId="0" xfId="1161" applyNumberFormat="1" applyFont="1" applyFill="1" applyAlignment="1">
      <alignment horizontal="left" vertical="top" wrapText="1"/>
    </xf>
    <xf numFmtId="4" fontId="165" fillId="0" borderId="0" xfId="1161" applyNumberFormat="1" applyFont="1" applyAlignment="1">
      <alignment horizontal="left" vertical="top" wrapText="1"/>
    </xf>
    <xf numFmtId="0" fontId="165" fillId="0" borderId="0" xfId="1161" applyFont="1" applyAlignment="1">
      <alignment horizontal="left" vertical="top" wrapText="1"/>
    </xf>
    <xf numFmtId="0" fontId="205" fillId="90" borderId="0" xfId="1161" applyFont="1" applyFill="1" applyAlignment="1">
      <alignment horizontal="left" vertical="top" wrapText="1"/>
    </xf>
    <xf numFmtId="0" fontId="206" fillId="0" borderId="0" xfId="1161" applyFont="1" applyAlignment="1">
      <alignment horizontal="left" vertical="top" wrapText="1"/>
    </xf>
    <xf numFmtId="0" fontId="205" fillId="0" borderId="0" xfId="1161" applyFont="1" applyAlignment="1">
      <alignment horizontal="left" vertical="top" wrapText="1"/>
    </xf>
    <xf numFmtId="0" fontId="6" fillId="0" borderId="0" xfId="1161"/>
    <xf numFmtId="4" fontId="6" fillId="0" borderId="0" xfId="1161" applyNumberFormat="1"/>
    <xf numFmtId="0" fontId="29" fillId="0" borderId="0" xfId="1162" applyFont="1" applyAlignment="1">
      <alignment vertical="top"/>
    </xf>
    <xf numFmtId="0" fontId="209" fillId="0" borderId="0" xfId="1198" applyFont="1"/>
    <xf numFmtId="0" fontId="14" fillId="0" borderId="0" xfId="1198" applyFont="1"/>
    <xf numFmtId="0" fontId="6" fillId="0" borderId="0" xfId="1198"/>
    <xf numFmtId="0" fontId="14" fillId="0" borderId="0" xfId="1198" applyFont="1" applyAlignment="1">
      <alignment wrapText="1"/>
    </xf>
    <xf numFmtId="0" fontId="210" fillId="0" borderId="0" xfId="1198" applyFont="1" applyAlignment="1">
      <alignment vertical="top" wrapText="1"/>
    </xf>
    <xf numFmtId="0" fontId="43" fillId="0" borderId="0" xfId="1162" applyFont="1" applyAlignment="1">
      <alignment vertical="top"/>
    </xf>
    <xf numFmtId="0" fontId="14" fillId="0" borderId="24" xfId="1198" applyFont="1" applyBorder="1" applyAlignment="1">
      <alignment wrapText="1"/>
    </xf>
    <xf numFmtId="0" fontId="6" fillId="0" borderId="24" xfId="1198" applyBorder="1"/>
    <xf numFmtId="0" fontId="6" fillId="0" borderId="0" xfId="1198" applyAlignment="1">
      <alignment vertical="top" wrapText="1"/>
    </xf>
    <xf numFmtId="0" fontId="14" fillId="0" borderId="0" xfId="1198" applyFont="1" applyAlignment="1">
      <alignment vertical="top" wrapText="1"/>
    </xf>
    <xf numFmtId="0" fontId="6" fillId="0" borderId="0" xfId="1198" applyAlignment="1">
      <alignment wrapText="1"/>
    </xf>
    <xf numFmtId="0" fontId="6" fillId="0" borderId="24" xfId="1198" applyBorder="1" applyAlignment="1">
      <alignment wrapText="1"/>
    </xf>
    <xf numFmtId="0" fontId="211" fillId="0" borderId="0" xfId="1162" applyFont="1" applyAlignment="1" applyProtection="1">
      <alignment horizontal="left" vertical="top" wrapText="1"/>
      <protection locked="0"/>
    </xf>
    <xf numFmtId="0" fontId="14" fillId="0" borderId="0" xfId="1162" applyFont="1" applyAlignment="1" applyProtection="1">
      <alignment horizontal="left" vertical="top" wrapText="1"/>
      <protection locked="0"/>
    </xf>
    <xf numFmtId="0" fontId="29" fillId="0" borderId="0" xfId="1162" applyFont="1" applyAlignment="1" applyProtection="1">
      <alignment horizontal="center" wrapText="1"/>
      <protection locked="0"/>
    </xf>
    <xf numFmtId="1" fontId="29" fillId="0" borderId="0" xfId="1162" applyNumberFormat="1" applyFont="1" applyAlignment="1" applyProtection="1">
      <alignment horizontal="center" wrapText="1"/>
      <protection locked="0"/>
    </xf>
    <xf numFmtId="4" fontId="29" fillId="0" borderId="0" xfId="1162" applyNumberFormat="1" applyFont="1" applyAlignment="1" applyProtection="1">
      <alignment horizontal="right" wrapText="1"/>
      <protection locked="0"/>
    </xf>
    <xf numFmtId="0" fontId="6" fillId="0" borderId="0" xfId="1162" applyAlignment="1" applyProtection="1">
      <alignment horizontal="left" vertical="top" wrapText="1"/>
      <protection locked="0"/>
    </xf>
    <xf numFmtId="1" fontId="212" fillId="0" borderId="0" xfId="1895" applyNumberFormat="1" applyFont="1" applyAlignment="1">
      <alignment horizontal="left" vertical="top"/>
    </xf>
    <xf numFmtId="0" fontId="212" fillId="0" borderId="0" xfId="1162" applyFont="1" applyAlignment="1">
      <alignment vertical="top"/>
    </xf>
    <xf numFmtId="49" fontId="14" fillId="0" borderId="0" xfId="1895" applyNumberFormat="1" applyFont="1" applyAlignment="1">
      <alignment horizontal="left" vertical="justify" wrapText="1"/>
    </xf>
    <xf numFmtId="49" fontId="212" fillId="0" borderId="0" xfId="1895" applyNumberFormat="1" applyFont="1" applyAlignment="1">
      <alignment horizontal="left" vertical="center" wrapText="1"/>
    </xf>
    <xf numFmtId="4" fontId="212" fillId="0" borderId="0" xfId="1895" applyNumberFormat="1" applyFont="1" applyAlignment="1">
      <alignment horizontal="left" vertical="center"/>
    </xf>
    <xf numFmtId="49" fontId="14" fillId="0" borderId="0" xfId="1895" applyNumberFormat="1" applyFont="1" applyAlignment="1">
      <alignment horizontal="left" vertical="top" wrapText="1"/>
    </xf>
    <xf numFmtId="49" fontId="212" fillId="0" borderId="0" xfId="1895" applyNumberFormat="1" applyFont="1" applyAlignment="1">
      <alignment horizontal="left" vertical="top" wrapText="1"/>
    </xf>
    <xf numFmtId="49" fontId="14" fillId="0" borderId="0" xfId="1895" quotePrefix="1" applyNumberFormat="1" applyFont="1" applyAlignment="1">
      <alignment horizontal="left" vertical="top" wrapText="1"/>
    </xf>
    <xf numFmtId="49" fontId="212" fillId="0" borderId="0" xfId="1895" quotePrefix="1" applyNumberFormat="1" applyFont="1" applyAlignment="1">
      <alignment horizontal="left" vertical="top" wrapText="1"/>
    </xf>
    <xf numFmtId="49" fontId="210" fillId="0" borderId="0" xfId="1895" applyNumberFormat="1" applyFont="1" applyAlignment="1">
      <alignment horizontal="left" vertical="top" wrapText="1"/>
    </xf>
    <xf numFmtId="49" fontId="212" fillId="0" borderId="0" xfId="2063" applyNumberFormat="1" applyFont="1" applyAlignment="1">
      <alignment horizontal="justify" vertical="top" wrapText="1"/>
    </xf>
    <xf numFmtId="0" fontId="210" fillId="0" borderId="0" xfId="2064" applyFont="1" applyProtection="1">
      <protection hidden="1"/>
    </xf>
    <xf numFmtId="0" fontId="212" fillId="0" borderId="0" xfId="2064" applyFont="1" applyProtection="1">
      <protection hidden="1"/>
    </xf>
    <xf numFmtId="0" fontId="212" fillId="0" borderId="0" xfId="2064" applyFont="1" applyProtection="1">
      <protection locked="0"/>
    </xf>
    <xf numFmtId="165" fontId="215" fillId="0" borderId="0" xfId="673" applyFont="1" applyFill="1" applyBorder="1" applyAlignment="1" applyProtection="1">
      <alignment horizontal="justify" wrapText="1"/>
    </xf>
    <xf numFmtId="49" fontId="14" fillId="0" borderId="0" xfId="2063" applyNumberFormat="1" applyFont="1" applyAlignment="1">
      <alignment horizontal="justify" wrapText="1"/>
    </xf>
    <xf numFmtId="49" fontId="212" fillId="0" borderId="0" xfId="2063" applyNumberFormat="1" applyFont="1" applyAlignment="1">
      <alignment horizontal="center" wrapText="1"/>
    </xf>
    <xf numFmtId="165" fontId="212" fillId="0" borderId="0" xfId="673" applyFont="1" applyFill="1" applyBorder="1" applyAlignment="1" applyProtection="1">
      <alignment wrapText="1"/>
    </xf>
    <xf numFmtId="165" fontId="212" fillId="0" borderId="0" xfId="673" applyFont="1" applyFill="1" applyBorder="1" applyAlignment="1" applyProtection="1">
      <alignment horizontal="justify" wrapText="1"/>
    </xf>
    <xf numFmtId="0" fontId="216" fillId="0" borderId="0" xfId="1162" applyFont="1" applyAlignment="1" applyProtection="1">
      <alignment horizontal="left" vertical="top" wrapText="1"/>
      <protection locked="0"/>
    </xf>
    <xf numFmtId="0" fontId="29" fillId="0" borderId="0" xfId="1198" applyFont="1" applyAlignment="1">
      <alignment horizontal="center" vertical="top" wrapText="1"/>
    </xf>
    <xf numFmtId="0" fontId="6" fillId="0" borderId="0" xfId="1198" applyAlignment="1" applyProtection="1">
      <alignment horizontal="left" vertical="top" wrapText="1"/>
      <protection locked="0"/>
    </xf>
    <xf numFmtId="0" fontId="210" fillId="0" borderId="0" xfId="1198" applyFont="1" applyAlignment="1" applyProtection="1">
      <alignment horizontal="center" vertical="top" wrapText="1"/>
      <protection locked="0"/>
    </xf>
    <xf numFmtId="0" fontId="217" fillId="0" borderId="0" xfId="1198" applyFont="1" applyAlignment="1" applyProtection="1">
      <alignment horizontal="center" wrapText="1"/>
      <protection locked="0"/>
    </xf>
    <xf numFmtId="1" fontId="217" fillId="0" borderId="0" xfId="1198" applyNumberFormat="1" applyFont="1" applyAlignment="1" applyProtection="1">
      <alignment horizontal="center" wrapText="1"/>
      <protection locked="0"/>
    </xf>
    <xf numFmtId="4" fontId="217" fillId="0" borderId="0" xfId="1198" applyNumberFormat="1" applyFont="1" applyAlignment="1" applyProtection="1">
      <alignment horizontal="center" wrapText="1"/>
      <protection locked="0"/>
    </xf>
    <xf numFmtId="0" fontId="29" fillId="0" borderId="30" xfId="1198" applyFont="1" applyBorder="1" applyAlignment="1">
      <alignment horizontal="center" vertical="top" wrapText="1"/>
    </xf>
    <xf numFmtId="0" fontId="210" fillId="0" borderId="0" xfId="1162" applyFont="1" applyAlignment="1" applyProtection="1">
      <alignment horizontal="left" vertical="top" wrapText="1"/>
      <protection locked="0"/>
    </xf>
    <xf numFmtId="0" fontId="217" fillId="0" borderId="16" xfId="1198" applyFont="1" applyBorder="1" applyAlignment="1" applyProtection="1">
      <alignment horizontal="center" vertical="center" wrapText="1"/>
      <protection locked="0"/>
    </xf>
    <xf numFmtId="0" fontId="210" fillId="0" borderId="16" xfId="1198" applyFont="1" applyBorder="1" applyAlignment="1" applyProtection="1">
      <alignment horizontal="center" vertical="center" wrapText="1"/>
      <protection locked="0"/>
    </xf>
    <xf numFmtId="0" fontId="217" fillId="0" borderId="16" xfId="1198" applyFont="1" applyBorder="1" applyAlignment="1" applyProtection="1">
      <alignment horizontal="center" wrapText="1"/>
      <protection locked="0"/>
    </xf>
    <xf numFmtId="1" fontId="217" fillId="0" borderId="16" xfId="1198" applyNumberFormat="1" applyFont="1" applyBorder="1" applyAlignment="1" applyProtection="1">
      <alignment horizontal="center" wrapText="1"/>
      <protection locked="0"/>
    </xf>
    <xf numFmtId="4" fontId="217" fillId="0" borderId="16" xfId="1162" applyNumberFormat="1" applyFont="1" applyBorder="1" applyAlignment="1" applyProtection="1">
      <alignment horizontal="center"/>
      <protection locked="0"/>
    </xf>
    <xf numFmtId="4" fontId="217" fillId="0" borderId="16" xfId="1198" applyNumberFormat="1" applyFont="1" applyBorder="1" applyAlignment="1" applyProtection="1">
      <alignment horizontal="center" wrapText="1"/>
      <protection locked="0"/>
    </xf>
    <xf numFmtId="0" fontId="29" fillId="0" borderId="31" xfId="1198" applyFont="1" applyBorder="1" applyAlignment="1">
      <alignment horizontal="center" vertical="top" wrapText="1"/>
    </xf>
    <xf numFmtId="0" fontId="43" fillId="0" borderId="0" xfId="1162" applyFont="1" applyAlignment="1" applyProtection="1">
      <alignment horizontal="center" wrapText="1"/>
      <protection locked="0"/>
    </xf>
    <xf numFmtId="1" fontId="43" fillId="0" borderId="0" xfId="1162" applyNumberFormat="1" applyFont="1" applyAlignment="1" applyProtection="1">
      <alignment horizontal="center" wrapText="1"/>
      <protection locked="0"/>
    </xf>
    <xf numFmtId="4" fontId="43" fillId="0" borderId="0" xfId="1162" applyNumberFormat="1" applyFont="1" applyAlignment="1" applyProtection="1">
      <alignment horizontal="right" wrapText="1"/>
      <protection locked="0"/>
    </xf>
    <xf numFmtId="207" fontId="14" fillId="0" borderId="0" xfId="2065" applyNumberFormat="1" applyFont="1" applyAlignment="1" applyProtection="1">
      <alignment horizontal="left" vertical="top"/>
      <protection locked="0"/>
    </xf>
    <xf numFmtId="0" fontId="210" fillId="0" borderId="0" xfId="1198" applyFont="1" applyAlignment="1" applyProtection="1">
      <alignment horizontal="right" vertical="top" wrapText="1"/>
      <protection locked="0"/>
    </xf>
    <xf numFmtId="1" fontId="14" fillId="0" borderId="0" xfId="1162" applyNumberFormat="1" applyFont="1" applyAlignment="1" applyProtection="1">
      <alignment horizontal="center" wrapText="1"/>
      <protection locked="0"/>
    </xf>
    <xf numFmtId="4" fontId="14" fillId="0" borderId="0" xfId="1162" applyNumberFormat="1" applyFont="1" applyAlignment="1" applyProtection="1">
      <alignment horizontal="right" wrapText="1"/>
      <protection locked="0"/>
    </xf>
    <xf numFmtId="0" fontId="14" fillId="0" borderId="0" xfId="1162" applyFont="1" applyAlignment="1">
      <alignment horizontal="right"/>
    </xf>
    <xf numFmtId="0" fontId="14" fillId="0" borderId="0" xfId="1162" applyFont="1" applyAlignment="1">
      <alignment vertical="top"/>
    </xf>
    <xf numFmtId="4" fontId="210" fillId="66" borderId="0" xfId="1198" applyNumberFormat="1" applyFont="1" applyFill="1" applyAlignment="1" applyProtection="1">
      <alignment horizontal="left" wrapText="1"/>
      <protection locked="0"/>
    </xf>
    <xf numFmtId="4" fontId="210" fillId="66" borderId="0" xfId="1198" applyNumberFormat="1" applyFont="1" applyFill="1" applyAlignment="1" applyProtection="1">
      <alignment wrapText="1"/>
      <protection locked="0"/>
    </xf>
    <xf numFmtId="4" fontId="210" fillId="66" borderId="0" xfId="1198" applyNumberFormat="1" applyFont="1" applyFill="1" applyAlignment="1" applyProtection="1">
      <alignment horizontal="center" wrapText="1"/>
      <protection locked="0"/>
    </xf>
    <xf numFmtId="0" fontId="14" fillId="0" borderId="0" xfId="1198" applyFont="1" applyAlignment="1" applyProtection="1">
      <alignment horizontal="left" vertical="top" wrapText="1"/>
      <protection locked="0"/>
    </xf>
    <xf numFmtId="0" fontId="14" fillId="0" borderId="0" xfId="1198" applyFont="1" applyAlignment="1" applyProtection="1">
      <alignment horizontal="center" wrapText="1"/>
      <protection locked="0"/>
    </xf>
    <xf numFmtId="1" fontId="14" fillId="0" borderId="0" xfId="694" applyNumberFormat="1" applyFont="1" applyBorder="1" applyAlignment="1" applyProtection="1">
      <alignment horizontal="center" wrapText="1"/>
      <protection locked="0"/>
    </xf>
    <xf numFmtId="4" fontId="14" fillId="0" borderId="0" xfId="2065" applyNumberFormat="1" applyFont="1" applyAlignment="1" applyProtection="1">
      <alignment horizontal="right" wrapText="1"/>
      <protection locked="0"/>
    </xf>
    <xf numFmtId="207" fontId="14" fillId="0" borderId="0" xfId="2065" applyNumberFormat="1" applyFont="1" applyAlignment="1" applyProtection="1">
      <alignment horizontal="right" wrapText="1"/>
      <protection locked="0"/>
    </xf>
    <xf numFmtId="0" fontId="14" fillId="0" borderId="0" xfId="1897" applyFont="1" applyAlignment="1">
      <alignment horizontal="center" wrapText="1"/>
    </xf>
    <xf numFmtId="4" fontId="14" fillId="0" borderId="0" xfId="1897" applyNumberFormat="1" applyFont="1" applyAlignment="1">
      <alignment horizontal="right" wrapText="1"/>
    </xf>
    <xf numFmtId="2" fontId="14" fillId="0" borderId="0" xfId="1198" applyNumberFormat="1" applyFont="1" applyAlignment="1" applyProtection="1">
      <alignment horizontal="left" vertical="top" wrapText="1"/>
      <protection locked="0"/>
    </xf>
    <xf numFmtId="49" fontId="14" fillId="0" borderId="0" xfId="1897" applyNumberFormat="1" applyFont="1" applyAlignment="1">
      <alignment vertical="top" wrapText="1"/>
    </xf>
    <xf numFmtId="49" fontId="14" fillId="0" borderId="0" xfId="1897" applyNumberFormat="1" applyFont="1" applyAlignment="1">
      <alignment vertical="top"/>
    </xf>
    <xf numFmtId="1" fontId="14" fillId="0" borderId="0" xfId="1162" applyNumberFormat="1" applyFont="1" applyAlignment="1" applyProtection="1">
      <alignment horizontal="right" wrapText="1"/>
      <protection locked="0"/>
    </xf>
    <xf numFmtId="207" fontId="210" fillId="0" borderId="0" xfId="2065" applyNumberFormat="1" applyFont="1" applyAlignment="1" applyProtection="1">
      <alignment horizontal="right" wrapText="1"/>
      <protection locked="0"/>
    </xf>
    <xf numFmtId="4" fontId="14" fillId="0" borderId="0" xfId="1198" applyNumberFormat="1" applyFont="1" applyAlignment="1" applyProtection="1">
      <alignment horizontal="left" wrapText="1"/>
      <protection locked="0"/>
    </xf>
    <xf numFmtId="4" fontId="210" fillId="0" borderId="0" xfId="1198" applyNumberFormat="1" applyFont="1" applyAlignment="1" applyProtection="1">
      <alignment wrapText="1"/>
      <protection locked="0"/>
    </xf>
    <xf numFmtId="4" fontId="43" fillId="0" borderId="0" xfId="1198" applyNumberFormat="1" applyFont="1" applyAlignment="1" applyProtection="1">
      <alignment horizontal="center" wrapText="1"/>
      <protection locked="0"/>
    </xf>
    <xf numFmtId="1" fontId="43" fillId="0" borderId="0" xfId="1198" applyNumberFormat="1" applyFont="1" applyAlignment="1" applyProtection="1">
      <alignment horizontal="center" wrapText="1"/>
      <protection locked="0"/>
    </xf>
    <xf numFmtId="4" fontId="43" fillId="0" borderId="0" xfId="1198" applyNumberFormat="1" applyFont="1" applyAlignment="1" applyProtection="1">
      <alignment wrapText="1"/>
      <protection locked="0"/>
    </xf>
    <xf numFmtId="4" fontId="14" fillId="0" borderId="0" xfId="1198" applyNumberFormat="1" applyFont="1" applyAlignment="1" applyProtection="1">
      <alignment wrapText="1"/>
      <protection locked="0"/>
    </xf>
    <xf numFmtId="4" fontId="14" fillId="0" borderId="0" xfId="1198" applyNumberFormat="1" applyFont="1" applyAlignment="1" applyProtection="1">
      <alignment horizontal="left" vertical="top" wrapText="1"/>
      <protection locked="0"/>
    </xf>
    <xf numFmtId="165" fontId="14" fillId="0" borderId="0" xfId="1162" applyNumberFormat="1" applyFont="1" applyAlignment="1">
      <alignment vertical="top"/>
    </xf>
    <xf numFmtId="0" fontId="14" fillId="0" borderId="0" xfId="1161" applyFont="1" applyAlignment="1">
      <alignment wrapText="1"/>
    </xf>
    <xf numFmtId="0" fontId="14" fillId="0" borderId="0" xfId="1161" applyFont="1"/>
    <xf numFmtId="0" fontId="14" fillId="0" borderId="0" xfId="1161" applyFont="1" applyAlignment="1">
      <alignment horizontal="center"/>
    </xf>
    <xf numFmtId="168" fontId="14" fillId="0" borderId="0" xfId="722" applyFont="1" applyBorder="1"/>
    <xf numFmtId="168" fontId="14" fillId="0" borderId="0" xfId="1162" applyNumberFormat="1" applyFont="1" applyAlignment="1">
      <alignment vertical="top"/>
    </xf>
    <xf numFmtId="2" fontId="165" fillId="0" borderId="0" xfId="1198" applyNumberFormat="1" applyFont="1" applyAlignment="1" applyProtection="1">
      <alignment horizontal="left" vertical="top" wrapText="1"/>
      <protection locked="0"/>
    </xf>
    <xf numFmtId="4" fontId="165" fillId="0" borderId="0" xfId="1198" applyNumberFormat="1" applyFont="1" applyAlignment="1" applyProtection="1">
      <alignment horizontal="left" vertical="top" wrapText="1"/>
      <protection locked="0"/>
    </xf>
    <xf numFmtId="0" fontId="165" fillId="0" borderId="0" xfId="1198" applyFont="1" applyAlignment="1" applyProtection="1">
      <alignment horizontal="center" wrapText="1"/>
      <protection locked="0"/>
    </xf>
    <xf numFmtId="1" fontId="165" fillId="0" borderId="0" xfId="694" applyNumberFormat="1" applyFont="1" applyBorder="1" applyAlignment="1" applyProtection="1">
      <alignment horizontal="center" wrapText="1"/>
      <protection locked="0"/>
    </xf>
    <xf numFmtId="4" fontId="165" fillId="0" borderId="0" xfId="1198" applyNumberFormat="1" applyFont="1" applyAlignment="1" applyProtection="1">
      <alignment wrapText="1"/>
      <protection locked="0"/>
    </xf>
    <xf numFmtId="207" fontId="165" fillId="0" borderId="0" xfId="2065" applyNumberFormat="1" applyFont="1" applyAlignment="1" applyProtection="1">
      <alignment horizontal="right" wrapText="1"/>
      <protection locked="0"/>
    </xf>
    <xf numFmtId="0" fontId="6" fillId="0" borderId="0" xfId="1162" applyAlignment="1">
      <alignment vertical="top"/>
    </xf>
    <xf numFmtId="2" fontId="6" fillId="0" borderId="0" xfId="1198" applyNumberFormat="1" applyAlignment="1" applyProtection="1">
      <alignment horizontal="left" vertical="top" wrapText="1"/>
      <protection locked="0"/>
    </xf>
    <xf numFmtId="4" fontId="6" fillId="0" borderId="0" xfId="1198" applyNumberFormat="1" applyAlignment="1" applyProtection="1">
      <alignment horizontal="left" vertical="top" wrapText="1"/>
      <protection locked="0"/>
    </xf>
    <xf numFmtId="0" fontId="6" fillId="0" borderId="0" xfId="1198" applyAlignment="1" applyProtection="1">
      <alignment horizontal="center" wrapText="1"/>
      <protection locked="0"/>
    </xf>
    <xf numFmtId="1" fontId="6" fillId="0" borderId="0" xfId="694" applyNumberFormat="1" applyFont="1" applyBorder="1" applyAlignment="1" applyProtection="1">
      <alignment horizontal="center" wrapText="1"/>
      <protection locked="0"/>
    </xf>
    <xf numFmtId="4" fontId="6" fillId="0" borderId="0" xfId="1198" applyNumberFormat="1" applyAlignment="1" applyProtection="1">
      <alignment wrapText="1"/>
      <protection locked="0"/>
    </xf>
    <xf numFmtId="207" fontId="6" fillId="0" borderId="0" xfId="2065" applyNumberFormat="1" applyFont="1" applyAlignment="1" applyProtection="1">
      <alignment horizontal="right" wrapText="1"/>
      <protection locked="0"/>
    </xf>
    <xf numFmtId="165" fontId="6" fillId="0" borderId="0" xfId="1162" applyNumberFormat="1" applyAlignment="1">
      <alignment vertical="top"/>
    </xf>
    <xf numFmtId="1" fontId="6" fillId="0" borderId="0" xfId="1198" applyNumberFormat="1" applyAlignment="1" applyProtection="1">
      <alignment horizontal="center" wrapText="1"/>
      <protection locked="0"/>
    </xf>
    <xf numFmtId="168" fontId="6" fillId="0" borderId="0" xfId="1162" applyNumberFormat="1" applyAlignment="1">
      <alignment vertical="top"/>
    </xf>
    <xf numFmtId="4" fontId="6" fillId="0" borderId="0" xfId="1198" applyNumberFormat="1" applyAlignment="1" applyProtection="1">
      <alignment horizontal="left" wrapText="1"/>
      <protection locked="0"/>
    </xf>
    <xf numFmtId="0" fontId="6" fillId="0" borderId="0" xfId="1161" applyAlignment="1">
      <alignment wrapText="1"/>
    </xf>
    <xf numFmtId="0" fontId="6" fillId="0" borderId="0" xfId="1161" applyAlignment="1">
      <alignment horizontal="center"/>
    </xf>
    <xf numFmtId="168" fontId="6" fillId="0" borderId="0" xfId="722" applyFont="1" applyBorder="1"/>
    <xf numFmtId="49" fontId="6" fillId="0" borderId="0" xfId="1198" applyNumberFormat="1" applyAlignment="1" applyProtection="1">
      <alignment horizontal="left" wrapText="1"/>
      <protection locked="0"/>
    </xf>
    <xf numFmtId="0" fontId="7" fillId="0" borderId="0" xfId="1198" applyFont="1" applyAlignment="1" applyProtection="1">
      <alignment horizontal="right" vertical="top" wrapText="1"/>
      <protection locked="0"/>
    </xf>
    <xf numFmtId="1" fontId="6" fillId="0" borderId="0" xfId="1162" applyNumberFormat="1" applyAlignment="1" applyProtection="1">
      <alignment horizontal="center" wrapText="1"/>
      <protection locked="0"/>
    </xf>
    <xf numFmtId="4" fontId="6" fillId="0" borderId="0" xfId="1162" applyNumberFormat="1" applyAlignment="1" applyProtection="1">
      <alignment horizontal="right" wrapText="1"/>
      <protection locked="0"/>
    </xf>
    <xf numFmtId="207" fontId="7" fillId="0" borderId="0" xfId="2065" applyNumberFormat="1" applyFont="1" applyAlignment="1" applyProtection="1">
      <alignment horizontal="right" wrapText="1"/>
      <protection locked="0"/>
    </xf>
    <xf numFmtId="4" fontId="6" fillId="0" borderId="0" xfId="1198" applyNumberFormat="1" applyAlignment="1" applyProtection="1">
      <alignment horizontal="center" wrapText="1"/>
      <protection locked="0"/>
    </xf>
    <xf numFmtId="4" fontId="7" fillId="66" borderId="0" xfId="1198" applyNumberFormat="1" applyFont="1" applyFill="1" applyAlignment="1" applyProtection="1">
      <alignment horizontal="left" wrapText="1"/>
      <protection locked="0"/>
    </xf>
    <xf numFmtId="4" fontId="7" fillId="66" borderId="0" xfId="1198" applyNumberFormat="1" applyFont="1" applyFill="1" applyAlignment="1" applyProtection="1">
      <alignment wrapText="1"/>
      <protection locked="0"/>
    </xf>
    <xf numFmtId="4" fontId="6" fillId="66" borderId="0" xfId="1198" applyNumberFormat="1" applyFill="1" applyAlignment="1" applyProtection="1">
      <alignment horizontal="center" wrapText="1"/>
      <protection locked="0"/>
    </xf>
    <xf numFmtId="1" fontId="6" fillId="66" borderId="0" xfId="1198" applyNumberFormat="1" applyFill="1" applyAlignment="1" applyProtection="1">
      <alignment horizontal="center" wrapText="1"/>
      <protection locked="0"/>
    </xf>
    <xf numFmtId="4" fontId="6" fillId="66" borderId="0" xfId="1198" applyNumberFormat="1" applyFill="1" applyAlignment="1" applyProtection="1">
      <alignment wrapText="1"/>
      <protection locked="0"/>
    </xf>
    <xf numFmtId="0" fontId="6" fillId="0" borderId="0" xfId="1414" applyAlignment="1">
      <alignment horizontal="left" vertical="top"/>
    </xf>
    <xf numFmtId="0" fontId="6" fillId="0" borderId="0" xfId="1161" applyAlignment="1">
      <alignment vertical="top" wrapText="1"/>
    </xf>
    <xf numFmtId="0" fontId="6" fillId="0" borderId="0" xfId="1414" applyAlignment="1">
      <alignment horizontal="center"/>
    </xf>
    <xf numFmtId="1" fontId="6" fillId="0" borderId="0" xfId="1414" applyNumberFormat="1" applyAlignment="1">
      <alignment horizontal="center"/>
    </xf>
    <xf numFmtId="49" fontId="6" fillId="0" borderId="0" xfId="1461" applyNumberFormat="1" applyAlignment="1">
      <alignment horizontal="left" vertical="top" wrapText="1"/>
    </xf>
    <xf numFmtId="0" fontId="6" fillId="0" borderId="0" xfId="1461" applyAlignment="1" applyProtection="1">
      <alignment horizontal="justify" vertical="top" wrapText="1"/>
      <protection locked="0"/>
    </xf>
    <xf numFmtId="0" fontId="6" fillId="0" borderId="0" xfId="1461" applyAlignment="1">
      <alignment horizontal="center" wrapText="1"/>
    </xf>
    <xf numFmtId="1" fontId="6" fillId="0" borderId="0" xfId="1461" applyNumberFormat="1" applyAlignment="1">
      <alignment horizontal="center" wrapText="1"/>
    </xf>
    <xf numFmtId="4" fontId="6" fillId="0" borderId="0" xfId="2065" applyNumberFormat="1" applyFont="1" applyAlignment="1" applyProtection="1">
      <alignment horizontal="right"/>
      <protection locked="0"/>
    </xf>
    <xf numFmtId="49" fontId="6" fillId="0" borderId="0" xfId="1461" applyNumberFormat="1" applyAlignment="1" applyProtection="1">
      <alignment horizontal="justify" vertical="top" wrapText="1"/>
      <protection locked="0"/>
    </xf>
    <xf numFmtId="49" fontId="6" fillId="0" borderId="0" xfId="1161" applyNumberFormat="1" applyAlignment="1">
      <alignment vertical="top" wrapText="1"/>
    </xf>
    <xf numFmtId="207" fontId="6" fillId="0" borderId="0" xfId="2065" applyNumberFormat="1" applyFont="1" applyAlignment="1" applyProtection="1">
      <alignment horizontal="left" vertical="top"/>
      <protection locked="0"/>
    </xf>
    <xf numFmtId="0" fontId="7" fillId="0" borderId="0" xfId="1414" applyFont="1" applyAlignment="1">
      <alignment horizontal="left"/>
    </xf>
    <xf numFmtId="0" fontId="7" fillId="0" borderId="0" xfId="1414" applyFont="1" applyAlignment="1">
      <alignment horizontal="right" wrapText="1"/>
    </xf>
    <xf numFmtId="0" fontId="7" fillId="0" borderId="0" xfId="1414" applyFont="1" applyAlignment="1">
      <alignment horizontal="center"/>
    </xf>
    <xf numFmtId="1" fontId="7" fillId="0" borderId="0" xfId="1414" applyNumberFormat="1" applyFont="1" applyAlignment="1">
      <alignment horizontal="center"/>
    </xf>
    <xf numFmtId="4" fontId="7" fillId="0" borderId="0" xfId="1414" applyNumberFormat="1" applyFont="1"/>
    <xf numFmtId="4" fontId="7" fillId="0" borderId="0" xfId="1161" applyNumberFormat="1" applyFont="1" applyAlignment="1">
      <alignment wrapText="1"/>
    </xf>
    <xf numFmtId="1" fontId="6" fillId="0" borderId="0" xfId="1162" applyNumberFormat="1" applyAlignment="1" applyProtection="1">
      <alignment horizontal="left" vertical="top" wrapText="1"/>
      <protection locked="0"/>
    </xf>
    <xf numFmtId="4" fontId="6" fillId="0" borderId="0" xfId="1161" applyNumberFormat="1" applyAlignment="1">
      <alignment horizontal="right"/>
    </xf>
    <xf numFmtId="0" fontId="6" fillId="0" borderId="0" xfId="1161" applyAlignment="1">
      <alignment vertical="center" wrapText="1"/>
    </xf>
    <xf numFmtId="49" fontId="6" fillId="0" borderId="0" xfId="1198" applyNumberFormat="1" applyAlignment="1" applyProtection="1">
      <alignment horizontal="left" vertical="top" wrapText="1"/>
      <protection locked="0"/>
    </xf>
    <xf numFmtId="0" fontId="6" fillId="0" borderId="0" xfId="1198" applyAlignment="1" applyProtection="1">
      <alignment vertical="top" wrapText="1"/>
      <protection locked="0"/>
    </xf>
    <xf numFmtId="1" fontId="6" fillId="0" borderId="0" xfId="2065" applyNumberFormat="1" applyFont="1" applyAlignment="1" applyProtection="1">
      <alignment horizontal="center" wrapText="1"/>
      <protection locked="0"/>
    </xf>
    <xf numFmtId="0" fontId="14" fillId="0" borderId="0" xfId="1198" applyFont="1" applyAlignment="1" applyProtection="1">
      <alignment vertical="top" wrapText="1"/>
      <protection locked="0"/>
    </xf>
    <xf numFmtId="1" fontId="14" fillId="0" borderId="0" xfId="2065" applyNumberFormat="1" applyFont="1" applyAlignment="1" applyProtection="1">
      <alignment horizontal="center" wrapText="1"/>
      <protection locked="0"/>
    </xf>
    <xf numFmtId="1" fontId="14" fillId="0" borderId="0" xfId="1162" applyNumberFormat="1" applyFont="1" applyAlignment="1" applyProtection="1">
      <alignment horizontal="left" vertical="top" wrapText="1"/>
      <protection locked="0"/>
    </xf>
    <xf numFmtId="0" fontId="14" fillId="91" borderId="0" xfId="1198" applyFont="1" applyFill="1" applyAlignment="1" applyProtection="1">
      <alignment horizontal="left" vertical="top" wrapText="1"/>
      <protection locked="0"/>
    </xf>
    <xf numFmtId="0" fontId="210" fillId="91" borderId="0" xfId="1198" applyFont="1" applyFill="1" applyAlignment="1" applyProtection="1">
      <alignment horizontal="justify" vertical="top" wrapText="1"/>
      <protection locked="0"/>
    </xf>
    <xf numFmtId="2" fontId="14" fillId="91" borderId="0" xfId="1198" applyNumberFormat="1" applyFont="1" applyFill="1" applyAlignment="1" applyProtection="1">
      <alignment horizontal="center" vertical="top" wrapText="1"/>
      <protection locked="0"/>
    </xf>
    <xf numFmtId="1" fontId="14" fillId="91" borderId="0" xfId="2065" applyNumberFormat="1" applyFont="1" applyFill="1" applyAlignment="1" applyProtection="1">
      <alignment horizontal="center" wrapText="1"/>
      <protection locked="0"/>
    </xf>
    <xf numFmtId="4" fontId="210" fillId="91" borderId="0" xfId="1198" applyNumberFormat="1" applyFont="1" applyFill="1" applyAlignment="1" applyProtection="1">
      <alignment horizontal="left" vertical="top" wrapText="1"/>
      <protection locked="0"/>
    </xf>
    <xf numFmtId="0" fontId="210" fillId="91" borderId="0" xfId="1198" applyFont="1" applyFill="1" applyAlignment="1" applyProtection="1">
      <alignment horizontal="left" vertical="top" wrapText="1"/>
      <protection locked="0"/>
    </xf>
    <xf numFmtId="2" fontId="14" fillId="0" borderId="0" xfId="1198" applyNumberFormat="1" applyFont="1" applyAlignment="1" applyProtection="1">
      <alignment vertical="top" wrapText="1"/>
      <protection locked="0"/>
    </xf>
    <xf numFmtId="207" fontId="14" fillId="0" borderId="0" xfId="2065" applyNumberFormat="1" applyFont="1" applyAlignment="1" applyProtection="1">
      <alignment horizontal="center" wrapText="1"/>
      <protection locked="0"/>
    </xf>
    <xf numFmtId="4" fontId="14" fillId="0" borderId="0" xfId="1198" applyNumberFormat="1" applyFont="1" applyAlignment="1" applyProtection="1">
      <alignment horizontal="right" wrapText="1"/>
      <protection locked="0"/>
    </xf>
    <xf numFmtId="2" fontId="14" fillId="0" borderId="0" xfId="1198" applyNumberFormat="1" applyFont="1" applyAlignment="1" applyProtection="1">
      <alignment horizontal="center" vertical="top" wrapText="1"/>
      <protection locked="0"/>
    </xf>
    <xf numFmtId="1" fontId="14" fillId="0" borderId="0" xfId="1198" applyNumberFormat="1" applyFont="1" applyAlignment="1" applyProtection="1">
      <alignment horizontal="center" wrapText="1"/>
      <protection locked="0"/>
    </xf>
    <xf numFmtId="0" fontId="14" fillId="0" borderId="0" xfId="1198" applyFont="1" applyAlignment="1" applyProtection="1">
      <alignment wrapText="1"/>
      <protection locked="0"/>
    </xf>
    <xf numFmtId="0" fontId="210" fillId="0" borderId="0" xfId="1198" applyFont="1" applyAlignment="1" applyProtection="1">
      <alignment horizontal="right" wrapText="1"/>
      <protection locked="0"/>
    </xf>
    <xf numFmtId="0" fontId="14" fillId="0" borderId="0" xfId="1198" applyFont="1" applyAlignment="1" applyProtection="1">
      <alignment horizontal="center" vertical="top" wrapText="1"/>
      <protection locked="0"/>
    </xf>
    <xf numFmtId="1" fontId="210" fillId="0" borderId="0" xfId="1198" applyNumberFormat="1" applyFont="1" applyAlignment="1" applyProtection="1">
      <alignment horizontal="center" wrapText="1"/>
      <protection locked="0"/>
    </xf>
    <xf numFmtId="4" fontId="14" fillId="0" borderId="0" xfId="1198" applyNumberFormat="1" applyFont="1" applyAlignment="1" applyProtection="1">
      <alignment horizontal="right" vertical="top" wrapText="1"/>
      <protection locked="0"/>
    </xf>
    <xf numFmtId="4" fontId="210" fillId="0" borderId="0" xfId="1162" applyNumberFormat="1" applyFont="1" applyAlignment="1">
      <alignment vertical="top"/>
    </xf>
    <xf numFmtId="49" fontId="14" fillId="0" borderId="0" xfId="1162" applyNumberFormat="1" applyFont="1" applyAlignment="1" applyProtection="1">
      <alignment horizontal="left" vertical="top" wrapText="1"/>
      <protection locked="0"/>
    </xf>
    <xf numFmtId="1" fontId="14" fillId="0" borderId="0" xfId="863" applyNumberFormat="1" applyFont="1" applyAlignment="1" applyProtection="1">
      <alignment horizontal="center" wrapText="1"/>
      <protection locked="0"/>
    </xf>
    <xf numFmtId="4" fontId="14" fillId="0" borderId="0" xfId="863" applyNumberFormat="1" applyFont="1" applyAlignment="1" applyProtection="1">
      <alignment horizontal="right" wrapText="1"/>
      <protection locked="0"/>
    </xf>
    <xf numFmtId="4" fontId="210" fillId="0" borderId="0" xfId="694" applyNumberFormat="1" applyFont="1" applyFill="1" applyBorder="1" applyAlignment="1" applyProtection="1">
      <alignment horizontal="right" wrapText="1"/>
      <protection locked="0"/>
    </xf>
    <xf numFmtId="0" fontId="14" fillId="0" borderId="0" xfId="1162" applyFont="1" applyAlignment="1" applyProtection="1">
      <alignment horizontal="center" wrapText="1"/>
      <protection locked="0"/>
    </xf>
    <xf numFmtId="49" fontId="212" fillId="0" borderId="0" xfId="1161" applyNumberFormat="1" applyFont="1" applyAlignment="1">
      <alignment horizontal="center" vertical="top"/>
    </xf>
    <xf numFmtId="0" fontId="212" fillId="0" borderId="0" xfId="1161" applyFont="1" applyAlignment="1">
      <alignment horizontal="justify" vertical="top" wrapText="1"/>
    </xf>
    <xf numFmtId="0" fontId="212" fillId="0" borderId="0" xfId="1161" applyFont="1"/>
    <xf numFmtId="4" fontId="212" fillId="0" borderId="0" xfId="1161" applyNumberFormat="1" applyFont="1"/>
    <xf numFmtId="0" fontId="212" fillId="0" borderId="0" xfId="1161" applyFont="1" applyAlignment="1">
      <alignment horizontal="left" vertical="top" wrapText="1"/>
    </xf>
    <xf numFmtId="0" fontId="6" fillId="0" borderId="0" xfId="1162" applyAlignment="1" applyProtection="1">
      <alignment horizontal="center" wrapText="1"/>
      <protection locked="0"/>
    </xf>
    <xf numFmtId="0" fontId="209" fillId="0" borderId="0" xfId="1223" applyFont="1"/>
    <xf numFmtId="0" fontId="14" fillId="0" borderId="0" xfId="1223" applyFont="1"/>
    <xf numFmtId="0" fontId="6" fillId="0" borderId="0" xfId="1223"/>
    <xf numFmtId="0" fontId="14" fillId="0" borderId="0" xfId="1223" applyFont="1" applyAlignment="1">
      <alignment wrapText="1"/>
    </xf>
    <xf numFmtId="0" fontId="210" fillId="0" borderId="0" xfId="1223" applyFont="1" applyAlignment="1">
      <alignment vertical="top" wrapText="1"/>
    </xf>
    <xf numFmtId="0" fontId="14" fillId="0" borderId="24" xfId="1223" applyFont="1" applyBorder="1" applyAlignment="1">
      <alignment wrapText="1"/>
    </xf>
    <xf numFmtId="0" fontId="6" fillId="0" borderId="24" xfId="1223" applyBorder="1"/>
    <xf numFmtId="0" fontId="6" fillId="0" borderId="0" xfId="1223" applyAlignment="1">
      <alignment vertical="top" wrapText="1"/>
    </xf>
    <xf numFmtId="0" fontId="14" fillId="0" borderId="0" xfId="1223" applyFont="1" applyAlignment="1">
      <alignment vertical="top" wrapText="1"/>
    </xf>
    <xf numFmtId="0" fontId="6" fillId="0" borderId="0" xfId="1223" applyAlignment="1">
      <alignment wrapText="1"/>
    </xf>
    <xf numFmtId="0" fontId="6" fillId="0" borderId="24" xfId="1223" applyBorder="1" applyAlignment="1">
      <alignment wrapText="1"/>
    </xf>
    <xf numFmtId="49" fontId="213" fillId="0" borderId="32" xfId="1161" applyNumberFormat="1" applyFont="1" applyBorder="1" applyAlignment="1">
      <alignment horizontal="center" vertical="top" wrapText="1"/>
    </xf>
    <xf numFmtId="49" fontId="213" fillId="0" borderId="9" xfId="1161" applyNumberFormat="1" applyFont="1" applyBorder="1" applyAlignment="1">
      <alignment horizontal="left" vertical="top"/>
    </xf>
    <xf numFmtId="49" fontId="213" fillId="0" borderId="9" xfId="1161" applyNumberFormat="1" applyFont="1" applyBorder="1" applyAlignment="1">
      <alignment horizontal="center" wrapText="1"/>
    </xf>
    <xf numFmtId="0" fontId="212" fillId="0" borderId="33" xfId="1161" applyFont="1" applyBorder="1" applyAlignment="1">
      <alignment horizontal="right" wrapText="1"/>
    </xf>
    <xf numFmtId="0" fontId="29" fillId="0" borderId="0" xfId="1162" applyFont="1" applyAlignment="1" applyProtection="1">
      <alignment horizontal="left" vertical="top" wrapText="1"/>
      <protection locked="0"/>
    </xf>
    <xf numFmtId="49" fontId="212" fillId="0" borderId="0" xfId="1895" applyNumberFormat="1" applyFont="1" applyAlignment="1">
      <alignment horizontal="left" vertical="justify" wrapText="1"/>
    </xf>
    <xf numFmtId="49" fontId="212" fillId="0" borderId="0" xfId="1895" applyNumberFormat="1" applyFont="1" applyAlignment="1">
      <alignment horizontal="left" vertical="justify"/>
    </xf>
    <xf numFmtId="49" fontId="212" fillId="0" borderId="0" xfId="1895" applyNumberFormat="1" applyFont="1" applyAlignment="1">
      <alignment horizontal="left" vertical="top"/>
    </xf>
    <xf numFmtId="49" fontId="212" fillId="0" borderId="0" xfId="1895" applyNumberFormat="1" applyFont="1" applyAlignment="1">
      <alignment horizontal="left" vertical="center"/>
    </xf>
    <xf numFmtId="49" fontId="213" fillId="0" borderId="0" xfId="1895" applyNumberFormat="1" applyFont="1" applyAlignment="1">
      <alignment horizontal="left" vertical="top" wrapText="1"/>
    </xf>
    <xf numFmtId="49" fontId="215" fillId="0" borderId="0" xfId="2066" applyNumberFormat="1" applyFont="1" applyAlignment="1">
      <alignment horizontal="justify" vertical="top" wrapText="1"/>
    </xf>
    <xf numFmtId="0" fontId="213" fillId="0" borderId="0" xfId="2064" applyFont="1" applyProtection="1">
      <protection hidden="1"/>
    </xf>
    <xf numFmtId="43" fontId="215" fillId="0" borderId="0" xfId="749" applyFont="1" applyFill="1" applyBorder="1" applyAlignment="1" applyProtection="1">
      <alignment horizontal="justify" wrapText="1"/>
    </xf>
    <xf numFmtId="49" fontId="215" fillId="0" borderId="0" xfId="2066" applyNumberFormat="1" applyFont="1" applyAlignment="1">
      <alignment horizontal="justify" wrapText="1"/>
    </xf>
    <xf numFmtId="49" fontId="215" fillId="0" borderId="0" xfId="2066" applyNumberFormat="1" applyFont="1" applyAlignment="1">
      <alignment horizontal="center" wrapText="1"/>
    </xf>
    <xf numFmtId="43" fontId="215" fillId="0" borderId="0" xfId="749" applyFont="1" applyFill="1" applyBorder="1" applyAlignment="1" applyProtection="1">
      <alignment wrapText="1"/>
    </xf>
    <xf numFmtId="49" fontId="6" fillId="0" borderId="0" xfId="1177" applyNumberFormat="1" applyAlignment="1">
      <alignment horizontal="center" vertical="top" wrapText="1"/>
    </xf>
    <xf numFmtId="49" fontId="201" fillId="0" borderId="0" xfId="1177" applyNumberFormat="1" applyFont="1" applyAlignment="1">
      <alignment horizontal="left" vertical="top" wrapText="1"/>
    </xf>
    <xf numFmtId="0" fontId="6" fillId="0" borderId="0" xfId="1177" applyAlignment="1">
      <alignment horizontal="right" wrapText="1"/>
    </xf>
    <xf numFmtId="0" fontId="6" fillId="0" borderId="0" xfId="1177" applyAlignment="1">
      <alignment horizontal="center" wrapText="1"/>
    </xf>
    <xf numFmtId="4" fontId="6" fillId="0" borderId="0" xfId="1177" applyNumberFormat="1" applyAlignment="1">
      <alignment wrapText="1"/>
    </xf>
    <xf numFmtId="208" fontId="6" fillId="0" borderId="0" xfId="1177" applyNumberFormat="1" applyAlignment="1">
      <alignment wrapText="1"/>
    </xf>
    <xf numFmtId="0" fontId="6" fillId="0" borderId="0" xfId="1177"/>
    <xf numFmtId="49" fontId="19" fillId="0" borderId="0" xfId="1177" applyNumberFormat="1" applyFont="1" applyAlignment="1">
      <alignment horizontal="left" vertical="top" wrapText="1"/>
    </xf>
    <xf numFmtId="49" fontId="146" fillId="0" borderId="0" xfId="1177" applyNumberFormat="1" applyFont="1" applyAlignment="1">
      <alignment horizontal="center" vertical="top" wrapText="1"/>
    </xf>
    <xf numFmtId="49" fontId="191" fillId="0" borderId="0" xfId="1177" applyNumberFormat="1" applyFont="1" applyAlignment="1">
      <alignment horizontal="justify" vertical="top" wrapText="1"/>
    </xf>
    <xf numFmtId="49" fontId="146" fillId="0" borderId="0" xfId="1177" applyNumberFormat="1" applyFont="1" applyAlignment="1">
      <alignment horizontal="justify" vertical="top" wrapText="1"/>
    </xf>
    <xf numFmtId="49" fontId="6" fillId="0" borderId="16" xfId="1177" applyNumberFormat="1" applyBorder="1" applyAlignment="1">
      <alignment horizontal="center" vertical="top" wrapText="1"/>
    </xf>
    <xf numFmtId="49" fontId="6" fillId="0" borderId="16" xfId="1177" applyNumberFormat="1" applyBorder="1" applyAlignment="1">
      <alignment horizontal="center" vertical="center" wrapText="1"/>
    </xf>
    <xf numFmtId="49" fontId="212" fillId="0" borderId="16" xfId="1177" applyNumberFormat="1" applyFont="1" applyBorder="1" applyAlignment="1">
      <alignment horizontal="center" vertical="center" wrapText="1"/>
    </xf>
    <xf numFmtId="208" fontId="6" fillId="0" borderId="16" xfId="1177" applyNumberFormat="1" applyBorder="1" applyAlignment="1">
      <alignment horizontal="center" vertical="center" wrapText="1"/>
    </xf>
    <xf numFmtId="0" fontId="7" fillId="0" borderId="0" xfId="1405" applyFont="1" applyAlignment="1">
      <alignment vertical="top" wrapText="1"/>
    </xf>
    <xf numFmtId="0" fontId="147" fillId="0" borderId="0" xfId="1177" applyFont="1" applyAlignment="1">
      <alignment horizontal="right" wrapText="1"/>
    </xf>
    <xf numFmtId="0" fontId="147" fillId="0" borderId="0" xfId="1177" applyFont="1" applyAlignment="1">
      <alignment horizontal="center" wrapText="1"/>
    </xf>
    <xf numFmtId="4" fontId="147" fillId="0" borderId="0" xfId="1177" applyNumberFormat="1" applyFont="1" applyAlignment="1">
      <alignment wrapText="1"/>
    </xf>
    <xf numFmtId="208" fontId="147" fillId="0" borderId="0" xfId="1177" applyNumberFormat="1" applyFont="1" applyAlignment="1">
      <alignment wrapText="1"/>
    </xf>
    <xf numFmtId="0" fontId="147" fillId="0" borderId="0" xfId="1177" applyFont="1"/>
    <xf numFmtId="49" fontId="147" fillId="0" borderId="0" xfId="1177" applyNumberFormat="1" applyFont="1" applyAlignment="1">
      <alignment horizontal="center" vertical="top" wrapText="1"/>
    </xf>
    <xf numFmtId="0" fontId="147" fillId="0" borderId="0" xfId="1177" applyFont="1" applyAlignment="1">
      <alignment vertical="top" wrapText="1"/>
    </xf>
    <xf numFmtId="0" fontId="167" fillId="0" borderId="0" xfId="1177" applyFont="1" applyAlignment="1">
      <alignment horizontal="center"/>
    </xf>
    <xf numFmtId="208" fontId="147" fillId="0" borderId="0" xfId="2070" applyNumberFormat="1" applyFont="1" applyAlignment="1">
      <alignment horizontal="right"/>
    </xf>
    <xf numFmtId="208" fontId="147" fillId="0" borderId="0" xfId="1177" applyNumberFormat="1" applyFont="1" applyAlignment="1">
      <alignment horizontal="right" wrapText="1"/>
    </xf>
    <xf numFmtId="0" fontId="147" fillId="0" borderId="0" xfId="2070" applyFont="1"/>
    <xf numFmtId="49" fontId="167" fillId="0" borderId="0" xfId="1177" applyNumberFormat="1" applyFont="1" applyAlignment="1">
      <alignment vertical="top" wrapText="1"/>
    </xf>
    <xf numFmtId="0" fontId="167" fillId="0" borderId="0" xfId="1177" applyFont="1" applyAlignment="1">
      <alignment vertical="top" wrapText="1"/>
    </xf>
    <xf numFmtId="0" fontId="167" fillId="0" borderId="0" xfId="1177" applyFont="1" applyAlignment="1" applyProtection="1">
      <alignment vertical="top" wrapText="1"/>
      <protection locked="0"/>
    </xf>
    <xf numFmtId="49" fontId="147" fillId="0" borderId="9" xfId="1177" applyNumberFormat="1" applyFont="1" applyBorder="1" applyAlignment="1">
      <alignment horizontal="center" vertical="top" wrapText="1"/>
    </xf>
    <xf numFmtId="49" fontId="220" fillId="0" borderId="9" xfId="1177" applyNumberFormat="1" applyFont="1" applyBorder="1" applyAlignment="1">
      <alignment vertical="top" wrapText="1"/>
    </xf>
    <xf numFmtId="0" fontId="167" fillId="0" borderId="9" xfId="1177" applyFont="1" applyBorder="1" applyAlignment="1">
      <alignment horizontal="center"/>
    </xf>
    <xf numFmtId="208" fontId="147" fillId="0" borderId="9" xfId="2070" applyNumberFormat="1" applyFont="1" applyBorder="1" applyAlignment="1">
      <alignment horizontal="right"/>
    </xf>
    <xf numFmtId="49" fontId="220" fillId="0" borderId="0" xfId="1177" applyNumberFormat="1" applyFont="1" applyAlignment="1">
      <alignment vertical="top" wrapText="1"/>
    </xf>
    <xf numFmtId="208" fontId="221" fillId="0" borderId="0" xfId="1177" applyNumberFormat="1" applyFont="1" applyAlignment="1">
      <alignment horizontal="right" wrapText="1"/>
    </xf>
    <xf numFmtId="0" fontId="167" fillId="0" borderId="0" xfId="1177" applyFont="1" applyAlignment="1">
      <alignment horizontal="center" vertical="top"/>
    </xf>
    <xf numFmtId="4" fontId="147" fillId="0" borderId="0" xfId="2070" applyNumberFormat="1" applyFont="1"/>
    <xf numFmtId="0" fontId="177" fillId="0" borderId="0" xfId="1161" applyFont="1"/>
    <xf numFmtId="49" fontId="6" fillId="0" borderId="0" xfId="1177" applyNumberFormat="1" applyAlignment="1">
      <alignment horizontal="left" vertical="top" wrapText="1"/>
    </xf>
    <xf numFmtId="0" fontId="222" fillId="0" borderId="0" xfId="1161" applyFont="1" applyAlignment="1">
      <alignment horizontal="left" vertical="center"/>
    </xf>
    <xf numFmtId="0" fontId="224" fillId="0" borderId="0" xfId="1161" applyFont="1" applyAlignment="1">
      <alignment horizontal="right" vertical="center"/>
    </xf>
    <xf numFmtId="0" fontId="225" fillId="0" borderId="0" xfId="1161" applyFont="1"/>
    <xf numFmtId="0" fontId="226" fillId="0" borderId="0" xfId="1161" applyFont="1"/>
    <xf numFmtId="0" fontId="222" fillId="0" borderId="0" xfId="1161" applyFont="1" applyAlignment="1">
      <alignment horizontal="right" vertical="center"/>
    </xf>
    <xf numFmtId="0" fontId="225" fillId="0" borderId="0" xfId="1161" applyFont="1" applyAlignment="1">
      <alignment vertical="center"/>
    </xf>
    <xf numFmtId="0" fontId="226" fillId="0" borderId="0" xfId="1161" applyFont="1" applyAlignment="1">
      <alignment vertical="center"/>
    </xf>
    <xf numFmtId="0" fontId="222" fillId="0" borderId="24" xfId="1161" applyFont="1" applyBorder="1" applyAlignment="1">
      <alignment horizontal="right" vertical="center"/>
    </xf>
    <xf numFmtId="0" fontId="228" fillId="0" borderId="0" xfId="1161" applyFont="1" applyAlignment="1">
      <alignment horizontal="center" vertical="top"/>
    </xf>
    <xf numFmtId="0" fontId="222" fillId="0" borderId="0" xfId="1161" applyFont="1" applyAlignment="1">
      <alignment horizontal="center" vertical="center" wrapText="1"/>
    </xf>
    <xf numFmtId="0" fontId="222" fillId="0" borderId="0" xfId="1161" applyFont="1" applyAlignment="1">
      <alignment horizontal="left"/>
    </xf>
    <xf numFmtId="0" fontId="222" fillId="0" borderId="0" xfId="1161" applyFont="1"/>
    <xf numFmtId="17" fontId="222" fillId="0" borderId="0" xfId="1161" applyNumberFormat="1" applyFont="1" applyAlignment="1">
      <alignment horizontal="center"/>
    </xf>
    <xf numFmtId="0" fontId="8" fillId="0" borderId="0" xfId="1161" applyFont="1"/>
    <xf numFmtId="0" fontId="224" fillId="0" borderId="9" xfId="1161" applyFont="1" applyBorder="1" applyAlignment="1">
      <alignment horizontal="center" vertical="top"/>
    </xf>
    <xf numFmtId="4" fontId="224" fillId="0" borderId="9" xfId="1161" applyNumberFormat="1" applyFont="1" applyBorder="1" applyAlignment="1">
      <alignment horizontal="center" vertical="top"/>
    </xf>
    <xf numFmtId="0" fontId="16" fillId="0" borderId="0" xfId="1161" applyFont="1" applyAlignment="1">
      <alignment horizontal="center" vertical="top"/>
    </xf>
    <xf numFmtId="0" fontId="16" fillId="0" borderId="0" xfId="1161" applyFont="1" applyAlignment="1">
      <alignment horizontal="justify" vertical="justify" wrapText="1"/>
    </xf>
    <xf numFmtId="0" fontId="16" fillId="0" borderId="0" xfId="1161" applyFont="1" applyAlignment="1">
      <alignment horizontal="center"/>
    </xf>
    <xf numFmtId="4" fontId="16" fillId="0" borderId="0" xfId="1161" applyNumberFormat="1" applyFont="1" applyAlignment="1">
      <alignment horizontal="right"/>
    </xf>
    <xf numFmtId="0" fontId="16" fillId="0" borderId="0" xfId="1161" applyFont="1" applyAlignment="1">
      <alignment horizontal="right"/>
    </xf>
    <xf numFmtId="0" fontId="229" fillId="0" borderId="0" xfId="1161" applyFont="1" applyAlignment="1">
      <alignment horizontal="center" vertical="top"/>
    </xf>
    <xf numFmtId="0" fontId="230" fillId="0" borderId="0" xfId="1161" applyFont="1" applyAlignment="1">
      <alignment horizontal="justify" vertical="justify" wrapText="1"/>
    </xf>
    <xf numFmtId="0" fontId="231" fillId="0" borderId="0" xfId="1161" applyFont="1" applyAlignment="1">
      <alignment horizontal="center" vertical="top"/>
    </xf>
    <xf numFmtId="0" fontId="232" fillId="0" borderId="0" xfId="1161" applyFont="1" applyAlignment="1">
      <alignment horizontal="justify" vertical="justify" wrapText="1"/>
    </xf>
    <xf numFmtId="0" fontId="8" fillId="0" borderId="0" xfId="1161" applyFont="1" applyAlignment="1">
      <alignment horizontal="center"/>
    </xf>
    <xf numFmtId="4" fontId="8" fillId="0" borderId="0" xfId="1161" applyNumberFormat="1" applyFont="1" applyAlignment="1">
      <alignment horizontal="right"/>
    </xf>
    <xf numFmtId="0" fontId="8" fillId="0" borderId="0" xfId="1161" applyFont="1" applyAlignment="1">
      <alignment horizontal="right"/>
    </xf>
    <xf numFmtId="0" fontId="8" fillId="0" borderId="0" xfId="1161" applyFont="1" applyAlignment="1">
      <alignment horizontal="center" vertical="top"/>
    </xf>
    <xf numFmtId="0" fontId="6" fillId="0" borderId="0" xfId="1161" applyAlignment="1">
      <alignment horizontal="justify" vertical="top"/>
    </xf>
    <xf numFmtId="0" fontId="8" fillId="0" borderId="0" xfId="1161" applyFont="1" applyAlignment="1">
      <alignment horizontal="right" vertical="center"/>
    </xf>
    <xf numFmtId="0" fontId="6" fillId="0" borderId="0" xfId="1161" applyAlignment="1">
      <alignment horizontal="justify"/>
    </xf>
    <xf numFmtId="4" fontId="8" fillId="0" borderId="0" xfId="1161" applyNumberFormat="1" applyFont="1" applyAlignment="1">
      <alignment horizontal="right" vertical="center"/>
    </xf>
    <xf numFmtId="0" fontId="6" fillId="0" borderId="0" xfId="1161" applyAlignment="1">
      <alignment vertical="top"/>
    </xf>
    <xf numFmtId="0" fontId="8" fillId="0" borderId="0" xfId="1161" applyFont="1" applyAlignment="1">
      <alignment horizontal="left"/>
    </xf>
    <xf numFmtId="0" fontId="233" fillId="0" borderId="0" xfId="1161" applyFont="1" applyAlignment="1">
      <alignment horizontal="center" vertical="top"/>
    </xf>
    <xf numFmtId="0" fontId="233" fillId="0" borderId="0" xfId="1161" applyFont="1" applyAlignment="1">
      <alignment horizontal="justify" vertical="top" wrapText="1"/>
    </xf>
    <xf numFmtId="0" fontId="233" fillId="0" borderId="0" xfId="1161" applyFont="1" applyAlignment="1">
      <alignment horizontal="center"/>
    </xf>
    <xf numFmtId="4" fontId="233" fillId="0" borderId="0" xfId="1161" applyNumberFormat="1" applyFont="1" applyAlignment="1">
      <alignment horizontal="right"/>
    </xf>
    <xf numFmtId="0" fontId="233" fillId="0" borderId="0" xfId="1161" applyFont="1" applyAlignment="1">
      <alignment horizontal="right" vertical="center"/>
    </xf>
    <xf numFmtId="0" fontId="165" fillId="0" borderId="0" xfId="1161" applyFont="1"/>
    <xf numFmtId="0" fontId="6" fillId="0" borderId="0" xfId="1161" applyAlignment="1">
      <alignment horizontal="justify" vertical="top" wrapText="1"/>
    </xf>
    <xf numFmtId="0" fontId="165" fillId="0" borderId="0" xfId="1161" applyFont="1" applyAlignment="1">
      <alignment vertical="top"/>
    </xf>
    <xf numFmtId="0" fontId="233" fillId="0" borderId="0" xfId="1161" applyFont="1" applyAlignment="1">
      <alignment horizontal="left"/>
    </xf>
    <xf numFmtId="4" fontId="8" fillId="0" borderId="0" xfId="1161" applyNumberFormat="1" applyFont="1"/>
    <xf numFmtId="0" fontId="6" fillId="0" borderId="0" xfId="1161" applyAlignment="1">
      <alignment horizontal="left" vertical="top"/>
    </xf>
    <xf numFmtId="0" fontId="8" fillId="0" borderId="0" xfId="1161" applyFont="1" applyAlignment="1">
      <alignment horizontal="justify" vertical="top" wrapText="1"/>
    </xf>
    <xf numFmtId="0" fontId="165" fillId="0" borderId="0" xfId="1161" applyFont="1" applyAlignment="1">
      <alignment horizontal="justify" vertical="top"/>
    </xf>
    <xf numFmtId="4" fontId="233" fillId="0" borderId="0" xfId="1161" applyNumberFormat="1" applyFont="1"/>
    <xf numFmtId="0" fontId="6" fillId="0" borderId="0" xfId="1161" applyAlignment="1" applyProtection="1">
      <alignment vertical="top" wrapText="1"/>
      <protection locked="0"/>
    </xf>
    <xf numFmtId="0" fontId="8" fillId="0" borderId="0" xfId="1161" quotePrefix="1" applyFont="1" applyAlignment="1">
      <alignment horizontal="justify" vertical="top" wrapText="1"/>
    </xf>
    <xf numFmtId="0" fontId="231" fillId="0" borderId="0" xfId="1161" applyFont="1" applyAlignment="1">
      <alignment horizontal="center" vertical="center"/>
    </xf>
    <xf numFmtId="0" fontId="231" fillId="0" borderId="9" xfId="1161" applyFont="1" applyBorder="1" applyAlignment="1">
      <alignment horizontal="justify" vertical="center" wrapText="1"/>
    </xf>
    <xf numFmtId="0" fontId="231" fillId="0" borderId="9" xfId="1161" applyFont="1" applyBorder="1" applyAlignment="1">
      <alignment horizontal="center" vertical="center"/>
    </xf>
    <xf numFmtId="4" fontId="231" fillId="0" borderId="9" xfId="1161" applyNumberFormat="1" applyFont="1" applyBorder="1" applyAlignment="1">
      <alignment horizontal="right" vertical="center"/>
    </xf>
    <xf numFmtId="0" fontId="231" fillId="0" borderId="9" xfId="1161" applyFont="1" applyBorder="1" applyAlignment="1">
      <alignment horizontal="right" vertical="center"/>
    </xf>
    <xf numFmtId="0" fontId="233" fillId="0" borderId="0" xfId="1161" applyFont="1" applyAlignment="1">
      <alignment horizontal="justify" vertical="justify" wrapText="1"/>
    </xf>
    <xf numFmtId="4" fontId="233" fillId="0" borderId="0" xfId="1161" applyNumberFormat="1" applyFont="1" applyAlignment="1">
      <alignment horizontal="right" vertical="center"/>
    </xf>
    <xf numFmtId="0" fontId="8" fillId="0" borderId="0" xfId="1161" applyFont="1" applyAlignment="1">
      <alignment horizontal="justify" vertical="justify" wrapText="1"/>
    </xf>
    <xf numFmtId="0" fontId="6" fillId="0" borderId="0" xfId="1161" applyAlignment="1">
      <alignment horizontal="center" vertical="top"/>
    </xf>
    <xf numFmtId="0" fontId="165" fillId="0" borderId="0" xfId="1161" applyFont="1" applyAlignment="1">
      <alignment horizontal="center" vertical="top"/>
    </xf>
    <xf numFmtId="4" fontId="165" fillId="0" borderId="0" xfId="1161" applyNumberFormat="1" applyFont="1" applyAlignment="1">
      <alignment horizontal="right"/>
    </xf>
    <xf numFmtId="0" fontId="14" fillId="0" borderId="0" xfId="1161" applyFont="1" applyAlignment="1">
      <alignment horizontal="justify" vertical="top"/>
    </xf>
    <xf numFmtId="0" fontId="234" fillId="0" borderId="0" xfId="2071" applyFont="1" applyAlignment="1">
      <alignment horizontal="center"/>
    </xf>
    <xf numFmtId="4" fontId="234" fillId="0" borderId="0" xfId="2071" applyNumberFormat="1" applyFont="1"/>
    <xf numFmtId="4" fontId="234" fillId="0" borderId="0" xfId="2071" applyNumberFormat="1" applyFont="1" applyAlignment="1">
      <alignment horizontal="right"/>
    </xf>
    <xf numFmtId="0" fontId="234" fillId="0" borderId="0" xfId="2071" applyFont="1"/>
    <xf numFmtId="0" fontId="234" fillId="0" borderId="0" xfId="2071" applyFont="1" applyAlignment="1">
      <alignment horizontal="center" vertical="top"/>
    </xf>
    <xf numFmtId="4" fontId="8" fillId="0" borderId="0" xfId="1161" applyNumberFormat="1" applyFont="1" applyAlignment="1">
      <alignment horizontal="left"/>
    </xf>
    <xf numFmtId="0" fontId="235" fillId="0" borderId="0" xfId="1161" applyFont="1" applyAlignment="1">
      <alignment horizontal="center" vertical="center"/>
    </xf>
    <xf numFmtId="0" fontId="235" fillId="0" borderId="0" xfId="1161" applyFont="1" applyAlignment="1">
      <alignment horizontal="justify" vertical="center" wrapText="1"/>
    </xf>
    <xf numFmtId="4" fontId="235" fillId="0" borderId="0" xfId="1161" applyNumberFormat="1" applyFont="1" applyAlignment="1">
      <alignment horizontal="right" vertical="center"/>
    </xf>
    <xf numFmtId="0" fontId="235" fillId="0" borderId="0" xfId="1161" applyFont="1" applyAlignment="1">
      <alignment horizontal="right" vertical="center"/>
    </xf>
    <xf numFmtId="0" fontId="188" fillId="0" borderId="0" xfId="1161" applyFont="1" applyAlignment="1">
      <alignment horizontal="justify" wrapText="1"/>
    </xf>
    <xf numFmtId="0" fontId="8" fillId="0" borderId="0" xfId="1161" quotePrefix="1" applyFont="1" applyAlignment="1">
      <alignment horizontal="justify" vertical="justify" wrapText="1"/>
    </xf>
    <xf numFmtId="0" fontId="233" fillId="0" borderId="0" xfId="1161" quotePrefix="1" applyFont="1" applyAlignment="1">
      <alignment horizontal="justify" vertical="justify" wrapText="1"/>
    </xf>
    <xf numFmtId="0" fontId="8" fillId="0" borderId="0" xfId="1161" quotePrefix="1" applyFont="1" applyAlignment="1">
      <alignment vertical="top" wrapText="1"/>
    </xf>
    <xf numFmtId="0" fontId="233" fillId="0" borderId="0" xfId="1161" quotePrefix="1" applyFont="1" applyAlignment="1">
      <alignment vertical="top" wrapText="1"/>
    </xf>
    <xf numFmtId="0" fontId="233" fillId="0" borderId="0" xfId="1161" applyFont="1"/>
    <xf numFmtId="0" fontId="231" fillId="0" borderId="0" xfId="1161" applyFont="1" applyAlignment="1">
      <alignment horizontal="justify" vertical="center" wrapText="1"/>
    </xf>
    <xf numFmtId="4" fontId="231" fillId="0" borderId="0" xfId="1161" applyNumberFormat="1" applyFont="1" applyAlignment="1">
      <alignment horizontal="right" vertical="center"/>
    </xf>
    <xf numFmtId="0" fontId="231" fillId="0" borderId="0" xfId="1161" applyFont="1" applyAlignment="1">
      <alignment horizontal="right" vertical="center"/>
    </xf>
    <xf numFmtId="0" fontId="231" fillId="0" borderId="0" xfId="1161" applyFont="1" applyAlignment="1">
      <alignment horizontal="center"/>
    </xf>
    <xf numFmtId="4" fontId="231" fillId="0" borderId="0" xfId="1161" applyNumberFormat="1" applyFont="1" applyAlignment="1">
      <alignment horizontal="right"/>
    </xf>
    <xf numFmtId="0" fontId="235" fillId="0" borderId="0" xfId="1161" applyFont="1" applyAlignment="1">
      <alignment horizontal="center" vertical="top"/>
    </xf>
    <xf numFmtId="0" fontId="236" fillId="0" borderId="0" xfId="1161" applyFont="1" applyAlignment="1">
      <alignment horizontal="justify" vertical="justify" wrapText="1"/>
    </xf>
    <xf numFmtId="0" fontId="235" fillId="0" borderId="0" xfId="1161" applyFont="1" applyAlignment="1">
      <alignment horizontal="center"/>
    </xf>
    <xf numFmtId="4" fontId="235" fillId="0" borderId="0" xfId="1161" applyNumberFormat="1" applyFont="1" applyAlignment="1">
      <alignment horizontal="right"/>
    </xf>
    <xf numFmtId="4" fontId="234" fillId="0" borderId="0" xfId="2071" applyNumberFormat="1" applyFont="1" applyAlignment="1">
      <alignment horizontal="right" vertical="center"/>
    </xf>
    <xf numFmtId="0" fontId="238" fillId="0" borderId="0" xfId="2071" applyFont="1" applyAlignment="1">
      <alignment horizontal="center" vertical="top"/>
    </xf>
    <xf numFmtId="0" fontId="238" fillId="0" borderId="0" xfId="2071" applyFont="1" applyAlignment="1">
      <alignment horizontal="justify" vertical="top"/>
    </xf>
    <xf numFmtId="0" fontId="238" fillId="0" borderId="0" xfId="2071" applyFont="1" applyAlignment="1">
      <alignment horizontal="center"/>
    </xf>
    <xf numFmtId="4" fontId="238" fillId="0" borderId="0" xfId="2071" applyNumberFormat="1" applyFont="1"/>
    <xf numFmtId="4" fontId="238" fillId="0" borderId="0" xfId="2071" applyNumberFormat="1" applyFont="1" applyAlignment="1">
      <alignment horizontal="right"/>
    </xf>
    <xf numFmtId="0" fontId="238" fillId="0" borderId="0" xfId="2071" applyFont="1"/>
    <xf numFmtId="0" fontId="6" fillId="0" borderId="0" xfId="1161" quotePrefix="1" applyAlignment="1">
      <alignment horizontal="justify" vertical="top"/>
    </xf>
    <xf numFmtId="0" fontId="19" fillId="0" borderId="0" xfId="1161" applyFont="1"/>
    <xf numFmtId="0" fontId="6" fillId="0" borderId="0" xfId="1161" applyAlignment="1">
      <alignment horizontal="justify" wrapText="1"/>
    </xf>
    <xf numFmtId="0" fontId="6" fillId="0" borderId="0" xfId="1161" applyAlignment="1">
      <alignment horizontal="left"/>
    </xf>
    <xf numFmtId="4" fontId="6" fillId="0" borderId="0" xfId="1161" applyNumberFormat="1" applyAlignment="1">
      <alignment horizontal="right" vertical="center"/>
    </xf>
    <xf numFmtId="0" fontId="165" fillId="0" borderId="0" xfId="1161" applyFont="1" applyAlignment="1">
      <alignment horizontal="left"/>
    </xf>
    <xf numFmtId="0" fontId="165" fillId="0" borderId="0" xfId="1161" applyFont="1" applyAlignment="1">
      <alignment horizontal="justify" vertical="top" wrapText="1"/>
    </xf>
    <xf numFmtId="49" fontId="6" fillId="0" borderId="0" xfId="1161" applyNumberFormat="1" applyAlignment="1">
      <alignment horizontal="justify" vertical="top"/>
    </xf>
    <xf numFmtId="0" fontId="6" fillId="0" borderId="0" xfId="1161" applyAlignment="1">
      <alignment horizontal="justify" vertical="justify" wrapText="1"/>
    </xf>
    <xf numFmtId="0" fontId="165" fillId="0" borderId="0" xfId="1161" applyFont="1" applyAlignment="1">
      <alignment horizontal="justify" vertical="justify" wrapText="1"/>
    </xf>
    <xf numFmtId="0" fontId="165" fillId="0" borderId="0" xfId="1161" applyFont="1" applyAlignment="1">
      <alignment horizontal="center"/>
    </xf>
    <xf numFmtId="4" fontId="165" fillId="0" borderId="0" xfId="1161" applyNumberFormat="1" applyFont="1" applyAlignment="1">
      <alignment horizontal="right" vertical="center"/>
    </xf>
    <xf numFmtId="0" fontId="8" fillId="0" borderId="0" xfId="1161" applyFont="1" applyAlignment="1">
      <alignment horizontal="center" vertical="center"/>
    </xf>
    <xf numFmtId="0" fontId="8" fillId="0" borderId="9" xfId="1161" applyFont="1" applyBorder="1" applyAlignment="1">
      <alignment horizontal="justify" vertical="center" wrapText="1"/>
    </xf>
    <xf numFmtId="0" fontId="8" fillId="0" borderId="9" xfId="1161" applyFont="1" applyBorder="1" applyAlignment="1">
      <alignment horizontal="center" vertical="center"/>
    </xf>
    <xf numFmtId="4" fontId="8" fillId="0" borderId="9" xfId="1161" applyNumberFormat="1" applyFont="1" applyBorder="1" applyAlignment="1">
      <alignment horizontal="right" vertical="center"/>
    </xf>
    <xf numFmtId="0" fontId="8" fillId="0" borderId="9" xfId="1161" applyFont="1" applyBorder="1" applyAlignment="1">
      <alignment horizontal="right" vertical="center"/>
    </xf>
    <xf numFmtId="0" fontId="232" fillId="0" borderId="0" xfId="1161" applyFont="1" applyAlignment="1">
      <alignment horizontal="center" vertical="center"/>
    </xf>
    <xf numFmtId="0" fontId="232" fillId="0" borderId="9" xfId="1161" applyFont="1" applyBorder="1" applyAlignment="1">
      <alignment horizontal="justify" vertical="center" wrapText="1"/>
    </xf>
    <xf numFmtId="0" fontId="232" fillId="0" borderId="9" xfId="1161" applyFont="1" applyBorder="1" applyAlignment="1">
      <alignment horizontal="center" vertical="center"/>
    </xf>
    <xf numFmtId="4" fontId="232" fillId="0" borderId="9" xfId="1161" applyNumberFormat="1" applyFont="1" applyBorder="1" applyAlignment="1">
      <alignment horizontal="right" vertical="center"/>
    </xf>
    <xf numFmtId="0" fontId="232" fillId="0" borderId="9" xfId="1161" applyFont="1" applyBorder="1" applyAlignment="1">
      <alignment horizontal="right" vertical="center"/>
    </xf>
    <xf numFmtId="2" fontId="8" fillId="0" borderId="0" xfId="1161" applyNumberFormat="1" applyFont="1" applyAlignment="1">
      <alignment horizontal="right" vertical="center"/>
    </xf>
    <xf numFmtId="0" fontId="165" fillId="0" borderId="0" xfId="1161" applyFont="1" applyAlignment="1">
      <alignment horizontal="right"/>
    </xf>
    <xf numFmtId="0" fontId="240" fillId="0" borderId="0" xfId="1161" applyFont="1"/>
    <xf numFmtId="0" fontId="241" fillId="0" borderId="0" xfId="1161" applyFont="1"/>
    <xf numFmtId="0" fontId="5" fillId="0" borderId="0" xfId="1161" applyFont="1" applyAlignment="1">
      <alignment horizontal="left" vertical="top"/>
    </xf>
    <xf numFmtId="0" fontId="5" fillId="0" borderId="0" xfId="1161" applyFont="1" applyAlignment="1">
      <alignment horizontal="center"/>
    </xf>
    <xf numFmtId="2" fontId="5" fillId="0" borderId="0" xfId="1161" applyNumberFormat="1" applyFont="1" applyAlignment="1">
      <alignment horizontal="right"/>
    </xf>
    <xf numFmtId="0" fontId="212" fillId="0" borderId="0" xfId="1161" applyFont="1" applyAlignment="1">
      <alignment horizontal="left" vertical="top"/>
    </xf>
    <xf numFmtId="0" fontId="188" fillId="0" borderId="0" xfId="1161" applyFont="1" applyAlignment="1">
      <alignment horizontal="left" vertical="top"/>
    </xf>
    <xf numFmtId="0" fontId="188" fillId="0" borderId="0" xfId="1161" applyFont="1" applyAlignment="1">
      <alignment horizontal="center" wrapText="1"/>
    </xf>
    <xf numFmtId="0" fontId="188" fillId="0" borderId="0" xfId="1161" applyFont="1" applyAlignment="1">
      <alignment horizontal="left" vertical="top" wrapText="1"/>
    </xf>
    <xf numFmtId="0" fontId="5" fillId="0" borderId="0" xfId="1161" applyFont="1" applyAlignment="1">
      <alignment horizontal="center" wrapText="1"/>
    </xf>
    <xf numFmtId="0" fontId="5" fillId="0" borderId="0" xfId="1161" applyFont="1" applyAlignment="1">
      <alignment horizontal="left" vertical="top" wrapText="1"/>
    </xf>
    <xf numFmtId="2" fontId="188" fillId="0" borderId="0" xfId="1161" applyNumberFormat="1" applyFont="1" applyAlignment="1">
      <alignment horizontal="right" vertical="top" wrapText="1"/>
    </xf>
    <xf numFmtId="2" fontId="5" fillId="0" borderId="0" xfId="1161" applyNumberFormat="1" applyFont="1" applyAlignment="1">
      <alignment horizontal="right" wrapText="1"/>
    </xf>
    <xf numFmtId="2" fontId="6" fillId="0" borderId="0" xfId="1161" applyNumberFormat="1" applyAlignment="1">
      <alignment horizontal="right"/>
    </xf>
    <xf numFmtId="0" fontId="6" fillId="0" borderId="0" xfId="1161" applyAlignment="1">
      <alignment horizontal="center" wrapText="1"/>
    </xf>
    <xf numFmtId="4" fontId="6" fillId="0" borderId="0" xfId="1161" applyNumberFormat="1" applyAlignment="1">
      <alignment horizontal="right" vertical="top" wrapText="1"/>
    </xf>
    <xf numFmtId="2" fontId="6" fillId="0" borderId="0" xfId="1161" applyNumberFormat="1" applyAlignment="1">
      <alignment horizontal="right" vertical="top" wrapText="1"/>
    </xf>
    <xf numFmtId="0" fontId="6" fillId="0" borderId="0" xfId="1161" applyAlignment="1">
      <alignment horizontal="right" vertical="top" wrapText="1"/>
    </xf>
    <xf numFmtId="0" fontId="5" fillId="0" borderId="0" xfId="2072" applyFont="1" applyAlignment="1">
      <alignment horizontal="left" vertical="top" wrapText="1"/>
    </xf>
    <xf numFmtId="2" fontId="6" fillId="0" borderId="0" xfId="1161" applyNumberFormat="1" applyAlignment="1">
      <alignment horizontal="right" wrapText="1"/>
    </xf>
    <xf numFmtId="0" fontId="5" fillId="0" borderId="0" xfId="2073" applyFont="1" applyAlignment="1">
      <alignment horizontal="left" vertical="top" wrapText="1"/>
    </xf>
    <xf numFmtId="4" fontId="6" fillId="0" borderId="0" xfId="1161" applyNumberFormat="1" applyAlignment="1">
      <alignment horizontal="right" wrapText="1"/>
    </xf>
    <xf numFmtId="0" fontId="6" fillId="0" borderId="0" xfId="2072" applyAlignment="1">
      <alignment horizontal="left" vertical="top" wrapText="1"/>
    </xf>
    <xf numFmtId="49" fontId="6" fillId="0" borderId="0" xfId="1161" applyNumberFormat="1" applyAlignment="1">
      <alignment horizontal="left" vertical="top" wrapText="1" shrinkToFit="1"/>
    </xf>
    <xf numFmtId="0" fontId="14" fillId="0" borderId="0" xfId="2072" applyFont="1" applyAlignment="1">
      <alignment horizontal="justify" vertical="top"/>
    </xf>
    <xf numFmtId="4" fontId="6" fillId="0" borderId="0" xfId="1161" applyNumberFormat="1" applyAlignment="1">
      <alignment horizontal="right" vertical="top"/>
    </xf>
    <xf numFmtId="4" fontId="15" fillId="0" borderId="0" xfId="1161" applyNumberFormat="1" applyFont="1"/>
    <xf numFmtId="0" fontId="6" fillId="0" borderId="20" xfId="1161" applyBorder="1" applyAlignment="1">
      <alignment horizontal="left" vertical="top" wrapText="1"/>
    </xf>
    <xf numFmtId="0" fontId="163" fillId="0" borderId="0" xfId="0" applyFont="1" applyAlignment="1">
      <alignment horizontal="left" vertical="top" wrapText="1"/>
    </xf>
    <xf numFmtId="0" fontId="156" fillId="0" borderId="0" xfId="1469" applyFont="1" applyAlignment="1">
      <alignment horizontal="justify" vertical="top" wrapText="1"/>
    </xf>
    <xf numFmtId="0" fontId="147" fillId="0" borderId="0" xfId="0" applyFont="1" applyFill="1" applyAlignment="1" applyProtection="1">
      <alignment vertical="top" wrapText="1"/>
    </xf>
    <xf numFmtId="0" fontId="147" fillId="0" borderId="0" xfId="2059" applyFont="1" applyAlignment="1">
      <alignment horizontal="justify" vertical="top" wrapText="1"/>
    </xf>
    <xf numFmtId="2" fontId="171" fillId="0" borderId="0" xfId="2059" applyNumberFormat="1" applyFont="1" applyAlignment="1">
      <alignment horizontal="left" vertical="top"/>
    </xf>
    <xf numFmtId="0" fontId="5" fillId="0" borderId="0" xfId="1161" applyFont="1" applyAlignment="1">
      <alignment horizontal="left" vertical="top" wrapText="1"/>
    </xf>
    <xf numFmtId="0" fontId="188" fillId="0" borderId="0" xfId="1161" applyFont="1" applyAlignment="1">
      <alignment horizontal="left" vertical="top" wrapText="1"/>
    </xf>
    <xf numFmtId="0" fontId="163" fillId="0" borderId="0" xfId="0" applyFont="1" applyAlignment="1">
      <alignment horizontal="left" vertical="top" wrapText="1"/>
    </xf>
    <xf numFmtId="0" fontId="169" fillId="0" borderId="0" xfId="1161" applyFont="1" applyAlignment="1">
      <alignment horizontal="left" vertical="top"/>
    </xf>
    <xf numFmtId="0" fontId="169" fillId="0" borderId="0" xfId="1161" applyFont="1" applyAlignment="1">
      <alignment horizontal="left" vertical="top" wrapText="1"/>
    </xf>
    <xf numFmtId="0" fontId="163" fillId="0" borderId="0" xfId="1161" applyFont="1" applyAlignment="1">
      <alignment horizontal="left" vertical="top"/>
    </xf>
    <xf numFmtId="0" fontId="163" fillId="0" borderId="0" xfId="1161" applyFont="1" applyAlignment="1">
      <alignment horizontal="center" wrapText="1"/>
    </xf>
    <xf numFmtId="2" fontId="163" fillId="0" borderId="0" xfId="1161" applyNumberFormat="1" applyFont="1" applyAlignment="1">
      <alignment horizontal="right"/>
    </xf>
    <xf numFmtId="0" fontId="163" fillId="0" borderId="0" xfId="1161" applyFont="1" applyAlignment="1">
      <alignment horizontal="left" vertical="top" wrapText="1"/>
    </xf>
    <xf numFmtId="2" fontId="146" fillId="0" borderId="4" xfId="2059" applyNumberFormat="1" applyFont="1" applyBorder="1" applyAlignment="1">
      <alignment horizontal="justify" vertical="top"/>
    </xf>
    <xf numFmtId="2" fontId="16" fillId="0" borderId="4" xfId="2059" applyNumberFormat="1" applyFont="1" applyBorder="1" applyAlignment="1">
      <alignment horizontal="left"/>
    </xf>
    <xf numFmtId="4" fontId="16" fillId="0" borderId="4" xfId="2059" applyNumberFormat="1" applyFont="1" applyBorder="1" applyAlignment="1">
      <alignment horizontal="right"/>
    </xf>
    <xf numFmtId="2" fontId="16" fillId="0" borderId="4" xfId="2059" applyNumberFormat="1" applyFont="1" applyBorder="1" applyAlignment="1">
      <alignment horizontal="right"/>
    </xf>
    <xf numFmtId="4" fontId="147" fillId="0" borderId="4" xfId="2059" applyNumberFormat="1" applyFont="1" applyBorder="1" applyAlignment="1">
      <alignment horizontal="right"/>
    </xf>
    <xf numFmtId="0" fontId="169" fillId="0" borderId="0" xfId="0" applyFont="1" applyAlignment="1">
      <alignment horizontal="left" wrapText="1"/>
    </xf>
    <xf numFmtId="0" fontId="169" fillId="0" borderId="0" xfId="0" applyFont="1" applyAlignment="1">
      <alignment horizontal="left" vertical="top" wrapText="1"/>
    </xf>
    <xf numFmtId="0" fontId="169" fillId="0" borderId="0" xfId="0" applyFont="1" applyAlignment="1">
      <alignment horizontal="left" vertical="top"/>
    </xf>
    <xf numFmtId="0" fontId="169" fillId="0" borderId="0" xfId="1198" applyFont="1" applyAlignment="1">
      <alignment horizontal="justify" vertical="justify" wrapText="1"/>
    </xf>
    <xf numFmtId="0" fontId="169" fillId="0" borderId="0" xfId="1198" applyFont="1" applyAlignment="1">
      <alignment horizontal="left" vertical="top" wrapText="1"/>
    </xf>
    <xf numFmtId="0" fontId="169" fillId="0" borderId="0" xfId="1198" applyFont="1" applyAlignment="1">
      <alignment horizontal="left" vertical="justify" wrapText="1"/>
    </xf>
    <xf numFmtId="0" fontId="169" fillId="0" borderId="0" xfId="0" applyFont="1"/>
    <xf numFmtId="0" fontId="169" fillId="0" borderId="0" xfId="0" applyFont="1" applyBorder="1"/>
    <xf numFmtId="0" fontId="169" fillId="0" borderId="0" xfId="1198" applyFont="1" applyBorder="1" applyAlignment="1">
      <alignment horizontal="left" vertical="justify" wrapText="1"/>
    </xf>
    <xf numFmtId="0" fontId="0" fillId="0" borderId="0" xfId="0" applyBorder="1"/>
    <xf numFmtId="0" fontId="0" fillId="0" borderId="24" xfId="0" applyBorder="1"/>
    <xf numFmtId="0" fontId="169" fillId="0" borderId="9" xfId="0" applyFont="1" applyFill="1" applyBorder="1"/>
    <xf numFmtId="0" fontId="169" fillId="0" borderId="9" xfId="1198" applyFont="1" applyBorder="1" applyAlignment="1">
      <alignment horizontal="left" vertical="justify" wrapText="1"/>
    </xf>
    <xf numFmtId="0" fontId="0" fillId="0" borderId="9" xfId="0" applyBorder="1"/>
    <xf numFmtId="4" fontId="147" fillId="0" borderId="0" xfId="2059" applyNumberFormat="1" applyFont="1" applyBorder="1"/>
    <xf numFmtId="4" fontId="146" fillId="0" borderId="9" xfId="2059" applyNumberFormat="1" applyFont="1" applyBorder="1" applyAlignment="1">
      <alignment horizontal="right"/>
    </xf>
    <xf numFmtId="4" fontId="146" fillId="0" borderId="9" xfId="2059" applyNumberFormat="1" applyFont="1" applyBorder="1"/>
    <xf numFmtId="4" fontId="169" fillId="0" borderId="9" xfId="0" applyNumberFormat="1" applyFont="1" applyBorder="1"/>
    <xf numFmtId="4" fontId="147" fillId="0" borderId="0" xfId="0" applyNumberFormat="1" applyFont="1"/>
    <xf numFmtId="4" fontId="147" fillId="0" borderId="0" xfId="0" applyNumberFormat="1" applyFont="1" applyBorder="1"/>
    <xf numFmtId="2" fontId="169" fillId="90" borderId="9" xfId="2059" applyNumberFormat="1" applyFont="1" applyFill="1" applyBorder="1" applyAlignment="1">
      <alignment horizontal="justify" vertical="top"/>
    </xf>
    <xf numFmtId="2" fontId="37" fillId="90" borderId="9" xfId="2059" applyNumberFormat="1" applyFont="1" applyFill="1" applyBorder="1" applyAlignment="1">
      <alignment horizontal="left"/>
    </xf>
    <xf numFmtId="4" fontId="37" fillId="90" borderId="9" xfId="2059" applyNumberFormat="1" applyFont="1" applyFill="1" applyBorder="1" applyAlignment="1">
      <alignment horizontal="right"/>
    </xf>
    <xf numFmtId="2" fontId="37" fillId="90" borderId="9" xfId="2059" applyNumberFormat="1" applyFont="1" applyFill="1" applyBorder="1" applyAlignment="1">
      <alignment horizontal="right"/>
    </xf>
    <xf numFmtId="0" fontId="7" fillId="0" borderId="0" xfId="1161" applyFont="1" applyAlignment="1">
      <alignment horizontal="left" vertical="top" wrapText="1"/>
    </xf>
    <xf numFmtId="0" fontId="169" fillId="0" borderId="0" xfId="1198" applyFont="1" applyBorder="1" applyAlignment="1">
      <alignment horizontal="justify" vertical="justify" wrapText="1"/>
    </xf>
    <xf numFmtId="0" fontId="163" fillId="0" borderId="0" xfId="0" applyFont="1" applyBorder="1"/>
    <xf numFmtId="0" fontId="169" fillId="0" borderId="0" xfId="0" applyFont="1" applyBorder="1" applyAlignment="1">
      <alignment vertical="top"/>
    </xf>
    <xf numFmtId="43" fontId="147" fillId="0" borderId="0" xfId="0" applyNumberFormat="1" applyFont="1"/>
    <xf numFmtId="0" fontId="169" fillId="0" borderId="0" xfId="0" applyFont="1" applyAlignment="1">
      <alignment vertical="center"/>
    </xf>
    <xf numFmtId="0" fontId="169" fillId="0" borderId="9" xfId="0" applyFont="1" applyFill="1" applyBorder="1" applyAlignment="1">
      <alignment vertical="center"/>
    </xf>
    <xf numFmtId="4" fontId="169" fillId="0" borderId="9" xfId="0" applyNumberFormat="1" applyFont="1" applyBorder="1" applyAlignment="1">
      <alignment vertical="center"/>
    </xf>
    <xf numFmtId="0" fontId="169" fillId="0" borderId="0" xfId="1161" applyFont="1" applyAlignment="1">
      <alignment horizontal="left" vertical="top" wrapText="1"/>
    </xf>
    <xf numFmtId="0" fontId="5" fillId="0" borderId="0" xfId="1161" applyFont="1" applyAlignment="1">
      <alignment horizontal="left" vertical="top" wrapText="1"/>
    </xf>
    <xf numFmtId="0" fontId="188" fillId="0" borderId="0" xfId="1161" applyFont="1" applyAlignment="1">
      <alignment horizontal="left" vertical="top" wrapText="1"/>
    </xf>
    <xf numFmtId="0" fontId="6" fillId="0" borderId="0" xfId="1161" applyFont="1" applyAlignment="1">
      <alignment horizontal="left" vertical="top" wrapText="1"/>
    </xf>
    <xf numFmtId="4" fontId="6" fillId="0" borderId="0" xfId="1161" applyNumberFormat="1" applyFont="1" applyAlignment="1">
      <alignment horizontal="left" vertical="top" wrapText="1"/>
    </xf>
    <xf numFmtId="14" fontId="6" fillId="0" borderId="0" xfId="1161" applyNumberFormat="1" applyFont="1" applyAlignment="1">
      <alignment horizontal="left" vertical="top" wrapText="1"/>
    </xf>
    <xf numFmtId="0" fontId="6" fillId="0" borderId="0" xfId="2074" applyFont="1" applyAlignment="1">
      <alignment horizontal="right" vertical="top"/>
    </xf>
    <xf numFmtId="0" fontId="6" fillId="0" borderId="0" xfId="2074" applyFont="1" applyAlignment="1">
      <alignment vertical="top" wrapText="1"/>
    </xf>
    <xf numFmtId="4" fontId="6" fillId="0" borderId="0" xfId="2074" applyNumberFormat="1" applyFont="1" applyAlignment="1">
      <alignment horizontal="center" vertical="center"/>
    </xf>
    <xf numFmtId="168" fontId="6" fillId="0" borderId="0" xfId="2075" applyFont="1" applyFill="1" applyBorder="1" applyAlignment="1" applyProtection="1">
      <alignment horizontal="right" vertical="center"/>
    </xf>
    <xf numFmtId="4" fontId="6" fillId="0" borderId="0" xfId="2074" applyNumberFormat="1" applyFont="1" applyAlignment="1">
      <alignment horizontal="center" vertical="top"/>
    </xf>
    <xf numFmtId="0" fontId="164" fillId="0" borderId="0" xfId="2074" applyFont="1"/>
    <xf numFmtId="0" fontId="165" fillId="0" borderId="0" xfId="2074" applyFont="1"/>
    <xf numFmtId="0" fontId="6" fillId="0" borderId="0" xfId="2074" applyFont="1" applyAlignment="1">
      <alignment vertical="top"/>
    </xf>
    <xf numFmtId="0" fontId="5" fillId="0" borderId="0" xfId="2074" applyFont="1"/>
    <xf numFmtId="0" fontId="192" fillId="0" borderId="0" xfId="2074" applyFont="1"/>
    <xf numFmtId="0" fontId="163" fillId="0" borderId="0" xfId="2074" applyFont="1"/>
    <xf numFmtId="0" fontId="196" fillId="0" borderId="0" xfId="2074" applyFont="1"/>
    <xf numFmtId="0" fontId="168" fillId="0" borderId="0" xfId="2074" applyFont="1"/>
    <xf numFmtId="0" fontId="190" fillId="0" borderId="0" xfId="2074" applyFont="1" applyAlignment="1">
      <alignment wrapText="1"/>
    </xf>
    <xf numFmtId="0" fontId="163" fillId="0" borderId="0" xfId="2074" applyFont="1" applyAlignment="1">
      <alignment horizontal="justify"/>
    </xf>
    <xf numFmtId="0" fontId="163" fillId="0" borderId="0" xfId="2074" applyFont="1" applyAlignment="1">
      <alignment horizontal="center"/>
    </xf>
    <xf numFmtId="0" fontId="163" fillId="0" borderId="0" xfId="2074" applyFont="1" applyAlignment="1">
      <alignment horizontal="right"/>
    </xf>
    <xf numFmtId="0" fontId="192" fillId="0" borderId="0" xfId="2074" applyFont="1" applyAlignment="1">
      <alignment horizontal="justify"/>
    </xf>
    <xf numFmtId="0" fontId="163" fillId="0" borderId="0" xfId="2074" applyFont="1" applyAlignment="1">
      <alignment horizontal="center" wrapText="1"/>
    </xf>
    <xf numFmtId="0" fontId="163" fillId="0" borderId="0" xfId="2074" applyFont="1" applyAlignment="1">
      <alignment horizontal="left" wrapText="1"/>
    </xf>
    <xf numFmtId="0" fontId="163" fillId="0" borderId="0" xfId="2074" applyFont="1" applyAlignment="1">
      <alignment horizontal="right" wrapText="1"/>
    </xf>
    <xf numFmtId="0" fontId="196" fillId="0" borderId="0" xfId="2074" applyFont="1" applyAlignment="1">
      <alignment horizontal="left" wrapText="1"/>
    </xf>
    <xf numFmtId="0" fontId="168" fillId="0" borderId="0" xfId="2074" applyFont="1" applyAlignment="1">
      <alignment horizontal="left" wrapText="1"/>
    </xf>
    <xf numFmtId="0" fontId="197" fillId="0" borderId="0" xfId="2074" applyFont="1" applyAlignment="1">
      <alignment wrapText="1"/>
    </xf>
    <xf numFmtId="4" fontId="246" fillId="92" borderId="0" xfId="2076" applyNumberFormat="1" applyFont="1" applyFill="1" applyAlignment="1">
      <alignment horizontal="left" vertical="top" wrapText="1"/>
    </xf>
    <xf numFmtId="4" fontId="247" fillId="92" borderId="0" xfId="2076" applyNumberFormat="1" applyFont="1" applyFill="1" applyAlignment="1">
      <alignment vertical="top" wrapText="1"/>
    </xf>
    <xf numFmtId="4" fontId="246" fillId="92" borderId="0" xfId="2076" applyNumberFormat="1" applyFont="1" applyFill="1" applyAlignment="1">
      <alignment vertical="top" wrapText="1"/>
    </xf>
    <xf numFmtId="4" fontId="246" fillId="92" borderId="0" xfId="2076" applyNumberFormat="1" applyFont="1" applyFill="1" applyAlignment="1" applyProtection="1">
      <alignment vertical="top" wrapText="1"/>
      <protection locked="0"/>
    </xf>
    <xf numFmtId="4" fontId="248" fillId="0" borderId="0" xfId="2074" applyNumberFormat="1" applyFont="1" applyAlignment="1">
      <alignment vertical="top" wrapText="1"/>
    </xf>
    <xf numFmtId="4" fontId="246" fillId="93" borderId="0" xfId="2076" applyNumberFormat="1" applyFont="1" applyFill="1" applyAlignment="1" applyProtection="1">
      <alignment vertical="top" wrapText="1"/>
      <protection locked="0"/>
    </xf>
    <xf numFmtId="4" fontId="246" fillId="0" borderId="0" xfId="2065" applyNumberFormat="1" applyFont="1" applyAlignment="1">
      <alignment horizontal="left" vertical="top" wrapText="1"/>
    </xf>
    <xf numFmtId="4" fontId="246" fillId="0" borderId="0" xfId="2065" applyNumberFormat="1" applyFont="1" applyAlignment="1">
      <alignment vertical="top" wrapText="1"/>
    </xf>
    <xf numFmtId="4" fontId="234" fillId="0" borderId="0" xfId="2065" applyNumberFormat="1" applyFont="1" applyAlignment="1">
      <alignment vertical="top" wrapText="1"/>
    </xf>
    <xf numFmtId="4" fontId="234" fillId="0" borderId="0" xfId="2065" applyNumberFormat="1" applyFont="1" applyAlignment="1">
      <alignment horizontal="left" vertical="top" wrapText="1"/>
    </xf>
    <xf numFmtId="4" fontId="234" fillId="0" borderId="0" xfId="2065" applyNumberFormat="1" applyFont="1" applyAlignment="1" applyProtection="1">
      <alignment vertical="top" wrapText="1"/>
      <protection locked="0"/>
    </xf>
    <xf numFmtId="4" fontId="234" fillId="0" borderId="0" xfId="2074" applyNumberFormat="1" applyFont="1" applyAlignment="1">
      <alignment vertical="top" wrapText="1"/>
    </xf>
    <xf numFmtId="4" fontId="246" fillId="94" borderId="0" xfId="2076" applyNumberFormat="1" applyFont="1" applyFill="1" applyAlignment="1">
      <alignment horizontal="left" vertical="top" wrapText="1"/>
    </xf>
    <xf numFmtId="4" fontId="246" fillId="94" borderId="0" xfId="2076" applyNumberFormat="1" applyFont="1" applyFill="1" applyAlignment="1">
      <alignment vertical="top" wrapText="1"/>
    </xf>
    <xf numFmtId="4" fontId="246" fillId="94" borderId="0" xfId="2076" applyNumberFormat="1" applyFont="1" applyFill="1" applyAlignment="1" applyProtection="1">
      <alignment vertical="top" wrapText="1"/>
      <protection locked="0"/>
    </xf>
    <xf numFmtId="4" fontId="246" fillId="0" borderId="0" xfId="2074" applyNumberFormat="1" applyFont="1" applyAlignment="1">
      <alignment vertical="top" wrapText="1"/>
    </xf>
    <xf numFmtId="4" fontId="246" fillId="0" borderId="0" xfId="2076" applyNumberFormat="1" applyFont="1" applyAlignment="1">
      <alignment horizontal="left" vertical="top" wrapText="1"/>
    </xf>
    <xf numFmtId="4" fontId="234" fillId="0" borderId="0" xfId="2076" applyNumberFormat="1" applyFont="1" applyAlignment="1">
      <alignment vertical="top" wrapText="1"/>
    </xf>
    <xf numFmtId="4" fontId="246" fillId="0" borderId="0" xfId="2076" applyNumberFormat="1" applyFont="1" applyAlignment="1">
      <alignment vertical="top" wrapText="1"/>
    </xf>
    <xf numFmtId="4" fontId="246" fillId="0" borderId="0" xfId="2076" applyNumberFormat="1" applyFont="1" applyAlignment="1" applyProtection="1">
      <alignment vertical="top" wrapText="1"/>
      <protection locked="0"/>
    </xf>
    <xf numFmtId="0" fontId="246" fillId="0" borderId="0" xfId="2074" applyFont="1" applyAlignment="1">
      <alignment horizontal="left" vertical="center" wrapText="1"/>
    </xf>
    <xf numFmtId="0" fontId="249" fillId="0" borderId="0" xfId="2074" applyFont="1" applyAlignment="1">
      <alignment horizontal="left" vertical="center" wrapText="1"/>
    </xf>
    <xf numFmtId="4" fontId="247" fillId="0" borderId="0" xfId="2065" applyNumberFormat="1" applyFont="1" applyAlignment="1">
      <alignment vertical="top" wrapText="1"/>
    </xf>
    <xf numFmtId="4" fontId="234" fillId="94" borderId="0" xfId="2065" applyNumberFormat="1" applyFont="1" applyFill="1" applyAlignment="1">
      <alignment vertical="top" wrapText="1"/>
    </xf>
    <xf numFmtId="4" fontId="234" fillId="94" borderId="0" xfId="2065" applyNumberFormat="1" applyFont="1" applyFill="1" applyAlignment="1">
      <alignment horizontal="left" vertical="top" wrapText="1"/>
    </xf>
    <xf numFmtId="4" fontId="234" fillId="94" borderId="0" xfId="2065" applyNumberFormat="1" applyFont="1" applyFill="1" applyAlignment="1" applyProtection="1">
      <alignment vertical="top" wrapText="1"/>
      <protection locked="0"/>
    </xf>
    <xf numFmtId="4" fontId="250" fillId="94" borderId="0" xfId="2076" applyNumberFormat="1" applyFont="1" applyFill="1" applyAlignment="1">
      <alignment vertical="top" wrapText="1"/>
    </xf>
    <xf numFmtId="49" fontId="21" fillId="0" borderId="0" xfId="2077" applyNumberFormat="1" applyFont="1" applyAlignment="1">
      <alignment horizontal="right" vertical="top"/>
    </xf>
    <xf numFmtId="0" fontId="21" fillId="0" borderId="0" xfId="2078" applyFont="1" applyAlignment="1">
      <alignment horizontal="left" vertical="top" wrapText="1"/>
    </xf>
    <xf numFmtId="0" fontId="21" fillId="0" borderId="0" xfId="2079" applyFont="1" applyAlignment="1">
      <alignment horizontal="center"/>
    </xf>
    <xf numFmtId="1" fontId="21" fillId="0" borderId="0" xfId="2080" applyNumberFormat="1" applyFont="1" applyAlignment="1">
      <alignment horizontal="right"/>
    </xf>
    <xf numFmtId="4" fontId="21" fillId="0" borderId="0" xfId="2078" applyNumberFormat="1" applyFont="1" applyAlignment="1" applyProtection="1">
      <alignment horizontal="right" wrapText="1"/>
      <protection locked="0"/>
    </xf>
    <xf numFmtId="4" fontId="21" fillId="0" borderId="0" xfId="2078" applyNumberFormat="1" applyFont="1" applyAlignment="1">
      <alignment horizontal="right" wrapText="1"/>
    </xf>
    <xf numFmtId="0" fontId="21" fillId="0" borderId="0" xfId="2078" applyFont="1" applyAlignment="1">
      <alignment horizontal="right" vertical="top"/>
    </xf>
    <xf numFmtId="0" fontId="21" fillId="0" borderId="0" xfId="2078" applyFont="1" applyAlignment="1">
      <alignment horizontal="justify" vertical="top" wrapText="1"/>
    </xf>
    <xf numFmtId="0" fontId="21" fillId="0" borderId="0" xfId="2078" applyFont="1" applyAlignment="1">
      <alignment horizontal="center"/>
    </xf>
    <xf numFmtId="4" fontId="21" fillId="0" borderId="0" xfId="2078" applyNumberFormat="1" applyFont="1" applyAlignment="1">
      <alignment horizontal="right"/>
    </xf>
    <xf numFmtId="4" fontId="21" fillId="0" borderId="0" xfId="2078" applyNumberFormat="1" applyFont="1" applyAlignment="1" applyProtection="1">
      <alignment horizontal="right"/>
      <protection locked="0"/>
    </xf>
    <xf numFmtId="3" fontId="21" fillId="0" borderId="0" xfId="2078" applyNumberFormat="1" applyFont="1" applyAlignment="1">
      <alignment horizontal="right"/>
    </xf>
    <xf numFmtId="4" fontId="234" fillId="0" borderId="0" xfId="2076" quotePrefix="1" applyNumberFormat="1" applyFont="1" applyAlignment="1">
      <alignment vertical="top" wrapText="1"/>
    </xf>
    <xf numFmtId="0" fontId="5" fillId="0" borderId="0" xfId="2078" applyFont="1" applyAlignment="1">
      <alignment horizontal="right" vertical="top"/>
    </xf>
    <xf numFmtId="0" fontId="5" fillId="0" borderId="0" xfId="2078" applyFont="1" applyAlignment="1">
      <alignment horizontal="left" vertical="top" wrapText="1"/>
    </xf>
    <xf numFmtId="0" fontId="5" fillId="0" borderId="0" xfId="2078" applyFont="1" applyAlignment="1">
      <alignment horizontal="center"/>
    </xf>
    <xf numFmtId="3" fontId="5" fillId="0" borderId="0" xfId="2078" applyNumberFormat="1" applyFont="1" applyAlignment="1">
      <alignment horizontal="right"/>
    </xf>
    <xf numFmtId="4" fontId="5" fillId="0" borderId="0" xfId="2078" applyNumberFormat="1" applyFont="1" applyAlignment="1" applyProtection="1">
      <alignment horizontal="right"/>
      <protection locked="0"/>
    </xf>
    <xf numFmtId="4" fontId="5" fillId="0" borderId="0" xfId="2078" applyNumberFormat="1" applyFont="1" applyAlignment="1">
      <alignment horizontal="right" wrapText="1"/>
    </xf>
    <xf numFmtId="0" fontId="251" fillId="0" borderId="0" xfId="2078" applyFont="1" applyAlignment="1">
      <alignment horizontal="right" vertical="top"/>
    </xf>
    <xf numFmtId="0" fontId="251" fillId="0" borderId="0" xfId="2078" applyFont="1" applyAlignment="1">
      <alignment horizontal="justify" vertical="top" wrapText="1"/>
    </xf>
    <xf numFmtId="0" fontId="251" fillId="0" borderId="0" xfId="2078" applyFont="1" applyAlignment="1">
      <alignment horizontal="center"/>
    </xf>
    <xf numFmtId="3" fontId="30" fillId="0" borderId="0" xfId="2078" applyNumberFormat="1" applyFont="1" applyAlignment="1">
      <alignment horizontal="right"/>
    </xf>
    <xf numFmtId="4" fontId="30" fillId="0" borderId="0" xfId="2078" applyNumberFormat="1" applyFont="1" applyAlignment="1" applyProtection="1">
      <alignment horizontal="right"/>
      <protection locked="0"/>
    </xf>
    <xf numFmtId="4" fontId="30" fillId="0" borderId="0" xfId="2078" applyNumberFormat="1" applyFont="1" applyAlignment="1">
      <alignment horizontal="right"/>
    </xf>
    <xf numFmtId="4" fontId="247" fillId="0" borderId="0" xfId="2074" applyNumberFormat="1" applyFont="1" applyAlignment="1">
      <alignment vertical="top" wrapText="1"/>
    </xf>
    <xf numFmtId="4" fontId="31" fillId="0" borderId="36" xfId="2078" applyNumberFormat="1" applyFont="1" applyBorder="1"/>
    <xf numFmtId="0" fontId="201" fillId="95" borderId="0" xfId="2081" applyFont="1" applyFill="1" applyAlignment="1">
      <alignment horizontal="justify" vertical="top" wrapText="1"/>
    </xf>
    <xf numFmtId="4" fontId="248" fillId="0" borderId="0" xfId="2074" applyNumberFormat="1" applyFont="1" applyAlignment="1">
      <alignment horizontal="left" wrapText="1"/>
    </xf>
    <xf numFmtId="4" fontId="248" fillId="0" borderId="0" xfId="2074" applyNumberFormat="1" applyFont="1" applyAlignment="1">
      <alignment wrapText="1"/>
    </xf>
    <xf numFmtId="0" fontId="5" fillId="0" borderId="0" xfId="2082" applyFont="1"/>
    <xf numFmtId="0" fontId="188" fillId="0" borderId="0" xfId="2082" applyFont="1"/>
    <xf numFmtId="0" fontId="253" fillId="0" borderId="0" xfId="2083"/>
    <xf numFmtId="49" fontId="188" fillId="0" borderId="0" xfId="2082" applyNumberFormat="1" applyFont="1"/>
    <xf numFmtId="0" fontId="252" fillId="0" borderId="0" xfId="2082"/>
    <xf numFmtId="0" fontId="254" fillId="0" borderId="0" xfId="2082" applyFont="1"/>
    <xf numFmtId="0" fontId="255" fillId="0" borderId="0" xfId="2082" applyFont="1"/>
    <xf numFmtId="0" fontId="256" fillId="0" borderId="0" xfId="2082" applyFont="1" applyAlignment="1">
      <alignment horizontal="center" vertical="center" wrapText="1"/>
    </xf>
    <xf numFmtId="0" fontId="257" fillId="90" borderId="16" xfId="2083" applyFont="1" applyFill="1" applyBorder="1" applyAlignment="1">
      <alignment horizontal="center"/>
    </xf>
    <xf numFmtId="0" fontId="257" fillId="90" borderId="16" xfId="2083" applyFont="1" applyFill="1" applyBorder="1"/>
    <xf numFmtId="4" fontId="257" fillId="90" borderId="16" xfId="2083" applyNumberFormat="1" applyFont="1" applyFill="1" applyBorder="1" applyAlignment="1">
      <alignment horizontal="right"/>
    </xf>
    <xf numFmtId="0" fontId="257" fillId="0" borderId="16" xfId="2083" applyFont="1" applyBorder="1" applyAlignment="1">
      <alignment horizontal="center" vertical="top"/>
    </xf>
    <xf numFmtId="0" fontId="21" fillId="0" borderId="16" xfId="1323" applyFont="1" applyBorder="1" applyAlignment="1">
      <alignment vertical="top" wrapText="1"/>
    </xf>
    <xf numFmtId="0" fontId="253" fillId="0" borderId="16" xfId="2083" applyBorder="1"/>
    <xf numFmtId="4" fontId="258" fillId="0" borderId="16" xfId="2083" applyNumberFormat="1" applyFont="1" applyBorder="1" applyAlignment="1">
      <alignment horizontal="right"/>
    </xf>
    <xf numFmtId="0" fontId="5" fillId="0" borderId="16" xfId="1323" applyFont="1" applyBorder="1" applyAlignment="1">
      <alignment vertical="top" wrapText="1"/>
    </xf>
    <xf numFmtId="0" fontId="258" fillId="0" borderId="16" xfId="2083" applyFont="1" applyBorder="1"/>
    <xf numFmtId="0" fontId="21" fillId="0" borderId="16" xfId="2084" applyFont="1" applyBorder="1" applyAlignment="1">
      <alignment vertical="top" wrapText="1"/>
    </xf>
    <xf numFmtId="0" fontId="21" fillId="0" borderId="16" xfId="2085" applyFont="1" applyBorder="1" applyAlignment="1">
      <alignment horizontal="left" vertical="top" wrapText="1"/>
    </xf>
    <xf numFmtId="4" fontId="21" fillId="0" borderId="16" xfId="2086" applyNumberFormat="1" applyFont="1" applyBorder="1" applyAlignment="1">
      <alignment horizontal="right"/>
    </xf>
    <xf numFmtId="209" fontId="21" fillId="0" borderId="16" xfId="2086" applyNumberFormat="1" applyFont="1" applyBorder="1" applyAlignment="1">
      <alignment horizontal="left" wrapText="1"/>
    </xf>
    <xf numFmtId="4" fontId="21" fillId="0" borderId="16" xfId="2086" applyNumberFormat="1" applyFont="1" applyBorder="1" applyAlignment="1">
      <alignment horizontal="right" wrapText="1"/>
    </xf>
    <xf numFmtId="0" fontId="260" fillId="0" borderId="16" xfId="2086" applyFont="1" applyBorder="1" applyAlignment="1">
      <alignment horizontal="justify" vertical="top"/>
    </xf>
    <xf numFmtId="0" fontId="258" fillId="0" borderId="0" xfId="2083" applyFont="1"/>
    <xf numFmtId="0" fontId="261" fillId="90" borderId="0" xfId="2083" applyFont="1" applyFill="1" applyAlignment="1">
      <alignment horizontal="center" vertical="center" wrapText="1"/>
    </xf>
    <xf numFmtId="0" fontId="260" fillId="90" borderId="0" xfId="2083" applyFont="1" applyFill="1" applyAlignment="1">
      <alignment horizontal="left" vertical="center" wrapText="1"/>
    </xf>
    <xf numFmtId="4" fontId="260" fillId="90" borderId="0" xfId="2083" applyNumberFormat="1" applyFont="1" applyFill="1" applyAlignment="1">
      <alignment horizontal="right" wrapText="1"/>
    </xf>
    <xf numFmtId="4" fontId="260" fillId="90" borderId="0" xfId="2083" applyNumberFormat="1" applyFont="1" applyFill="1" applyAlignment="1" applyProtection="1">
      <alignment horizontal="right" wrapText="1"/>
      <protection locked="0"/>
    </xf>
    <xf numFmtId="0" fontId="261" fillId="0" borderId="0" xfId="2083" applyFont="1" applyAlignment="1">
      <alignment horizontal="center" vertical="center" wrapText="1"/>
    </xf>
    <xf numFmtId="0" fontId="260" fillId="0" borderId="0" xfId="2083" applyFont="1" applyAlignment="1">
      <alignment horizontal="left" vertical="center" wrapText="1"/>
    </xf>
    <xf numFmtId="4" fontId="258" fillId="0" borderId="0" xfId="2083" applyNumberFormat="1" applyFont="1" applyAlignment="1">
      <alignment horizontal="right"/>
    </xf>
    <xf numFmtId="0" fontId="44" fillId="0" borderId="0" xfId="2082" applyFont="1" applyAlignment="1">
      <alignment horizontal="left" vertical="center"/>
    </xf>
    <xf numFmtId="0" fontId="5" fillId="0" borderId="16" xfId="2087" applyFont="1" applyBorder="1" applyAlignment="1">
      <alignment vertical="top" wrapText="1"/>
    </xf>
    <xf numFmtId="0" fontId="5" fillId="0" borderId="38" xfId="2087" applyFont="1" applyBorder="1" applyAlignment="1">
      <alignment vertical="top" wrapText="1"/>
    </xf>
    <xf numFmtId="0" fontId="264" fillId="0" borderId="0" xfId="2082" applyFont="1" applyAlignment="1">
      <alignment horizontal="center" vertical="center" wrapText="1"/>
    </xf>
    <xf numFmtId="4" fontId="267" fillId="0" borderId="16" xfId="2085" applyNumberFormat="1" applyFont="1" applyBorder="1" applyAlignment="1">
      <alignment horizontal="right" wrapText="1"/>
    </xf>
    <xf numFmtId="0" fontId="5" fillId="0" borderId="16" xfId="2082" applyFont="1" applyBorder="1" applyAlignment="1">
      <alignment horizontal="left" vertical="top" wrapText="1"/>
    </xf>
    <xf numFmtId="209" fontId="260" fillId="0" borderId="16" xfId="2085" applyNumberFormat="1" applyFont="1" applyBorder="1" applyAlignment="1">
      <alignment horizontal="center" vertical="top" wrapText="1"/>
    </xf>
    <xf numFmtId="0" fontId="253" fillId="97" borderId="0" xfId="2083" applyFill="1"/>
    <xf numFmtId="0" fontId="262" fillId="97" borderId="0" xfId="2083" applyFont="1" applyFill="1"/>
    <xf numFmtId="0" fontId="268" fillId="0" borderId="0" xfId="2083" applyFont="1" applyAlignment="1">
      <alignment horizontal="center" vertical="center" wrapText="1"/>
    </xf>
    <xf numFmtId="0" fontId="5" fillId="0" borderId="0" xfId="2083" applyFont="1" applyAlignment="1">
      <alignment vertical="center" wrapText="1"/>
    </xf>
    <xf numFmtId="205" fontId="5" fillId="0" borderId="0" xfId="2083" applyNumberFormat="1" applyFont="1" applyAlignment="1" applyProtection="1">
      <alignment horizontal="right" vertical="top" wrapText="1"/>
      <protection locked="0"/>
    </xf>
    <xf numFmtId="0" fontId="269" fillId="0" borderId="0" xfId="2083" applyFont="1" applyAlignment="1">
      <alignment vertical="center" wrapText="1"/>
    </xf>
    <xf numFmtId="205" fontId="5" fillId="0" borderId="0" xfId="2083" applyNumberFormat="1" applyFont="1" applyAlignment="1">
      <alignment horizontal="right" vertical="center" wrapText="1"/>
    </xf>
    <xf numFmtId="0" fontId="253" fillId="98" borderId="9" xfId="2083" applyFill="1" applyBorder="1"/>
    <xf numFmtId="0" fontId="188" fillId="98" borderId="9" xfId="2083" applyFont="1" applyFill="1" applyBorder="1" applyAlignment="1">
      <alignment vertical="center" wrapText="1"/>
    </xf>
    <xf numFmtId="205" fontId="262" fillId="98" borderId="9" xfId="2083" applyNumberFormat="1" applyFont="1" applyFill="1" applyBorder="1" applyAlignment="1">
      <alignment horizontal="right"/>
    </xf>
    <xf numFmtId="0" fontId="200" fillId="0" borderId="0" xfId="2082" applyFont="1"/>
    <xf numFmtId="0" fontId="270" fillId="0" borderId="0" xfId="2083" applyFont="1"/>
    <xf numFmtId="0" fontId="5"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center"/>
    </xf>
    <xf numFmtId="2" fontId="5" fillId="0" borderId="0" xfId="0" applyNumberFormat="1" applyFont="1" applyAlignment="1">
      <alignment horizontal="right"/>
    </xf>
    <xf numFmtId="0" fontId="212" fillId="0" borderId="9" xfId="0" applyFont="1" applyBorder="1" applyAlignment="1">
      <alignment horizontal="left" vertical="top"/>
    </xf>
    <xf numFmtId="0" fontId="212" fillId="0" borderId="9" xfId="0" applyFont="1" applyBorder="1" applyAlignment="1">
      <alignment horizontal="center"/>
    </xf>
    <xf numFmtId="4" fontId="212" fillId="0" borderId="9" xfId="0" applyNumberFormat="1" applyFont="1" applyBorder="1" applyAlignment="1">
      <alignment horizontal="right"/>
    </xf>
    <xf numFmtId="2" fontId="212" fillId="0" borderId="9" xfId="0" applyNumberFormat="1" applyFont="1" applyBorder="1" applyAlignment="1">
      <alignment horizontal="right"/>
    </xf>
    <xf numFmtId="0" fontId="6" fillId="0" borderId="0" xfId="0" applyFont="1" applyAlignment="1">
      <alignment horizontal="left" vertical="top"/>
    </xf>
    <xf numFmtId="0" fontId="6" fillId="0" borderId="0" xfId="0" applyFont="1" applyAlignment="1">
      <alignment horizontal="center"/>
    </xf>
    <xf numFmtId="4" fontId="6" fillId="0" borderId="0" xfId="0" applyNumberFormat="1" applyFont="1" applyAlignment="1">
      <alignment horizontal="right"/>
    </xf>
    <xf numFmtId="2" fontId="6" fillId="0" borderId="0" xfId="0" applyNumberFormat="1" applyFont="1" applyAlignment="1">
      <alignment horizontal="right"/>
    </xf>
    <xf numFmtId="0" fontId="201" fillId="0" borderId="0" xfId="0" applyFont="1" applyAlignment="1">
      <alignment horizontal="left" vertical="top" wrapText="1"/>
    </xf>
    <xf numFmtId="0" fontId="6" fillId="0" borderId="0" xfId="0" applyFont="1" applyAlignment="1">
      <alignment horizontal="center" wrapText="1"/>
    </xf>
    <xf numFmtId="4" fontId="6" fillId="0" borderId="0" xfId="0" applyNumberFormat="1" applyFont="1" applyAlignment="1">
      <alignment horizontal="right" vertical="top" wrapText="1"/>
    </xf>
    <xf numFmtId="2" fontId="6" fillId="0" borderId="0" xfId="0" applyNumberFormat="1" applyFont="1" applyAlignment="1">
      <alignment horizontal="right" vertical="top" wrapText="1"/>
    </xf>
    <xf numFmtId="2" fontId="7" fillId="0" borderId="0" xfId="0" applyNumberFormat="1" applyFont="1" applyAlignment="1">
      <alignment horizontal="right" vertical="top" wrapText="1"/>
    </xf>
    <xf numFmtId="0" fontId="7" fillId="0" borderId="0" xfId="0" applyFont="1" applyAlignment="1">
      <alignment horizontal="left" vertical="top" wrapText="1"/>
    </xf>
    <xf numFmtId="0" fontId="271" fillId="0" borderId="0" xfId="0" applyFont="1" applyAlignment="1">
      <alignment horizontal="left" vertical="top" wrapText="1"/>
    </xf>
    <xf numFmtId="0" fontId="6" fillId="0" borderId="0" xfId="0" applyFont="1" applyAlignment="1">
      <alignment horizontal="left" vertical="top" wrapText="1"/>
    </xf>
    <xf numFmtId="0" fontId="271" fillId="0" borderId="0" xfId="0" applyFont="1" applyAlignment="1">
      <alignment horizontal="justify" vertical="top"/>
    </xf>
    <xf numFmtId="0" fontId="6" fillId="0" borderId="0" xfId="0" applyFont="1" applyAlignment="1">
      <alignment horizontal="justify" vertical="top"/>
    </xf>
    <xf numFmtId="0" fontId="5" fillId="0" borderId="0" xfId="0" applyFont="1" applyAlignment="1">
      <alignment horizontal="left" wrapText="1"/>
    </xf>
    <xf numFmtId="0" fontId="5" fillId="0" borderId="0" xfId="0" applyFont="1" applyAlignment="1">
      <alignment horizontal="center" vertical="top" wrapText="1"/>
    </xf>
    <xf numFmtId="2" fontId="5" fillId="0" borderId="0" xfId="0" applyNumberFormat="1" applyFont="1" applyAlignment="1">
      <alignment horizontal="right" vertical="top" wrapText="1"/>
    </xf>
    <xf numFmtId="0" fontId="5" fillId="0" borderId="0" xfId="0" applyFont="1" applyAlignment="1">
      <alignment horizontal="justify" vertical="top"/>
    </xf>
    <xf numFmtId="0" fontId="5" fillId="0" borderId="0" xfId="0" applyFont="1" applyAlignment="1">
      <alignment horizontal="center" wrapText="1"/>
    </xf>
    <xf numFmtId="4" fontId="5" fillId="0" borderId="0" xfId="0" applyNumberFormat="1" applyFont="1" applyAlignment="1">
      <alignment horizontal="right" vertical="top" wrapText="1"/>
    </xf>
    <xf numFmtId="2" fontId="188" fillId="0" borderId="0" xfId="0" applyNumberFormat="1" applyFont="1" applyAlignment="1">
      <alignment horizontal="right" vertical="top" wrapText="1"/>
    </xf>
    <xf numFmtId="0" fontId="5" fillId="0" borderId="0" xfId="0" applyFont="1" applyAlignment="1">
      <alignment horizontal="right"/>
    </xf>
    <xf numFmtId="7" fontId="5" fillId="0" borderId="0" xfId="0" applyNumberFormat="1" applyFont="1" applyAlignment="1">
      <alignment horizontal="right"/>
    </xf>
    <xf numFmtId="0" fontId="5" fillId="0" borderId="0" xfId="0" applyFont="1" applyAlignment="1">
      <alignment horizontal="right" vertical="top" wrapText="1"/>
    </xf>
    <xf numFmtId="0" fontId="271" fillId="0" borderId="0" xfId="0" applyFont="1" applyAlignment="1">
      <alignment horizontal="left"/>
    </xf>
    <xf numFmtId="0" fontId="5" fillId="0" borderId="0" xfId="0" applyFont="1" applyAlignment="1">
      <alignment horizontal="justify"/>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horizontal="right" vertical="top" wrapText="1"/>
    </xf>
    <xf numFmtId="0" fontId="6" fillId="0" borderId="0" xfId="0" applyFont="1" applyAlignment="1">
      <alignment horizontal="left" wrapText="1"/>
    </xf>
    <xf numFmtId="0" fontId="271" fillId="0" borderId="0" xfId="0" applyFont="1" applyAlignment="1">
      <alignment horizontal="left" wrapText="1"/>
    </xf>
    <xf numFmtId="0" fontId="271" fillId="0" borderId="0" xfId="0" applyFont="1" applyAlignment="1">
      <alignment horizontal="center" vertical="top" wrapText="1"/>
    </xf>
    <xf numFmtId="2" fontId="271" fillId="0" borderId="0" xfId="0" applyNumberFormat="1" applyFont="1" applyAlignment="1">
      <alignment horizontal="right" vertical="top" wrapText="1"/>
    </xf>
    <xf numFmtId="0" fontId="244" fillId="0" borderId="0" xfId="0" applyFont="1" applyAlignment="1">
      <alignment horizontal="justify" vertical="top"/>
    </xf>
    <xf numFmtId="0" fontId="0" fillId="0" borderId="0" xfId="0" applyAlignment="1">
      <alignment horizontal="justify" vertical="top"/>
    </xf>
    <xf numFmtId="0" fontId="271" fillId="0" borderId="0" xfId="0" applyFont="1" applyAlignment="1">
      <alignment horizontal="center" wrapText="1"/>
    </xf>
    <xf numFmtId="2" fontId="271" fillId="0" borderId="0" xfId="0" applyNumberFormat="1" applyFont="1" applyAlignment="1">
      <alignment wrapText="1"/>
    </xf>
    <xf numFmtId="2" fontId="271" fillId="0" borderId="0" xfId="0" applyNumberFormat="1" applyFont="1" applyAlignment="1">
      <alignment horizontal="right" wrapText="1"/>
    </xf>
    <xf numFmtId="0" fontId="188" fillId="0" borderId="0" xfId="0" applyFont="1"/>
    <xf numFmtId="0" fontId="5" fillId="0" borderId="0" xfId="0" applyFont="1" applyAlignment="1">
      <alignment wrapText="1"/>
    </xf>
    <xf numFmtId="0" fontId="201" fillId="0" borderId="34" xfId="0" applyFont="1" applyBorder="1" applyAlignment="1">
      <alignment horizontal="left" vertical="top" wrapText="1"/>
    </xf>
    <xf numFmtId="0" fontId="201" fillId="0" borderId="8" xfId="0" applyFont="1" applyBorder="1" applyAlignment="1">
      <alignment horizontal="left" vertical="top" wrapText="1"/>
    </xf>
    <xf numFmtId="0" fontId="201" fillId="0" borderId="8" xfId="0" applyFont="1" applyBorder="1" applyAlignment="1">
      <alignment horizontal="center" wrapText="1"/>
    </xf>
    <xf numFmtId="4" fontId="201" fillId="0" borderId="8" xfId="0" applyNumberFormat="1" applyFont="1" applyBorder="1" applyAlignment="1">
      <alignment horizontal="right" vertical="top" wrapText="1"/>
    </xf>
    <xf numFmtId="2" fontId="201" fillId="0" borderId="8" xfId="0" applyNumberFormat="1" applyFont="1" applyBorder="1" applyAlignment="1">
      <alignment horizontal="right" vertical="top" wrapText="1"/>
    </xf>
    <xf numFmtId="2" fontId="201" fillId="0" borderId="35" xfId="0" applyNumberFormat="1" applyFont="1" applyBorder="1" applyAlignment="1">
      <alignment horizontal="right" vertical="top" wrapText="1"/>
    </xf>
    <xf numFmtId="0" fontId="17" fillId="0" borderId="0" xfId="0" applyFont="1" applyAlignment="1">
      <alignment horizontal="left" vertical="top" wrapText="1"/>
    </xf>
    <xf numFmtId="0" fontId="6" fillId="0" borderId="0" xfId="0" applyFont="1" applyAlignment="1">
      <alignment horizontal="right" wrapText="1"/>
    </xf>
    <xf numFmtId="2" fontId="6" fillId="0" borderId="0" xfId="0" applyNumberFormat="1" applyFont="1" applyAlignment="1">
      <alignment horizontal="right" wrapText="1"/>
    </xf>
    <xf numFmtId="0" fontId="7" fillId="0" borderId="0" xfId="0" applyFont="1" applyAlignment="1">
      <alignment horizontal="center" wrapText="1"/>
    </xf>
    <xf numFmtId="4" fontId="7" fillId="0" borderId="0" xfId="0" applyNumberFormat="1" applyFont="1" applyAlignment="1">
      <alignment horizontal="right" vertical="top" wrapText="1"/>
    </xf>
    <xf numFmtId="0" fontId="188" fillId="0" borderId="0" xfId="0" applyFont="1" applyAlignment="1">
      <alignment horizontal="left" vertical="top" wrapText="1"/>
    </xf>
    <xf numFmtId="0" fontId="6" fillId="0" borderId="0" xfId="0" applyFont="1" applyAlignment="1">
      <alignment wrapText="1"/>
    </xf>
    <xf numFmtId="49" fontId="6" fillId="0" borderId="0" xfId="0" applyNumberFormat="1" applyFont="1" applyAlignment="1">
      <alignment wrapText="1"/>
    </xf>
    <xf numFmtId="0" fontId="7" fillId="0" borderId="0" xfId="0" applyFont="1" applyAlignment="1">
      <alignment wrapText="1"/>
    </xf>
    <xf numFmtId="0" fontId="5" fillId="0" borderId="0" xfId="0" applyFont="1" applyAlignment="1">
      <alignment horizontal="justify" vertical="justify" wrapText="1"/>
    </xf>
    <xf numFmtId="0" fontId="6" fillId="0" borderId="0" xfId="0" applyFont="1" applyAlignment="1">
      <alignment horizontal="justify" vertical="justify" wrapText="1"/>
    </xf>
    <xf numFmtId="0" fontId="6" fillId="0" borderId="0" xfId="0" applyFont="1" applyAlignment="1">
      <alignment horizontal="left" vertical="justify" wrapText="1"/>
    </xf>
    <xf numFmtId="0" fontId="49" fillId="0" borderId="0" xfId="0" applyFont="1" applyAlignment="1">
      <alignment vertical="center" wrapText="1"/>
    </xf>
    <xf numFmtId="0" fontId="6" fillId="0" borderId="0" xfId="0" applyFont="1" applyAlignment="1">
      <alignment horizontal="left" vertical="center"/>
    </xf>
    <xf numFmtId="0" fontId="0" fillId="0" borderId="0" xfId="0" applyAlignment="1">
      <alignment wrapText="1"/>
    </xf>
    <xf numFmtId="0" fontId="30" fillId="0" borderId="0" xfId="0" applyFont="1" applyAlignment="1">
      <alignment horizontal="center" vertical="top" wrapText="1"/>
    </xf>
    <xf numFmtId="0" fontId="272" fillId="0" borderId="0" xfId="0" applyFont="1" applyAlignment="1">
      <alignment horizontal="center" vertical="top" wrapText="1"/>
    </xf>
    <xf numFmtId="0" fontId="30" fillId="0" borderId="0" xfId="0" applyFont="1" applyAlignment="1">
      <alignment horizontal="center" wrapText="1"/>
    </xf>
    <xf numFmtId="4" fontId="6" fillId="0" borderId="0" xfId="0" applyNumberFormat="1" applyFont="1" applyAlignment="1">
      <alignment horizontal="right" wrapText="1"/>
    </xf>
    <xf numFmtId="4" fontId="5" fillId="0" borderId="0" xfId="0" applyNumberFormat="1" applyFont="1" applyAlignment="1">
      <alignment horizontal="center"/>
    </xf>
    <xf numFmtId="4" fontId="5" fillId="0" borderId="0" xfId="0" applyNumberFormat="1" applyFont="1" applyAlignment="1">
      <alignment horizontal="right"/>
    </xf>
    <xf numFmtId="4" fontId="5" fillId="0" borderId="0" xfId="0" applyNumberFormat="1" applyFont="1"/>
    <xf numFmtId="4" fontId="5" fillId="0" borderId="0" xfId="0" applyNumberFormat="1" applyFont="1" applyAlignment="1">
      <alignment horizontal="center" vertical="top"/>
    </xf>
    <xf numFmtId="4" fontId="5" fillId="0" borderId="0" xfId="0" applyNumberFormat="1" applyFont="1" applyAlignment="1">
      <alignment horizontal="right" vertical="top"/>
    </xf>
    <xf numFmtId="4" fontId="5" fillId="0" borderId="0" xfId="0" applyNumberFormat="1" applyFont="1" applyAlignment="1">
      <alignment vertical="top"/>
    </xf>
    <xf numFmtId="0" fontId="201" fillId="0" borderId="8" xfId="0" applyFont="1" applyBorder="1" applyAlignment="1">
      <alignment horizontal="left" vertical="top"/>
    </xf>
    <xf numFmtId="0" fontId="19" fillId="0" borderId="8" xfId="0" applyFont="1" applyBorder="1" applyAlignment="1">
      <alignment horizontal="center" wrapText="1"/>
    </xf>
    <xf numFmtId="4" fontId="19" fillId="0" borderId="8" xfId="0" applyNumberFormat="1" applyFont="1" applyBorder="1" applyAlignment="1">
      <alignment horizontal="right" vertical="top" wrapText="1"/>
    </xf>
    <xf numFmtId="2" fontId="19" fillId="0" borderId="8" xfId="0" applyNumberFormat="1" applyFont="1" applyBorder="1" applyAlignment="1">
      <alignment horizontal="right" vertical="top" wrapText="1"/>
    </xf>
    <xf numFmtId="0" fontId="0" fillId="0" borderId="0" xfId="0" applyAlignment="1">
      <alignment horizontal="center"/>
    </xf>
    <xf numFmtId="4" fontId="0" fillId="0" borderId="0" xfId="0" applyNumberFormat="1" applyAlignment="1">
      <alignment horizontal="right"/>
    </xf>
    <xf numFmtId="2" fontId="0" fillId="0" borderId="0" xfId="0" applyNumberFormat="1" applyAlignment="1">
      <alignment horizontal="right"/>
    </xf>
    <xf numFmtId="4" fontId="6" fillId="0" borderId="0" xfId="0" applyNumberFormat="1" applyFont="1" applyAlignment="1">
      <alignment horizontal="right" vertical="top"/>
    </xf>
    <xf numFmtId="4" fontId="15" fillId="0" borderId="0" xfId="0" applyNumberFormat="1" applyFont="1"/>
    <xf numFmtId="0" fontId="201" fillId="0" borderId="0" xfId="0" applyFont="1" applyAlignment="1">
      <alignment horizontal="left" vertical="top"/>
    </xf>
    <xf numFmtId="0" fontId="6" fillId="0" borderId="29" xfId="0" applyFont="1" applyBorder="1" applyAlignment="1">
      <alignment horizontal="left" vertical="top" wrapText="1"/>
    </xf>
    <xf numFmtId="0" fontId="19" fillId="0" borderId="8" xfId="0" applyFont="1" applyBorder="1" applyAlignment="1">
      <alignment horizontal="left" vertical="top" wrapText="1"/>
    </xf>
    <xf numFmtId="0" fontId="19" fillId="0" borderId="8" xfId="0" applyFont="1" applyBorder="1" applyAlignment="1">
      <alignment horizontal="right" vertical="top" wrapText="1"/>
    </xf>
    <xf numFmtId="0" fontId="19" fillId="0" borderId="0" xfId="0" applyFont="1" applyAlignment="1">
      <alignment horizontal="center" wrapText="1"/>
    </xf>
    <xf numFmtId="0" fontId="19" fillId="0" borderId="0" xfId="0" applyFont="1" applyAlignment="1">
      <alignment horizontal="right" vertical="top" wrapText="1"/>
    </xf>
    <xf numFmtId="2" fontId="19" fillId="0" borderId="0" xfId="0" applyNumberFormat="1" applyFont="1" applyAlignment="1">
      <alignment horizontal="right" vertical="top" wrapText="1"/>
    </xf>
    <xf numFmtId="2" fontId="201" fillId="0" borderId="0" xfId="0" applyNumberFormat="1" applyFont="1" applyAlignment="1">
      <alignment horizontal="right" vertical="top" wrapText="1"/>
    </xf>
    <xf numFmtId="4" fontId="201" fillId="0" borderId="35" xfId="0" applyNumberFormat="1" applyFont="1" applyBorder="1" applyAlignment="1">
      <alignment horizontal="right" vertical="top" wrapText="1"/>
    </xf>
    <xf numFmtId="0" fontId="6" fillId="0" borderId="0" xfId="0" applyFont="1" applyAlignment="1">
      <alignment horizontal="center" vertical="top" wrapText="1"/>
    </xf>
    <xf numFmtId="0" fontId="5" fillId="0" borderId="0" xfId="0" applyFont="1" applyAlignment="1">
      <alignment horizontal="left" vertical="top" wrapText="1"/>
    </xf>
    <xf numFmtId="0" fontId="19" fillId="0" borderId="0" xfId="0" applyFont="1" applyBorder="1" applyAlignment="1">
      <alignment horizontal="left" vertical="top" wrapText="1"/>
    </xf>
    <xf numFmtId="0" fontId="257" fillId="0" borderId="17" xfId="2083" applyFont="1" applyBorder="1" applyAlignment="1">
      <alignment horizontal="center" vertical="top"/>
    </xf>
    <xf numFmtId="2" fontId="147" fillId="0" borderId="0" xfId="2059" applyNumberFormat="1" applyFont="1"/>
    <xf numFmtId="2" fontId="155" fillId="0" borderId="0" xfId="0" applyNumberFormat="1" applyFont="1"/>
    <xf numFmtId="2" fontId="147" fillId="0" borderId="0" xfId="1177" applyNumberFormat="1" applyFont="1" applyAlignment="1">
      <alignment horizontal="right" wrapText="1"/>
    </xf>
    <xf numFmtId="2" fontId="221" fillId="0" borderId="9" xfId="1177" applyNumberFormat="1" applyFont="1" applyBorder="1" applyAlignment="1">
      <alignment horizontal="right" wrapText="1"/>
    </xf>
    <xf numFmtId="0" fontId="5" fillId="0" borderId="0" xfId="0" applyFont="1" applyAlignment="1">
      <alignment horizontal="left" vertical="top" wrapText="1"/>
    </xf>
    <xf numFmtId="0" fontId="5" fillId="0" borderId="0" xfId="1161" applyFont="1" applyBorder="1" applyAlignment="1">
      <alignment horizontal="left" vertical="top"/>
    </xf>
    <xf numFmtId="0" fontId="5" fillId="0" borderId="0" xfId="1161" applyFont="1" applyBorder="1" applyAlignment="1">
      <alignment horizontal="left" vertical="top" wrapText="1"/>
    </xf>
    <xf numFmtId="0" fontId="6" fillId="0" borderId="0" xfId="0" applyFont="1" applyBorder="1" applyAlignment="1">
      <alignment horizontal="right" vertical="top"/>
    </xf>
    <xf numFmtId="0" fontId="6" fillId="0" borderId="0" xfId="0" applyFont="1" applyBorder="1" applyAlignment="1">
      <alignment vertical="top" wrapText="1"/>
    </xf>
    <xf numFmtId="4" fontId="6" fillId="0" borderId="0" xfId="0" applyNumberFormat="1" applyFont="1" applyBorder="1" applyAlignment="1">
      <alignment horizontal="center" vertical="center"/>
    </xf>
    <xf numFmtId="0" fontId="44" fillId="0" borderId="0" xfId="1198" applyFont="1" applyBorder="1"/>
    <xf numFmtId="0" fontId="44" fillId="0" borderId="0" xfId="1223" applyFont="1" applyBorder="1"/>
    <xf numFmtId="0" fontId="5" fillId="0" borderId="0" xfId="1161" applyFont="1" applyBorder="1" applyAlignment="1">
      <alignment horizontal="center"/>
    </xf>
    <xf numFmtId="2" fontId="5" fillId="0" borderId="0" xfId="1161" applyNumberFormat="1" applyFont="1" applyBorder="1" applyAlignment="1">
      <alignment horizontal="right"/>
    </xf>
    <xf numFmtId="0" fontId="243" fillId="0" borderId="0" xfId="0" applyFont="1" applyAlignment="1">
      <alignment horizontal="left" vertical="top" wrapText="1"/>
    </xf>
    <xf numFmtId="0" fontId="21" fillId="0" borderId="16" xfId="0" applyFont="1" applyBorder="1" applyAlignment="1">
      <alignment vertical="top" wrapText="1"/>
    </xf>
    <xf numFmtId="0" fontId="21" fillId="0" borderId="16" xfId="0" applyFont="1" applyBorder="1" applyAlignment="1">
      <alignment horizontal="left" vertical="top" wrapText="1"/>
    </xf>
    <xf numFmtId="2" fontId="21" fillId="0" borderId="16" xfId="0" applyNumberFormat="1" applyFont="1" applyBorder="1" applyAlignment="1">
      <alignment horizontal="justify" vertical="top" wrapText="1"/>
    </xf>
    <xf numFmtId="0" fontId="21" fillId="0" borderId="16" xfId="0" applyFont="1" applyBorder="1" applyAlignment="1">
      <alignment horizontal="justify" vertical="top" wrapText="1"/>
    </xf>
    <xf numFmtId="4" fontId="258" fillId="0" borderId="0" xfId="0" applyNumberFormat="1" applyFont="1" applyAlignment="1">
      <alignment horizontal="right"/>
    </xf>
    <xf numFmtId="0" fontId="257" fillId="90" borderId="16" xfId="0" applyFont="1" applyFill="1" applyBorder="1" applyAlignment="1">
      <alignment horizontal="center"/>
    </xf>
    <xf numFmtId="0" fontId="257" fillId="90" borderId="16" xfId="0" applyFont="1" applyFill="1" applyBorder="1"/>
    <xf numFmtId="4" fontId="257" fillId="90" borderId="16" xfId="0" applyNumberFormat="1" applyFont="1" applyFill="1" applyBorder="1" applyAlignment="1">
      <alignment horizontal="right"/>
    </xf>
    <xf numFmtId="0" fontId="262" fillId="0" borderId="32" xfId="0" applyFont="1" applyBorder="1" applyAlignment="1">
      <alignment horizontal="center"/>
    </xf>
    <xf numFmtId="0" fontId="0" fillId="0" borderId="33" xfId="0" applyBorder="1"/>
    <xf numFmtId="0" fontId="0" fillId="0" borderId="16" xfId="0" applyBorder="1"/>
    <xf numFmtId="4" fontId="0" fillId="0" borderId="16" xfId="0" applyNumberFormat="1" applyBorder="1"/>
    <xf numFmtId="0" fontId="262" fillId="0" borderId="16" xfId="0" applyFont="1" applyBorder="1" applyAlignment="1">
      <alignment horizontal="center"/>
    </xf>
    <xf numFmtId="4" fontId="258" fillId="0" borderId="16" xfId="0" applyNumberFormat="1" applyFont="1" applyBorder="1" applyAlignment="1">
      <alignment horizontal="right"/>
    </xf>
    <xf numFmtId="0" fontId="261" fillId="99" borderId="0" xfId="0" applyFont="1" applyFill="1" applyAlignment="1">
      <alignment horizontal="center" vertical="center" wrapText="1"/>
    </xf>
    <xf numFmtId="0" fontId="260" fillId="99" borderId="0" xfId="0" applyFont="1" applyFill="1" applyAlignment="1">
      <alignment horizontal="left" vertical="center" wrapText="1"/>
    </xf>
    <xf numFmtId="4" fontId="260" fillId="99" borderId="0" xfId="0" applyNumberFormat="1" applyFont="1" applyFill="1" applyAlignment="1">
      <alignment horizontal="right" wrapText="1"/>
    </xf>
    <xf numFmtId="4" fontId="260" fillId="99" borderId="0" xfId="0" applyNumberFormat="1" applyFont="1" applyFill="1" applyAlignment="1" applyProtection="1">
      <alignment horizontal="right" wrapText="1"/>
      <protection locked="0"/>
    </xf>
    <xf numFmtId="4" fontId="253" fillId="0" borderId="0" xfId="0" applyNumberFormat="1" applyFont="1" applyAlignment="1">
      <alignment horizontal="right"/>
    </xf>
    <xf numFmtId="0" fontId="266" fillId="96" borderId="16" xfId="0" applyFont="1" applyFill="1" applyBorder="1" applyAlignment="1">
      <alignment horizontal="center"/>
    </xf>
    <xf numFmtId="0" fontId="266" fillId="96" borderId="16" xfId="0" applyFont="1" applyFill="1" applyBorder="1"/>
    <xf numFmtId="4" fontId="262" fillId="96" borderId="16" xfId="0" applyNumberFormat="1" applyFont="1" applyFill="1" applyBorder="1" applyAlignment="1">
      <alignment horizontal="right"/>
    </xf>
    <xf numFmtId="17" fontId="257" fillId="0" borderId="16" xfId="0" applyNumberFormat="1" applyFont="1" applyBorder="1" applyAlignment="1">
      <alignment horizontal="center" vertical="top"/>
    </xf>
    <xf numFmtId="0" fontId="0" fillId="0" borderId="16" xfId="0" applyBorder="1" applyAlignment="1">
      <alignment wrapText="1"/>
    </xf>
    <xf numFmtId="0" fontId="0" fillId="0" borderId="16" xfId="0" applyBorder="1" applyAlignment="1">
      <alignment horizontal="left"/>
    </xf>
    <xf numFmtId="0" fontId="0" fillId="0" borderId="16" xfId="0" applyBorder="1" applyAlignment="1">
      <alignment horizontal="right"/>
    </xf>
    <xf numFmtId="4" fontId="253" fillId="0" borderId="16" xfId="0" applyNumberFormat="1" applyFont="1" applyBorder="1" applyAlignment="1">
      <alignment horizontal="right"/>
    </xf>
    <xf numFmtId="0" fontId="0" fillId="0" borderId="16" xfId="0" applyBorder="1" applyAlignment="1">
      <alignment horizontal="left" wrapText="1"/>
    </xf>
    <xf numFmtId="4" fontId="5" fillId="0" borderId="0" xfId="0" applyNumberFormat="1" applyFont="1" applyAlignment="1">
      <alignment horizontal="right" wrapText="1"/>
    </xf>
    <xf numFmtId="0" fontId="14" fillId="0" borderId="0" xfId="0" applyFont="1" applyAlignment="1">
      <alignment vertical="top" wrapText="1"/>
    </xf>
    <xf numFmtId="0" fontId="5" fillId="0" borderId="16" xfId="0" applyFont="1" applyBorder="1" applyAlignment="1">
      <alignment wrapText="1"/>
    </xf>
    <xf numFmtId="0" fontId="30" fillId="0" borderId="16" xfId="0" applyFont="1" applyBorder="1" applyAlignment="1" applyProtection="1">
      <alignment vertical="top" wrapText="1"/>
      <protection locked="0"/>
    </xf>
    <xf numFmtId="0" fontId="30" fillId="0" borderId="17" xfId="0" applyFont="1" applyBorder="1" applyAlignment="1" applyProtection="1">
      <alignment vertical="top" wrapText="1"/>
      <protection locked="0"/>
    </xf>
    <xf numFmtId="0" fontId="0" fillId="0" borderId="17" xfId="0" applyBorder="1"/>
    <xf numFmtId="2" fontId="21" fillId="0" borderId="4" xfId="0" applyNumberFormat="1" applyFont="1" applyBorder="1" applyAlignment="1">
      <alignment horizontal="justify" vertical="top" wrapText="1"/>
    </xf>
    <xf numFmtId="0" fontId="0" fillId="0" borderId="38" xfId="0" applyBorder="1"/>
    <xf numFmtId="4" fontId="253" fillId="0" borderId="38" xfId="0" applyNumberFormat="1" applyFont="1" applyBorder="1" applyAlignment="1">
      <alignment horizontal="right"/>
    </xf>
    <xf numFmtId="0" fontId="257" fillId="0" borderId="16" xfId="0" applyFont="1" applyBorder="1" applyAlignment="1">
      <alignment horizontal="center" vertical="top"/>
    </xf>
    <xf numFmtId="0" fontId="7" fillId="99" borderId="0" xfId="0" applyFont="1" applyFill="1" applyAlignment="1">
      <alignment horizontal="left" vertical="center" wrapText="1"/>
    </xf>
    <xf numFmtId="4" fontId="188" fillId="99" borderId="0" xfId="0" applyNumberFormat="1" applyFont="1" applyFill="1" applyAlignment="1">
      <alignment horizontal="right" wrapText="1"/>
    </xf>
    <xf numFmtId="0" fontId="201" fillId="0" borderId="0" xfId="1161" applyFont="1" applyBorder="1" applyAlignment="1">
      <alignment horizontal="right"/>
    </xf>
    <xf numFmtId="0" fontId="242" fillId="0" borderId="0" xfId="1161" applyFont="1" applyBorder="1" applyAlignment="1">
      <alignment horizontal="right" vertical="top" wrapText="1"/>
    </xf>
    <xf numFmtId="0" fontId="163" fillId="0" borderId="0" xfId="0" applyFont="1" applyAlignment="1">
      <alignment horizontal="left" vertical="top" wrapText="1"/>
    </xf>
    <xf numFmtId="0" fontId="200" fillId="0" borderId="0" xfId="0" applyFont="1" applyAlignment="1">
      <alignment horizontal="center" vertical="top" wrapText="1"/>
    </xf>
    <xf numFmtId="0" fontId="190" fillId="0" borderId="0" xfId="0" applyFont="1" applyAlignment="1">
      <alignment horizontal="center" wrapText="1"/>
    </xf>
    <xf numFmtId="0" fontId="6" fillId="0" borderId="0" xfId="0" applyFont="1" applyAlignment="1">
      <alignment horizontal="center" vertical="top" wrapText="1"/>
    </xf>
    <xf numFmtId="0" fontId="169" fillId="0" borderId="9" xfId="0" applyFont="1" applyBorder="1" applyAlignment="1">
      <alignment horizontal="left" vertical="top" wrapText="1"/>
    </xf>
    <xf numFmtId="2" fontId="175" fillId="0" borderId="0" xfId="1469" applyNumberFormat="1" applyFont="1" applyAlignment="1">
      <alignment horizontal="justify" vertical="top" wrapText="1"/>
    </xf>
    <xf numFmtId="2" fontId="175" fillId="0" borderId="0" xfId="1469" applyNumberFormat="1" applyFont="1" applyAlignment="1">
      <alignment horizontal="justify" vertical="top"/>
    </xf>
    <xf numFmtId="2" fontId="176" fillId="0" borderId="0" xfId="1469" applyNumberFormat="1" applyFont="1" applyAlignment="1">
      <alignment horizontal="justify" vertical="top" wrapText="1"/>
    </xf>
    <xf numFmtId="0" fontId="175" fillId="0" borderId="0" xfId="1469" applyFont="1" applyAlignment="1">
      <alignment horizontal="justify" vertical="top" wrapText="1"/>
    </xf>
    <xf numFmtId="0" fontId="179" fillId="0" borderId="0" xfId="0" applyFont="1" applyAlignment="1">
      <alignment vertical="top" wrapText="1"/>
    </xf>
    <xf numFmtId="0" fontId="179" fillId="0" borderId="0" xfId="1469" applyFont="1" applyAlignment="1">
      <alignment horizontal="justify" vertical="top" wrapText="1"/>
    </xf>
    <xf numFmtId="2" fontId="175" fillId="0" borderId="0" xfId="1469" applyNumberFormat="1" applyFont="1" applyAlignment="1">
      <alignment horizontal="left" vertical="top" wrapText="1"/>
    </xf>
    <xf numFmtId="0" fontId="176" fillId="0" borderId="0" xfId="1469" applyFont="1" applyAlignment="1">
      <alignment horizontal="justify" vertical="top"/>
    </xf>
    <xf numFmtId="0" fontId="175" fillId="70" borderId="0" xfId="1469" applyFont="1" applyFill="1" applyAlignment="1">
      <alignment horizontal="justify" vertical="top" wrapText="1"/>
    </xf>
    <xf numFmtId="2" fontId="156" fillId="70" borderId="0" xfId="1469" applyNumberFormat="1" applyFont="1" applyFill="1" applyAlignment="1">
      <alignment horizontal="justify" vertical="top" wrapText="1"/>
    </xf>
    <xf numFmtId="0" fontId="157" fillId="0" borderId="0" xfId="1469" applyFont="1" applyAlignment="1">
      <alignment horizontal="left" wrapText="1"/>
    </xf>
    <xf numFmtId="49" fontId="175" fillId="0" borderId="0" xfId="1469" applyNumberFormat="1" applyFont="1" applyAlignment="1">
      <alignment horizontal="justify" vertical="top" wrapText="1"/>
    </xf>
    <xf numFmtId="0" fontId="175" fillId="0" borderId="0" xfId="1469" applyFont="1" applyAlignment="1">
      <alignment vertical="top"/>
    </xf>
    <xf numFmtId="0" fontId="175" fillId="0" borderId="0" xfId="1469" applyFont="1" applyAlignment="1">
      <alignment horizontal="justify" vertical="top"/>
    </xf>
    <xf numFmtId="0" fontId="156" fillId="0" borderId="0" xfId="1469" applyFont="1" applyAlignment="1">
      <alignment horizontal="justify" vertical="top" wrapText="1"/>
    </xf>
    <xf numFmtId="2" fontId="156" fillId="0" borderId="0" xfId="1469" applyNumberFormat="1" applyFont="1" applyAlignment="1">
      <alignment horizontal="justify" vertical="top" wrapText="1"/>
    </xf>
    <xf numFmtId="2" fontId="178" fillId="0" borderId="0" xfId="1469" applyNumberFormat="1" applyFont="1" applyAlignment="1">
      <alignment horizontal="justify" vertical="top"/>
    </xf>
    <xf numFmtId="0" fontId="169" fillId="0" borderId="0" xfId="1161" applyFont="1" applyAlignment="1">
      <alignment horizontal="left" vertical="top" wrapText="1"/>
    </xf>
    <xf numFmtId="0" fontId="199" fillId="0" borderId="0" xfId="0" applyFont="1" applyAlignment="1">
      <alignment horizontal="center" vertical="top" wrapText="1"/>
    </xf>
    <xf numFmtId="0" fontId="190" fillId="0" borderId="0" xfId="0" applyFont="1" applyAlignment="1">
      <alignment horizontal="center" vertical="top" wrapText="1"/>
    </xf>
    <xf numFmtId="0" fontId="192" fillId="0" borderId="0" xfId="0" applyFont="1" applyAlignment="1">
      <alignment horizontal="center"/>
    </xf>
    <xf numFmtId="0" fontId="192" fillId="0" borderId="0" xfId="0" applyFont="1" applyAlignment="1">
      <alignment horizontal="left" wrapText="1"/>
    </xf>
    <xf numFmtId="0" fontId="179" fillId="0" borderId="0" xfId="0" applyFont="1" applyAlignment="1">
      <alignment wrapText="1"/>
    </xf>
    <xf numFmtId="0" fontId="169" fillId="0" borderId="0" xfId="1198" applyFont="1" applyBorder="1" applyAlignment="1">
      <alignment horizontal="left" vertical="top" wrapText="1"/>
    </xf>
    <xf numFmtId="0" fontId="169" fillId="0" borderId="0" xfId="0" applyFont="1" applyBorder="1" applyAlignment="1">
      <alignment horizontal="left" vertical="top"/>
    </xf>
    <xf numFmtId="0" fontId="169" fillId="0" borderId="9" xfId="1198" applyFont="1" applyBorder="1" applyAlignment="1">
      <alignment horizontal="left" vertical="center" wrapText="1"/>
    </xf>
    <xf numFmtId="0" fontId="191" fillId="0" borderId="24" xfId="1198" applyFont="1" applyBorder="1" applyAlignment="1">
      <alignment horizontal="left" vertical="justify" wrapText="1"/>
    </xf>
    <xf numFmtId="0" fontId="191" fillId="0" borderId="24" xfId="1198" applyFont="1" applyBorder="1" applyAlignment="1">
      <alignment horizontal="center" vertical="justify" wrapText="1"/>
    </xf>
    <xf numFmtId="0" fontId="147" fillId="0" borderId="0" xfId="0" applyFont="1" applyFill="1" applyAlignment="1" applyProtection="1">
      <alignment vertical="top" wrapText="1"/>
    </xf>
    <xf numFmtId="0" fontId="147" fillId="0" borderId="0" xfId="2059" applyFont="1" applyAlignment="1">
      <alignment horizontal="justify" vertical="top" wrapText="1"/>
    </xf>
    <xf numFmtId="0" fontId="147" fillId="0" borderId="0" xfId="2059" applyFont="1" applyAlignment="1">
      <alignment horizontal="justify" vertical="top"/>
    </xf>
    <xf numFmtId="2" fontId="171" fillId="0" borderId="0" xfId="2059" applyNumberFormat="1" applyFont="1" applyAlignment="1">
      <alignment horizontal="left" vertical="top"/>
    </xf>
    <xf numFmtId="2" fontId="146" fillId="0" borderId="9" xfId="2059" applyNumberFormat="1" applyFont="1" applyBorder="1" applyAlignment="1">
      <alignment horizontal="left" vertical="top"/>
    </xf>
    <xf numFmtId="0" fontId="239" fillId="0" borderId="0" xfId="1161" applyFont="1" applyAlignment="1">
      <alignment horizontal="center" vertical="justify" wrapText="1"/>
    </xf>
    <xf numFmtId="0" fontId="223" fillId="0" borderId="0" xfId="1161" applyFont="1" applyAlignment="1">
      <alignment horizontal="left" vertical="top" wrapText="1"/>
    </xf>
    <xf numFmtId="0" fontId="223" fillId="0" borderId="0" xfId="1161" applyFont="1" applyAlignment="1">
      <alignment horizontal="left" vertical="top"/>
    </xf>
    <xf numFmtId="0" fontId="222" fillId="0" borderId="0" xfId="1161" applyFont="1" applyAlignment="1">
      <alignment horizontal="left" vertical="center"/>
    </xf>
    <xf numFmtId="0" fontId="222" fillId="0" borderId="0" xfId="1161" applyFont="1" applyAlignment="1">
      <alignment horizontal="justify" vertical="center" wrapText="1"/>
    </xf>
    <xf numFmtId="0" fontId="223" fillId="0" borderId="0" xfId="1161" applyFont="1" applyAlignment="1">
      <alignment horizontal="left" vertical="center" wrapText="1"/>
    </xf>
    <xf numFmtId="0" fontId="223" fillId="0" borderId="0" xfId="1161" applyFont="1" applyAlignment="1">
      <alignment horizontal="left" vertical="center"/>
    </xf>
    <xf numFmtId="0" fontId="227" fillId="0" borderId="24" xfId="1161" applyFont="1" applyBorder="1" applyAlignment="1">
      <alignment horizontal="left" vertical="center" wrapText="1"/>
    </xf>
    <xf numFmtId="0" fontId="223" fillId="0" borderId="24" xfId="1161" applyFont="1" applyBorder="1" applyAlignment="1">
      <alignment horizontal="left" vertical="center"/>
    </xf>
    <xf numFmtId="0" fontId="7" fillId="0" borderId="0" xfId="1161" applyFont="1" applyAlignment="1">
      <alignment horizontal="left" vertical="top" wrapText="1"/>
    </xf>
    <xf numFmtId="0" fontId="201" fillId="0" borderId="0" xfId="1161" applyFont="1" applyAlignment="1">
      <alignment horizontal="left" vertical="top" wrapText="1"/>
    </xf>
    <xf numFmtId="0" fontId="184" fillId="0" borderId="0" xfId="1161" applyFont="1" applyAlignment="1">
      <alignment horizontal="left" vertical="top" wrapText="1"/>
    </xf>
    <xf numFmtId="0" fontId="6" fillId="0" borderId="0" xfId="1161" applyAlignment="1">
      <alignment horizontal="left" vertical="top" wrapText="1"/>
    </xf>
    <xf numFmtId="0" fontId="202" fillId="0" borderId="0" xfId="1161" applyFont="1" applyAlignment="1">
      <alignment horizontal="center" vertical="top" wrapText="1"/>
    </xf>
    <xf numFmtId="0" fontId="6" fillId="0" borderId="0" xfId="1198" applyAlignment="1">
      <alignment horizontal="left" vertical="top" wrapText="1"/>
    </xf>
    <xf numFmtId="0" fontId="207" fillId="0" borderId="0" xfId="1198" applyFont="1" applyBorder="1" applyAlignment="1">
      <alignment horizontal="left"/>
    </xf>
    <xf numFmtId="0" fontId="208" fillId="0" borderId="0" xfId="1198" applyFont="1" applyBorder="1" applyAlignment="1">
      <alignment horizontal="left" vertical="top" wrapText="1"/>
    </xf>
    <xf numFmtId="0" fontId="6" fillId="0" borderId="0" xfId="1198" applyBorder="1" applyAlignment="1">
      <alignment horizontal="center"/>
    </xf>
    <xf numFmtId="0" fontId="201" fillId="0" borderId="0" xfId="1198" applyFont="1" applyAlignment="1">
      <alignment horizontal="center" vertical="top" wrapText="1"/>
    </xf>
    <xf numFmtId="0" fontId="14" fillId="0" borderId="0" xfId="1198" applyFont="1" applyAlignment="1">
      <alignment vertical="top" wrapText="1"/>
    </xf>
    <xf numFmtId="0" fontId="210" fillId="0" borderId="0" xfId="1198" applyFont="1" applyAlignment="1">
      <alignment horizontal="left" vertical="top" wrapText="1"/>
    </xf>
    <xf numFmtId="0" fontId="14" fillId="0" borderId="0" xfId="1198" applyFont="1" applyAlignment="1">
      <alignment wrapText="1"/>
    </xf>
    <xf numFmtId="0" fontId="6" fillId="0" borderId="24" xfId="1198" applyBorder="1" applyAlignment="1">
      <alignment vertical="top" wrapText="1"/>
    </xf>
    <xf numFmtId="0" fontId="6" fillId="0" borderId="0" xfId="1198" applyAlignment="1">
      <alignment vertical="top" wrapText="1"/>
    </xf>
    <xf numFmtId="0" fontId="202" fillId="0" borderId="0" xfId="1198" applyFont="1" applyAlignment="1">
      <alignment horizontal="center" vertical="top" wrapText="1"/>
    </xf>
    <xf numFmtId="49" fontId="212" fillId="0" borderId="0" xfId="1895" applyNumberFormat="1" applyFont="1" applyAlignment="1">
      <alignment horizontal="left" vertical="top" wrapText="1"/>
    </xf>
    <xf numFmtId="0" fontId="188" fillId="0" borderId="0" xfId="1162" applyFont="1" applyAlignment="1" applyProtection="1">
      <alignment horizontal="left" vertical="center" wrapText="1"/>
      <protection locked="0"/>
    </xf>
    <xf numFmtId="49" fontId="213" fillId="0" borderId="0" xfId="1895" applyNumberFormat="1" applyFont="1" applyAlignment="1">
      <alignment horizontal="left" vertical="top" wrapText="1"/>
    </xf>
    <xf numFmtId="49" fontId="212" fillId="0" borderId="0" xfId="1895" applyNumberFormat="1" applyFont="1" applyAlignment="1">
      <alignment horizontal="left" vertical="justify" wrapText="1"/>
    </xf>
    <xf numFmtId="0" fontId="213" fillId="0" borderId="0" xfId="2064" applyFont="1" applyAlignment="1" applyProtection="1">
      <alignment horizontal="left" vertical="top" wrapText="1"/>
      <protection hidden="1"/>
    </xf>
    <xf numFmtId="0" fontId="207" fillId="0" borderId="0" xfId="1223" applyFont="1" applyBorder="1" applyAlignment="1">
      <alignment horizontal="left"/>
    </xf>
    <xf numFmtId="0" fontId="208" fillId="0" borderId="0" xfId="1223" applyFont="1" applyBorder="1" applyAlignment="1">
      <alignment horizontal="left" vertical="top" wrapText="1"/>
    </xf>
    <xf numFmtId="0" fontId="6" fillId="0" borderId="0" xfId="1223" applyBorder="1" applyAlignment="1">
      <alignment horizontal="center"/>
    </xf>
    <xf numFmtId="0" fontId="6" fillId="0" borderId="0" xfId="1223" applyAlignment="1">
      <alignment horizontal="left" vertical="top" wrapText="1"/>
    </xf>
    <xf numFmtId="0" fontId="14" fillId="0" borderId="0" xfId="1223" applyFont="1" applyAlignment="1">
      <alignment vertical="top" wrapText="1"/>
    </xf>
    <xf numFmtId="0" fontId="6" fillId="0" borderId="24" xfId="1223" applyBorder="1" applyAlignment="1">
      <alignment vertical="top" wrapText="1"/>
    </xf>
    <xf numFmtId="0" fontId="6" fillId="0" borderId="0" xfId="1223" applyAlignment="1">
      <alignment vertical="top" wrapText="1"/>
    </xf>
    <xf numFmtId="0" fontId="202" fillId="0" borderId="0" xfId="1223" applyFont="1" applyAlignment="1">
      <alignment horizontal="center" vertical="top" wrapText="1"/>
    </xf>
    <xf numFmtId="0" fontId="201" fillId="0" borderId="0" xfId="1223" applyFont="1" applyAlignment="1">
      <alignment horizontal="center" vertical="top" wrapText="1"/>
    </xf>
    <xf numFmtId="0" fontId="210" fillId="0" borderId="0" xfId="1223" applyFont="1" applyAlignment="1">
      <alignment horizontal="left" vertical="top" wrapText="1"/>
    </xf>
    <xf numFmtId="0" fontId="14" fillId="0" borderId="0" xfId="1223" applyFont="1" applyAlignment="1">
      <alignment wrapText="1"/>
    </xf>
    <xf numFmtId="49" fontId="212" fillId="0" borderId="0" xfId="1895" applyNumberFormat="1" applyFont="1" applyAlignment="1">
      <alignment horizontal="left" vertical="top"/>
    </xf>
    <xf numFmtId="49" fontId="212" fillId="0" borderId="0" xfId="1895" applyNumberFormat="1" applyFont="1" applyAlignment="1">
      <alignment vertical="top" wrapText="1"/>
    </xf>
    <xf numFmtId="0" fontId="213" fillId="0" borderId="0" xfId="2067" applyFont="1" applyAlignment="1" applyProtection="1">
      <alignment horizontal="left" vertical="top" wrapText="1"/>
      <protection hidden="1"/>
    </xf>
    <xf numFmtId="0" fontId="213" fillId="0" borderId="0" xfId="2068" applyFont="1" applyAlignment="1" applyProtection="1">
      <alignment horizontal="left" vertical="top" wrapText="1"/>
      <protection hidden="1"/>
    </xf>
    <xf numFmtId="0" fontId="213" fillId="0" borderId="0" xfId="2069" applyFont="1" applyAlignment="1" applyProtection="1">
      <alignment horizontal="left" vertical="top" wrapText="1"/>
      <protection hidden="1"/>
    </xf>
    <xf numFmtId="49" fontId="213" fillId="0" borderId="0" xfId="2066" applyNumberFormat="1" applyFont="1" applyAlignment="1">
      <alignment horizontal="left" vertical="top" wrapText="1"/>
    </xf>
    <xf numFmtId="0" fontId="5" fillId="0" borderId="0" xfId="0" applyFont="1" applyAlignment="1">
      <alignment horizontal="left" vertical="top" wrapText="1"/>
    </xf>
    <xf numFmtId="0" fontId="188" fillId="0" borderId="0" xfId="1161" applyFont="1" applyAlignment="1">
      <alignment horizontal="left" vertical="top" wrapText="1"/>
    </xf>
    <xf numFmtId="0" fontId="5" fillId="0" borderId="0" xfId="1161" applyFont="1" applyAlignment="1">
      <alignment vertical="center" wrapText="1" shrinkToFit="1"/>
    </xf>
    <xf numFmtId="0" fontId="197" fillId="0" borderId="0" xfId="2074" applyFont="1" applyAlignment="1">
      <alignment horizontal="center" vertical="top" wrapText="1"/>
    </xf>
    <xf numFmtId="0" fontId="188" fillId="0" borderId="36" xfId="2078" applyFont="1" applyBorder="1" applyAlignment="1">
      <alignment horizontal="right" vertical="top" wrapText="1"/>
    </xf>
    <xf numFmtId="0" fontId="1" fillId="0" borderId="36" xfId="2074" applyBorder="1" applyAlignment="1">
      <alignment horizontal="right"/>
    </xf>
    <xf numFmtId="0" fontId="192" fillId="0" borderId="0" xfId="2074" applyFont="1" applyAlignment="1">
      <alignment horizontal="center"/>
    </xf>
    <xf numFmtId="0" fontId="190" fillId="0" borderId="0" xfId="2074" applyFont="1" applyAlignment="1">
      <alignment horizontal="center" vertical="top" wrapText="1"/>
    </xf>
    <xf numFmtId="0" fontId="192" fillId="0" borderId="0" xfId="2074" applyFont="1" applyAlignment="1">
      <alignment horizontal="left" wrapText="1"/>
    </xf>
    <xf numFmtId="0" fontId="257" fillId="0" borderId="37" xfId="2083" applyFont="1" applyBorder="1" applyAlignment="1">
      <alignment horizontal="center" vertical="top"/>
    </xf>
    <xf numFmtId="0" fontId="257" fillId="0" borderId="17" xfId="2083" applyFont="1" applyBorder="1" applyAlignment="1">
      <alignment horizontal="center" vertical="top"/>
    </xf>
    <xf numFmtId="0" fontId="257" fillId="0" borderId="38" xfId="2083" applyFont="1" applyBorder="1" applyAlignment="1">
      <alignment horizontal="center" vertical="top"/>
    </xf>
    <xf numFmtId="0" fontId="257" fillId="0" borderId="37" xfId="2083" applyFont="1" applyBorder="1" applyAlignment="1">
      <alignment horizontal="center" vertical="top" wrapText="1"/>
    </xf>
    <xf numFmtId="0" fontId="257" fillId="0" borderId="38" xfId="2083" applyFont="1" applyBorder="1" applyAlignment="1">
      <alignment horizontal="center" vertical="top" wrapText="1"/>
    </xf>
    <xf numFmtId="0" fontId="188" fillId="0" borderId="0" xfId="2082" applyFont="1" applyAlignment="1">
      <alignment horizontal="left" vertical="center" wrapText="1"/>
    </xf>
    <xf numFmtId="0" fontId="200" fillId="0" borderId="0" xfId="2082" applyFont="1" applyAlignment="1">
      <alignment horizontal="center"/>
    </xf>
    <xf numFmtId="0" fontId="199" fillId="0" borderId="0" xfId="2082" applyFont="1" applyAlignment="1">
      <alignment horizontal="center"/>
    </xf>
    <xf numFmtId="0" fontId="44" fillId="0" borderId="0" xfId="2082" applyFont="1" applyAlignment="1">
      <alignment horizontal="left" vertical="center" wrapText="1"/>
    </xf>
    <xf numFmtId="0" fontId="20" fillId="0" borderId="0" xfId="2082" applyFont="1" applyAlignment="1">
      <alignment vertical="center" wrapText="1"/>
    </xf>
    <xf numFmtId="0" fontId="5" fillId="0" borderId="0" xfId="2083" applyFont="1" applyAlignment="1">
      <alignment horizontal="left" vertical="center" wrapText="1"/>
    </xf>
    <xf numFmtId="0" fontId="262" fillId="98" borderId="9" xfId="2083" applyFont="1" applyFill="1" applyBorder="1" applyAlignment="1">
      <alignment horizontal="left"/>
    </xf>
    <xf numFmtId="209" fontId="260" fillId="0" borderId="20" xfId="2086" applyNumberFormat="1" applyFont="1" applyBorder="1" applyAlignment="1">
      <alignment horizontal="left" vertical="top" wrapText="1"/>
    </xf>
    <xf numFmtId="209" fontId="260" fillId="0" borderId="0" xfId="2086" applyNumberFormat="1" applyFont="1" applyAlignment="1">
      <alignment horizontal="left" vertical="top" wrapText="1"/>
    </xf>
    <xf numFmtId="209" fontId="260" fillId="0" borderId="39" xfId="2086" applyNumberFormat="1" applyFont="1" applyBorder="1" applyAlignment="1">
      <alignment horizontal="left" vertical="top" wrapText="1"/>
    </xf>
    <xf numFmtId="0" fontId="265" fillId="0" borderId="0" xfId="2082" applyFont="1" applyAlignment="1">
      <alignment horizontal="left" vertical="center" wrapText="1"/>
    </xf>
    <xf numFmtId="0" fontId="265" fillId="0" borderId="0" xfId="2082" applyFont="1" applyAlignment="1">
      <alignment vertical="center" wrapText="1"/>
    </xf>
    <xf numFmtId="17" fontId="257" fillId="0" borderId="37" xfId="0" applyNumberFormat="1" applyFont="1" applyBorder="1" applyAlignment="1">
      <alignment horizontal="center" vertical="top"/>
    </xf>
    <xf numFmtId="17" fontId="257" fillId="0" borderId="17" xfId="0" applyNumberFormat="1" applyFont="1" applyBorder="1" applyAlignment="1">
      <alignment horizontal="center" vertical="top"/>
    </xf>
    <xf numFmtId="0" fontId="257" fillId="0" borderId="37" xfId="0" applyFont="1" applyBorder="1" applyAlignment="1">
      <alignment horizontal="center" vertical="top"/>
    </xf>
    <xf numFmtId="0" fontId="257" fillId="0" borderId="17" xfId="0" applyFont="1" applyBorder="1" applyAlignment="1">
      <alignment horizontal="center" vertical="top"/>
    </xf>
    <xf numFmtId="0" fontId="257" fillId="0" borderId="38" xfId="0" applyFont="1" applyBorder="1" applyAlignment="1">
      <alignment horizontal="center" vertical="top"/>
    </xf>
    <xf numFmtId="209" fontId="260" fillId="0" borderId="16" xfId="2085" applyNumberFormat="1" applyFont="1" applyBorder="1" applyAlignment="1">
      <alignment horizontal="left" vertical="top" wrapText="1"/>
    </xf>
    <xf numFmtId="209" fontId="260" fillId="0" borderId="0" xfId="2086" applyNumberFormat="1" applyFont="1" applyAlignment="1">
      <alignment horizontal="left" vertical="top"/>
    </xf>
    <xf numFmtId="209" fontId="260" fillId="0" borderId="39" xfId="2086" applyNumberFormat="1" applyFont="1" applyBorder="1" applyAlignment="1">
      <alignment horizontal="left" vertical="top"/>
    </xf>
  </cellXfs>
  <cellStyles count="2088">
    <cellStyle name="_ANTENE" xfId="1" xr:uid="{00000000-0005-0000-0000-000000000000}"/>
    <cellStyle name="_DGC-UDOB-025-08  ELLABO - HOTEL MARIJAN" xfId="2" xr:uid="{00000000-0005-0000-0000-000001000000}"/>
    <cellStyle name="_dvorana sisak novo-PONUDA ELEKTRO " xfId="3" xr:uid="{00000000-0005-0000-0000-000002000000}"/>
    <cellStyle name="_HOTEL LONE" xfId="4" xr:uid="{00000000-0005-0000-0000-000003000000}"/>
    <cellStyle name="_Hotel Marjan - TROŠKOVNIK" xfId="5" xr:uid="{00000000-0005-0000-0000-000004000000}"/>
    <cellStyle name="_Procjena opremanja Busevec - Lekenik" xfId="6" xr:uid="{00000000-0005-0000-0000-000005000000}"/>
    <cellStyle name="_STAMBENI DIO" xfId="7" xr:uid="{00000000-0005-0000-0000-000006000000}"/>
    <cellStyle name="_STAMBENI DIO_02_FPZ_borongaj_69 -TENDER_TROŠKOVNIK_ELEKTRO_FAZA_1U_L" xfId="8" xr:uid="{00000000-0005-0000-0000-000007000000}"/>
    <cellStyle name="_troškovnik" xfId="9" xr:uid="{00000000-0005-0000-0000-000008000000}"/>
    <cellStyle name="00000" xfId="10" xr:uid="{00000000-0005-0000-0000-000009000000}"/>
    <cellStyle name="20 % – Poudarek1" xfId="11" xr:uid="{00000000-0005-0000-0000-00000A000000}"/>
    <cellStyle name="20 % – Poudarek2" xfId="12" xr:uid="{00000000-0005-0000-0000-00000B000000}"/>
    <cellStyle name="20 % – Poudarek3" xfId="13" xr:uid="{00000000-0005-0000-0000-00000C000000}"/>
    <cellStyle name="20 % – Poudarek4" xfId="14" xr:uid="{00000000-0005-0000-0000-00000D000000}"/>
    <cellStyle name="20 % – Poudarek5" xfId="15" xr:uid="{00000000-0005-0000-0000-00000E000000}"/>
    <cellStyle name="20 % – Poudarek6" xfId="16" xr:uid="{00000000-0005-0000-0000-00000F000000}"/>
    <cellStyle name="20 % - Accent1" xfId="17" xr:uid="{00000000-0005-0000-0000-000010000000}"/>
    <cellStyle name="20 % - Accent2" xfId="18" xr:uid="{00000000-0005-0000-0000-000011000000}"/>
    <cellStyle name="20 % - Accent3" xfId="19" xr:uid="{00000000-0005-0000-0000-000012000000}"/>
    <cellStyle name="20 % - Accent4" xfId="20" xr:uid="{00000000-0005-0000-0000-000013000000}"/>
    <cellStyle name="20 % - Accent5" xfId="21" xr:uid="{00000000-0005-0000-0000-000014000000}"/>
    <cellStyle name="20 % - Accent6" xfId="22" xr:uid="{00000000-0005-0000-0000-000015000000}"/>
    <cellStyle name="20% - Accent1 10" xfId="23" xr:uid="{00000000-0005-0000-0000-000016000000}"/>
    <cellStyle name="20% - Accent1 11" xfId="24" xr:uid="{00000000-0005-0000-0000-000017000000}"/>
    <cellStyle name="20% - Accent1 12" xfId="25" xr:uid="{00000000-0005-0000-0000-000018000000}"/>
    <cellStyle name="20% - Accent1 13" xfId="26" xr:uid="{00000000-0005-0000-0000-000019000000}"/>
    <cellStyle name="20% - Accent1 14" xfId="27" xr:uid="{00000000-0005-0000-0000-00001A000000}"/>
    <cellStyle name="20% - Accent1 15" xfId="28" xr:uid="{00000000-0005-0000-0000-00001B000000}"/>
    <cellStyle name="20% - Accent1 16" xfId="29" xr:uid="{00000000-0005-0000-0000-00001C000000}"/>
    <cellStyle name="20% - Accent1 2" xfId="30" xr:uid="{00000000-0005-0000-0000-00001D000000}"/>
    <cellStyle name="20% - Accent1 3" xfId="31" xr:uid="{00000000-0005-0000-0000-00001E000000}"/>
    <cellStyle name="20% - Accent1 4" xfId="32" xr:uid="{00000000-0005-0000-0000-00001F000000}"/>
    <cellStyle name="20% - Accent1 5" xfId="33" xr:uid="{00000000-0005-0000-0000-000020000000}"/>
    <cellStyle name="20% - Accent1 6" xfId="34" xr:uid="{00000000-0005-0000-0000-000021000000}"/>
    <cellStyle name="20% - Accent1 7" xfId="35" xr:uid="{00000000-0005-0000-0000-000022000000}"/>
    <cellStyle name="20% - Accent1 8" xfId="36" xr:uid="{00000000-0005-0000-0000-000023000000}"/>
    <cellStyle name="20% - Accent1 9" xfId="37" xr:uid="{00000000-0005-0000-0000-000024000000}"/>
    <cellStyle name="20% - Accent2 10" xfId="38" xr:uid="{00000000-0005-0000-0000-000025000000}"/>
    <cellStyle name="20% - Accent2 11" xfId="39" xr:uid="{00000000-0005-0000-0000-000026000000}"/>
    <cellStyle name="20% - Accent2 12" xfId="40" xr:uid="{00000000-0005-0000-0000-000027000000}"/>
    <cellStyle name="20% - Accent2 13" xfId="41" xr:uid="{00000000-0005-0000-0000-000028000000}"/>
    <cellStyle name="20% - Accent2 14" xfId="42" xr:uid="{00000000-0005-0000-0000-000029000000}"/>
    <cellStyle name="20% - Accent2 15" xfId="43" xr:uid="{00000000-0005-0000-0000-00002A000000}"/>
    <cellStyle name="20% - Accent2 16" xfId="44" xr:uid="{00000000-0005-0000-0000-00002B000000}"/>
    <cellStyle name="20% - Accent2 2" xfId="45" xr:uid="{00000000-0005-0000-0000-00002C000000}"/>
    <cellStyle name="20% - Accent2 3" xfId="46" xr:uid="{00000000-0005-0000-0000-00002D000000}"/>
    <cellStyle name="20% - Accent2 4" xfId="47" xr:uid="{00000000-0005-0000-0000-00002E000000}"/>
    <cellStyle name="20% - Accent2 5" xfId="48" xr:uid="{00000000-0005-0000-0000-00002F000000}"/>
    <cellStyle name="20% - Accent2 6" xfId="49" xr:uid="{00000000-0005-0000-0000-000030000000}"/>
    <cellStyle name="20% - Accent2 7" xfId="50" xr:uid="{00000000-0005-0000-0000-000031000000}"/>
    <cellStyle name="20% - Accent2 8" xfId="51" xr:uid="{00000000-0005-0000-0000-000032000000}"/>
    <cellStyle name="20% - Accent2 9" xfId="52" xr:uid="{00000000-0005-0000-0000-000033000000}"/>
    <cellStyle name="20% - Accent3 10" xfId="53" xr:uid="{00000000-0005-0000-0000-000034000000}"/>
    <cellStyle name="20% - Accent3 11" xfId="54" xr:uid="{00000000-0005-0000-0000-000035000000}"/>
    <cellStyle name="20% - Accent3 12" xfId="55" xr:uid="{00000000-0005-0000-0000-000036000000}"/>
    <cellStyle name="20% - Accent3 13" xfId="56" xr:uid="{00000000-0005-0000-0000-000037000000}"/>
    <cellStyle name="20% - Accent3 14" xfId="57" xr:uid="{00000000-0005-0000-0000-000038000000}"/>
    <cellStyle name="20% - Accent3 15" xfId="58" xr:uid="{00000000-0005-0000-0000-000039000000}"/>
    <cellStyle name="20% - Accent3 16" xfId="59" xr:uid="{00000000-0005-0000-0000-00003A000000}"/>
    <cellStyle name="20% - Accent3 2" xfId="60" xr:uid="{00000000-0005-0000-0000-00003B000000}"/>
    <cellStyle name="20% - Accent3 3" xfId="61" xr:uid="{00000000-0005-0000-0000-00003C000000}"/>
    <cellStyle name="20% - Accent3 4" xfId="62" xr:uid="{00000000-0005-0000-0000-00003D000000}"/>
    <cellStyle name="20% - Accent3 5" xfId="63" xr:uid="{00000000-0005-0000-0000-00003E000000}"/>
    <cellStyle name="20% - Accent3 6" xfId="64" xr:uid="{00000000-0005-0000-0000-00003F000000}"/>
    <cellStyle name="20% - Accent3 7" xfId="65" xr:uid="{00000000-0005-0000-0000-000040000000}"/>
    <cellStyle name="20% - Accent3 8" xfId="66" xr:uid="{00000000-0005-0000-0000-000041000000}"/>
    <cellStyle name="20% - Accent3 9" xfId="67" xr:uid="{00000000-0005-0000-0000-000042000000}"/>
    <cellStyle name="20% - Accent4 10" xfId="68" xr:uid="{00000000-0005-0000-0000-000043000000}"/>
    <cellStyle name="20% - Accent4 11" xfId="69" xr:uid="{00000000-0005-0000-0000-000044000000}"/>
    <cellStyle name="20% - Accent4 12" xfId="70" xr:uid="{00000000-0005-0000-0000-000045000000}"/>
    <cellStyle name="20% - Accent4 13" xfId="71" xr:uid="{00000000-0005-0000-0000-000046000000}"/>
    <cellStyle name="20% - Accent4 14" xfId="72" xr:uid="{00000000-0005-0000-0000-000047000000}"/>
    <cellStyle name="20% - Accent4 15" xfId="73" xr:uid="{00000000-0005-0000-0000-000048000000}"/>
    <cellStyle name="20% - Accent4 16" xfId="74" xr:uid="{00000000-0005-0000-0000-000049000000}"/>
    <cellStyle name="20% - Accent4 2" xfId="75" xr:uid="{00000000-0005-0000-0000-00004A000000}"/>
    <cellStyle name="20% - Accent4 3" xfId="76" xr:uid="{00000000-0005-0000-0000-00004B000000}"/>
    <cellStyle name="20% - Accent4 4" xfId="77" xr:uid="{00000000-0005-0000-0000-00004C000000}"/>
    <cellStyle name="20% - Accent4 5" xfId="78" xr:uid="{00000000-0005-0000-0000-00004D000000}"/>
    <cellStyle name="20% - Accent4 6" xfId="79" xr:uid="{00000000-0005-0000-0000-00004E000000}"/>
    <cellStyle name="20% - Accent4 7" xfId="80" xr:uid="{00000000-0005-0000-0000-00004F000000}"/>
    <cellStyle name="20% - Accent4 8" xfId="81" xr:uid="{00000000-0005-0000-0000-000050000000}"/>
    <cellStyle name="20% - Accent4 9" xfId="82" xr:uid="{00000000-0005-0000-0000-000051000000}"/>
    <cellStyle name="20% - Accent5 10" xfId="83" xr:uid="{00000000-0005-0000-0000-000052000000}"/>
    <cellStyle name="20% - Accent5 11" xfId="84" xr:uid="{00000000-0005-0000-0000-000053000000}"/>
    <cellStyle name="20% - Accent5 12" xfId="85" xr:uid="{00000000-0005-0000-0000-000054000000}"/>
    <cellStyle name="20% - Accent5 13" xfId="86" xr:uid="{00000000-0005-0000-0000-000055000000}"/>
    <cellStyle name="20% - Accent5 14" xfId="87" xr:uid="{00000000-0005-0000-0000-000056000000}"/>
    <cellStyle name="20% - Accent5 15" xfId="88" xr:uid="{00000000-0005-0000-0000-000057000000}"/>
    <cellStyle name="20% - Accent5 16" xfId="89" xr:uid="{00000000-0005-0000-0000-000058000000}"/>
    <cellStyle name="20% - Accent5 2" xfId="90" xr:uid="{00000000-0005-0000-0000-000059000000}"/>
    <cellStyle name="20% - Accent5 3" xfId="91" xr:uid="{00000000-0005-0000-0000-00005A000000}"/>
    <cellStyle name="20% - Accent5 4" xfId="92" xr:uid="{00000000-0005-0000-0000-00005B000000}"/>
    <cellStyle name="20% - Accent5 5" xfId="93" xr:uid="{00000000-0005-0000-0000-00005C000000}"/>
    <cellStyle name="20% - Accent5 6" xfId="94" xr:uid="{00000000-0005-0000-0000-00005D000000}"/>
    <cellStyle name="20% - Accent5 7" xfId="95" xr:uid="{00000000-0005-0000-0000-00005E000000}"/>
    <cellStyle name="20% - Accent5 8" xfId="96" xr:uid="{00000000-0005-0000-0000-00005F000000}"/>
    <cellStyle name="20% - Accent5 9" xfId="97" xr:uid="{00000000-0005-0000-0000-000060000000}"/>
    <cellStyle name="20% - Accent6 10" xfId="98" xr:uid="{00000000-0005-0000-0000-000061000000}"/>
    <cellStyle name="20% - Accent6 11" xfId="99" xr:uid="{00000000-0005-0000-0000-000062000000}"/>
    <cellStyle name="20% - Accent6 12" xfId="100" xr:uid="{00000000-0005-0000-0000-000063000000}"/>
    <cellStyle name="20% - Accent6 13" xfId="101" xr:uid="{00000000-0005-0000-0000-000064000000}"/>
    <cellStyle name="20% - Accent6 14" xfId="102" xr:uid="{00000000-0005-0000-0000-000065000000}"/>
    <cellStyle name="20% - Accent6 15" xfId="103" xr:uid="{00000000-0005-0000-0000-000066000000}"/>
    <cellStyle name="20% - Accent6 16" xfId="104" xr:uid="{00000000-0005-0000-0000-000067000000}"/>
    <cellStyle name="20% - Accent6 2" xfId="105" xr:uid="{00000000-0005-0000-0000-000068000000}"/>
    <cellStyle name="20% - Accent6 3" xfId="106" xr:uid="{00000000-0005-0000-0000-000069000000}"/>
    <cellStyle name="20% - Accent6 4" xfId="107" xr:uid="{00000000-0005-0000-0000-00006A000000}"/>
    <cellStyle name="20% - Accent6 5" xfId="108" xr:uid="{00000000-0005-0000-0000-00006B000000}"/>
    <cellStyle name="20% - Accent6 6" xfId="109" xr:uid="{00000000-0005-0000-0000-00006C000000}"/>
    <cellStyle name="20% - Accent6 7" xfId="110" xr:uid="{00000000-0005-0000-0000-00006D000000}"/>
    <cellStyle name="20% - Accent6 8" xfId="111" xr:uid="{00000000-0005-0000-0000-00006E000000}"/>
    <cellStyle name="20% - Accent6 9" xfId="112" xr:uid="{00000000-0005-0000-0000-00006F000000}"/>
    <cellStyle name="20% - Akzent1" xfId="113" xr:uid="{00000000-0005-0000-0000-000070000000}"/>
    <cellStyle name="20% - Akzent1 2" xfId="114" xr:uid="{00000000-0005-0000-0000-000071000000}"/>
    <cellStyle name="20% - Akzent2" xfId="115" xr:uid="{00000000-0005-0000-0000-000072000000}"/>
    <cellStyle name="20% - Akzent2 2" xfId="116" xr:uid="{00000000-0005-0000-0000-000073000000}"/>
    <cellStyle name="20% - Akzent3" xfId="117" xr:uid="{00000000-0005-0000-0000-000074000000}"/>
    <cellStyle name="20% - Akzent3 2" xfId="118" xr:uid="{00000000-0005-0000-0000-000075000000}"/>
    <cellStyle name="20% - Akzent4" xfId="119" xr:uid="{00000000-0005-0000-0000-000076000000}"/>
    <cellStyle name="20% - Akzent4 2" xfId="120" xr:uid="{00000000-0005-0000-0000-000077000000}"/>
    <cellStyle name="20% - Akzent5" xfId="121" xr:uid="{00000000-0005-0000-0000-000078000000}"/>
    <cellStyle name="20% - Akzent5 2" xfId="122" xr:uid="{00000000-0005-0000-0000-000079000000}"/>
    <cellStyle name="20% - Akzent6" xfId="123" xr:uid="{00000000-0005-0000-0000-00007A000000}"/>
    <cellStyle name="20% - Akzent6 2" xfId="124" xr:uid="{00000000-0005-0000-0000-00007B000000}"/>
    <cellStyle name="20% - Isticanje1 2" xfId="125" xr:uid="{00000000-0005-0000-0000-00007C000000}"/>
    <cellStyle name="20% - Isticanje1 2 2" xfId="126" xr:uid="{00000000-0005-0000-0000-00007D000000}"/>
    <cellStyle name="20% - Isticanje1 2 3" xfId="127" xr:uid="{00000000-0005-0000-0000-00007E000000}"/>
    <cellStyle name="20% - Isticanje1 3" xfId="128" xr:uid="{00000000-0005-0000-0000-00007F000000}"/>
    <cellStyle name="20% - Isticanje1 4" xfId="129" xr:uid="{00000000-0005-0000-0000-000080000000}"/>
    <cellStyle name="20% - Isticanje1 5" xfId="130" xr:uid="{00000000-0005-0000-0000-000081000000}"/>
    <cellStyle name="20% - Isticanje1 6" xfId="131" xr:uid="{00000000-0005-0000-0000-000082000000}"/>
    <cellStyle name="20% - Isticanje2 2" xfId="132" xr:uid="{00000000-0005-0000-0000-000083000000}"/>
    <cellStyle name="20% - Isticanje2 2 2" xfId="133" xr:uid="{00000000-0005-0000-0000-000084000000}"/>
    <cellStyle name="20% - Isticanje2 2 3" xfId="134" xr:uid="{00000000-0005-0000-0000-000085000000}"/>
    <cellStyle name="20% - Isticanje2 3" xfId="135" xr:uid="{00000000-0005-0000-0000-000086000000}"/>
    <cellStyle name="20% - Isticanje2 4" xfId="136" xr:uid="{00000000-0005-0000-0000-000087000000}"/>
    <cellStyle name="20% - Isticanje2 5" xfId="137" xr:uid="{00000000-0005-0000-0000-000088000000}"/>
    <cellStyle name="20% - Isticanje2 6" xfId="138" xr:uid="{00000000-0005-0000-0000-000089000000}"/>
    <cellStyle name="20% - Isticanje3 2" xfId="139" xr:uid="{00000000-0005-0000-0000-00008A000000}"/>
    <cellStyle name="20% - Isticanje3 2 2" xfId="140" xr:uid="{00000000-0005-0000-0000-00008B000000}"/>
    <cellStyle name="20% - Isticanje3 2 3" xfId="141" xr:uid="{00000000-0005-0000-0000-00008C000000}"/>
    <cellStyle name="20% - Isticanje3 3" xfId="142" xr:uid="{00000000-0005-0000-0000-00008D000000}"/>
    <cellStyle name="20% - Isticanje3 4" xfId="143" xr:uid="{00000000-0005-0000-0000-00008E000000}"/>
    <cellStyle name="20% - Isticanje3 5" xfId="144" xr:uid="{00000000-0005-0000-0000-00008F000000}"/>
    <cellStyle name="20% - Isticanje3 6" xfId="145" xr:uid="{00000000-0005-0000-0000-000090000000}"/>
    <cellStyle name="20% - Isticanje4 2" xfId="146" xr:uid="{00000000-0005-0000-0000-000091000000}"/>
    <cellStyle name="20% - Isticanje4 2 2" xfId="147" xr:uid="{00000000-0005-0000-0000-000092000000}"/>
    <cellStyle name="20% - Isticanje4 2 3" xfId="148" xr:uid="{00000000-0005-0000-0000-000093000000}"/>
    <cellStyle name="20% - Isticanje4 3" xfId="149" xr:uid="{00000000-0005-0000-0000-000094000000}"/>
    <cellStyle name="20% - Isticanje4 4" xfId="150" xr:uid="{00000000-0005-0000-0000-000095000000}"/>
    <cellStyle name="20% - Isticanje4 5" xfId="151" xr:uid="{00000000-0005-0000-0000-000096000000}"/>
    <cellStyle name="20% - Isticanje4 6" xfId="152" xr:uid="{00000000-0005-0000-0000-000097000000}"/>
    <cellStyle name="20% - Isticanje5 2" xfId="153" xr:uid="{00000000-0005-0000-0000-000098000000}"/>
    <cellStyle name="20% - Isticanje5 2 2" xfId="154" xr:uid="{00000000-0005-0000-0000-000099000000}"/>
    <cellStyle name="20% - Isticanje5 3" xfId="155" xr:uid="{00000000-0005-0000-0000-00009A000000}"/>
    <cellStyle name="20% - Isticanje5 4" xfId="156" xr:uid="{00000000-0005-0000-0000-00009B000000}"/>
    <cellStyle name="20% - Isticanje5 5" xfId="157" xr:uid="{00000000-0005-0000-0000-00009C000000}"/>
    <cellStyle name="20% - Isticanje5 6" xfId="158" xr:uid="{00000000-0005-0000-0000-00009D000000}"/>
    <cellStyle name="20% - Isticanje6 2" xfId="159" xr:uid="{00000000-0005-0000-0000-00009E000000}"/>
    <cellStyle name="20% - Isticanje6 2 2" xfId="160" xr:uid="{00000000-0005-0000-0000-00009F000000}"/>
    <cellStyle name="20% - Isticanje6 2 3" xfId="161" xr:uid="{00000000-0005-0000-0000-0000A0000000}"/>
    <cellStyle name="20% - Isticanje6 3" xfId="162" xr:uid="{00000000-0005-0000-0000-0000A1000000}"/>
    <cellStyle name="20% - Isticanje6 4" xfId="163" xr:uid="{00000000-0005-0000-0000-0000A2000000}"/>
    <cellStyle name="20% - Isticanje6 5" xfId="164" xr:uid="{00000000-0005-0000-0000-0000A3000000}"/>
    <cellStyle name="20% - Isticanje6 6" xfId="165" xr:uid="{00000000-0005-0000-0000-0000A4000000}"/>
    <cellStyle name="3-pitanje" xfId="166" xr:uid="{00000000-0005-0000-0000-0000A5000000}"/>
    <cellStyle name="40 % – Poudarek1" xfId="167" xr:uid="{00000000-0005-0000-0000-0000A6000000}"/>
    <cellStyle name="40 % – Poudarek2" xfId="168" xr:uid="{00000000-0005-0000-0000-0000A7000000}"/>
    <cellStyle name="40 % – Poudarek3" xfId="169" xr:uid="{00000000-0005-0000-0000-0000A8000000}"/>
    <cellStyle name="40 % – Poudarek4" xfId="170" xr:uid="{00000000-0005-0000-0000-0000A9000000}"/>
    <cellStyle name="40 % – Poudarek5" xfId="171" xr:uid="{00000000-0005-0000-0000-0000AA000000}"/>
    <cellStyle name="40 % – Poudarek6" xfId="172" xr:uid="{00000000-0005-0000-0000-0000AB000000}"/>
    <cellStyle name="40 % - Accent1" xfId="173" xr:uid="{00000000-0005-0000-0000-0000AC000000}"/>
    <cellStyle name="40 % - Accent2" xfId="174" xr:uid="{00000000-0005-0000-0000-0000AD000000}"/>
    <cellStyle name="40 % - Accent3" xfId="175" xr:uid="{00000000-0005-0000-0000-0000AE000000}"/>
    <cellStyle name="40 % - Accent4" xfId="176" xr:uid="{00000000-0005-0000-0000-0000AF000000}"/>
    <cellStyle name="40 % - Accent5" xfId="177" xr:uid="{00000000-0005-0000-0000-0000B0000000}"/>
    <cellStyle name="40 % - Accent6" xfId="178" xr:uid="{00000000-0005-0000-0000-0000B1000000}"/>
    <cellStyle name="40% - Accent1 10" xfId="179" xr:uid="{00000000-0005-0000-0000-0000B2000000}"/>
    <cellStyle name="40% - Accent1 11" xfId="180" xr:uid="{00000000-0005-0000-0000-0000B3000000}"/>
    <cellStyle name="40% - Accent1 12" xfId="181" xr:uid="{00000000-0005-0000-0000-0000B4000000}"/>
    <cellStyle name="40% - Accent1 13" xfId="182" xr:uid="{00000000-0005-0000-0000-0000B5000000}"/>
    <cellStyle name="40% - Accent1 14" xfId="183" xr:uid="{00000000-0005-0000-0000-0000B6000000}"/>
    <cellStyle name="40% - Accent1 15" xfId="184" xr:uid="{00000000-0005-0000-0000-0000B7000000}"/>
    <cellStyle name="40% - Accent1 16" xfId="185" xr:uid="{00000000-0005-0000-0000-0000B8000000}"/>
    <cellStyle name="40% - Accent1 2" xfId="186" xr:uid="{00000000-0005-0000-0000-0000B9000000}"/>
    <cellStyle name="40% - Accent1 3" xfId="187" xr:uid="{00000000-0005-0000-0000-0000BA000000}"/>
    <cellStyle name="40% - Accent1 4" xfId="188" xr:uid="{00000000-0005-0000-0000-0000BB000000}"/>
    <cellStyle name="40% - Accent1 5" xfId="189" xr:uid="{00000000-0005-0000-0000-0000BC000000}"/>
    <cellStyle name="40% - Accent1 6" xfId="190" xr:uid="{00000000-0005-0000-0000-0000BD000000}"/>
    <cellStyle name="40% - Accent1 7" xfId="191" xr:uid="{00000000-0005-0000-0000-0000BE000000}"/>
    <cellStyle name="40% - Accent1 8" xfId="192" xr:uid="{00000000-0005-0000-0000-0000BF000000}"/>
    <cellStyle name="40% - Accent1 9" xfId="193" xr:uid="{00000000-0005-0000-0000-0000C0000000}"/>
    <cellStyle name="40% - Accent2 10" xfId="194" xr:uid="{00000000-0005-0000-0000-0000C1000000}"/>
    <cellStyle name="40% - Accent2 11" xfId="195" xr:uid="{00000000-0005-0000-0000-0000C2000000}"/>
    <cellStyle name="40% - Accent2 12" xfId="196" xr:uid="{00000000-0005-0000-0000-0000C3000000}"/>
    <cellStyle name="40% - Accent2 13" xfId="197" xr:uid="{00000000-0005-0000-0000-0000C4000000}"/>
    <cellStyle name="40% - Accent2 14" xfId="198" xr:uid="{00000000-0005-0000-0000-0000C5000000}"/>
    <cellStyle name="40% - Accent2 15" xfId="199" xr:uid="{00000000-0005-0000-0000-0000C6000000}"/>
    <cellStyle name="40% - Accent2 16" xfId="200" xr:uid="{00000000-0005-0000-0000-0000C7000000}"/>
    <cellStyle name="40% - Accent2 2" xfId="201" xr:uid="{00000000-0005-0000-0000-0000C8000000}"/>
    <cellStyle name="40% - Accent2 3" xfId="202" xr:uid="{00000000-0005-0000-0000-0000C9000000}"/>
    <cellStyle name="40% - Accent2 4" xfId="203" xr:uid="{00000000-0005-0000-0000-0000CA000000}"/>
    <cellStyle name="40% - Accent2 5" xfId="204" xr:uid="{00000000-0005-0000-0000-0000CB000000}"/>
    <cellStyle name="40% - Accent2 6" xfId="205" xr:uid="{00000000-0005-0000-0000-0000CC000000}"/>
    <cellStyle name="40% - Accent2 7" xfId="206" xr:uid="{00000000-0005-0000-0000-0000CD000000}"/>
    <cellStyle name="40% - Accent2 8" xfId="207" xr:uid="{00000000-0005-0000-0000-0000CE000000}"/>
    <cellStyle name="40% - Accent2 9" xfId="208" xr:uid="{00000000-0005-0000-0000-0000CF000000}"/>
    <cellStyle name="40% - Accent3 10" xfId="209" xr:uid="{00000000-0005-0000-0000-0000D0000000}"/>
    <cellStyle name="40% - Accent3 11" xfId="210" xr:uid="{00000000-0005-0000-0000-0000D1000000}"/>
    <cellStyle name="40% - Accent3 12" xfId="211" xr:uid="{00000000-0005-0000-0000-0000D2000000}"/>
    <cellStyle name="40% - Accent3 13" xfId="212" xr:uid="{00000000-0005-0000-0000-0000D3000000}"/>
    <cellStyle name="40% - Accent3 14" xfId="213" xr:uid="{00000000-0005-0000-0000-0000D4000000}"/>
    <cellStyle name="40% - Accent3 15" xfId="214" xr:uid="{00000000-0005-0000-0000-0000D5000000}"/>
    <cellStyle name="40% - Accent3 16" xfId="215" xr:uid="{00000000-0005-0000-0000-0000D6000000}"/>
    <cellStyle name="40% - Accent3 2" xfId="216" xr:uid="{00000000-0005-0000-0000-0000D7000000}"/>
    <cellStyle name="40% - Accent3 3" xfId="217" xr:uid="{00000000-0005-0000-0000-0000D8000000}"/>
    <cellStyle name="40% - Accent3 4" xfId="218" xr:uid="{00000000-0005-0000-0000-0000D9000000}"/>
    <cellStyle name="40% - Accent3 5" xfId="219" xr:uid="{00000000-0005-0000-0000-0000DA000000}"/>
    <cellStyle name="40% - Accent3 6" xfId="220" xr:uid="{00000000-0005-0000-0000-0000DB000000}"/>
    <cellStyle name="40% - Accent3 7" xfId="221" xr:uid="{00000000-0005-0000-0000-0000DC000000}"/>
    <cellStyle name="40% - Accent3 8" xfId="222" xr:uid="{00000000-0005-0000-0000-0000DD000000}"/>
    <cellStyle name="40% - Accent3 9" xfId="223" xr:uid="{00000000-0005-0000-0000-0000DE000000}"/>
    <cellStyle name="40% - Accent4 10" xfId="224" xr:uid="{00000000-0005-0000-0000-0000DF000000}"/>
    <cellStyle name="40% - Accent4 11" xfId="225" xr:uid="{00000000-0005-0000-0000-0000E0000000}"/>
    <cellStyle name="40% - Accent4 12" xfId="226" xr:uid="{00000000-0005-0000-0000-0000E1000000}"/>
    <cellStyle name="40% - Accent4 13" xfId="227" xr:uid="{00000000-0005-0000-0000-0000E2000000}"/>
    <cellStyle name="40% - Accent4 14" xfId="228" xr:uid="{00000000-0005-0000-0000-0000E3000000}"/>
    <cellStyle name="40% - Accent4 15" xfId="229" xr:uid="{00000000-0005-0000-0000-0000E4000000}"/>
    <cellStyle name="40% - Accent4 16" xfId="230" xr:uid="{00000000-0005-0000-0000-0000E5000000}"/>
    <cellStyle name="40% - Accent4 2" xfId="231" xr:uid="{00000000-0005-0000-0000-0000E6000000}"/>
    <cellStyle name="40% - Accent4 3" xfId="232" xr:uid="{00000000-0005-0000-0000-0000E7000000}"/>
    <cellStyle name="40% - Accent4 4" xfId="233" xr:uid="{00000000-0005-0000-0000-0000E8000000}"/>
    <cellStyle name="40% - Accent4 5" xfId="234" xr:uid="{00000000-0005-0000-0000-0000E9000000}"/>
    <cellStyle name="40% - Accent4 6" xfId="235" xr:uid="{00000000-0005-0000-0000-0000EA000000}"/>
    <cellStyle name="40% - Accent4 7" xfId="236" xr:uid="{00000000-0005-0000-0000-0000EB000000}"/>
    <cellStyle name="40% - Accent4 8" xfId="237" xr:uid="{00000000-0005-0000-0000-0000EC000000}"/>
    <cellStyle name="40% - Accent4 9" xfId="238" xr:uid="{00000000-0005-0000-0000-0000ED000000}"/>
    <cellStyle name="40% - Accent5 10" xfId="239" xr:uid="{00000000-0005-0000-0000-0000EE000000}"/>
    <cellStyle name="40% - Accent5 11" xfId="240" xr:uid="{00000000-0005-0000-0000-0000EF000000}"/>
    <cellStyle name="40% - Accent5 12" xfId="241" xr:uid="{00000000-0005-0000-0000-0000F0000000}"/>
    <cellStyle name="40% - Accent5 13" xfId="242" xr:uid="{00000000-0005-0000-0000-0000F1000000}"/>
    <cellStyle name="40% - Accent5 14" xfId="243" xr:uid="{00000000-0005-0000-0000-0000F2000000}"/>
    <cellStyle name="40% - Accent5 15" xfId="244" xr:uid="{00000000-0005-0000-0000-0000F3000000}"/>
    <cellStyle name="40% - Accent5 16" xfId="245" xr:uid="{00000000-0005-0000-0000-0000F4000000}"/>
    <cellStyle name="40% - Accent5 2" xfId="246" xr:uid="{00000000-0005-0000-0000-0000F5000000}"/>
    <cellStyle name="40% - Accent5 3" xfId="247" xr:uid="{00000000-0005-0000-0000-0000F6000000}"/>
    <cellStyle name="40% - Accent5 4" xfId="248" xr:uid="{00000000-0005-0000-0000-0000F7000000}"/>
    <cellStyle name="40% - Accent5 5" xfId="249" xr:uid="{00000000-0005-0000-0000-0000F8000000}"/>
    <cellStyle name="40% - Accent5 6" xfId="250" xr:uid="{00000000-0005-0000-0000-0000F9000000}"/>
    <cellStyle name="40% - Accent5 7" xfId="251" xr:uid="{00000000-0005-0000-0000-0000FA000000}"/>
    <cellStyle name="40% - Accent5 8" xfId="252" xr:uid="{00000000-0005-0000-0000-0000FB000000}"/>
    <cellStyle name="40% - Accent5 9" xfId="253" xr:uid="{00000000-0005-0000-0000-0000FC000000}"/>
    <cellStyle name="40% - Accent6 10" xfId="254" xr:uid="{00000000-0005-0000-0000-0000FD000000}"/>
    <cellStyle name="40% - Accent6 11" xfId="255" xr:uid="{00000000-0005-0000-0000-0000FE000000}"/>
    <cellStyle name="40% - Accent6 12" xfId="256" xr:uid="{00000000-0005-0000-0000-0000FF000000}"/>
    <cellStyle name="40% - Accent6 13" xfId="257" xr:uid="{00000000-0005-0000-0000-000000010000}"/>
    <cellStyle name="40% - Accent6 14" xfId="258" xr:uid="{00000000-0005-0000-0000-000001010000}"/>
    <cellStyle name="40% - Accent6 15" xfId="259" xr:uid="{00000000-0005-0000-0000-000002010000}"/>
    <cellStyle name="40% - Accent6 16" xfId="260" xr:uid="{00000000-0005-0000-0000-000003010000}"/>
    <cellStyle name="40% - Accent6 2" xfId="261" xr:uid="{00000000-0005-0000-0000-000004010000}"/>
    <cellStyle name="40% - Accent6 3" xfId="262" xr:uid="{00000000-0005-0000-0000-000005010000}"/>
    <cellStyle name="40% - Accent6 4" xfId="263" xr:uid="{00000000-0005-0000-0000-000006010000}"/>
    <cellStyle name="40% - Accent6 5" xfId="264" xr:uid="{00000000-0005-0000-0000-000007010000}"/>
    <cellStyle name="40% - Accent6 6" xfId="265" xr:uid="{00000000-0005-0000-0000-000008010000}"/>
    <cellStyle name="40% - Accent6 7" xfId="266" xr:uid="{00000000-0005-0000-0000-000009010000}"/>
    <cellStyle name="40% - Accent6 8" xfId="267" xr:uid="{00000000-0005-0000-0000-00000A010000}"/>
    <cellStyle name="40% - Accent6 9" xfId="268" xr:uid="{00000000-0005-0000-0000-00000B010000}"/>
    <cellStyle name="40% - Akzent1" xfId="269" xr:uid="{00000000-0005-0000-0000-00000C010000}"/>
    <cellStyle name="40% - Akzent1 2" xfId="270" xr:uid="{00000000-0005-0000-0000-00000D010000}"/>
    <cellStyle name="40% - Akzent2" xfId="271" xr:uid="{00000000-0005-0000-0000-00000E010000}"/>
    <cellStyle name="40% - Akzent2 2" xfId="272" xr:uid="{00000000-0005-0000-0000-00000F010000}"/>
    <cellStyle name="40% - Akzent3" xfId="273" xr:uid="{00000000-0005-0000-0000-000010010000}"/>
    <cellStyle name="40% - Akzent3 2" xfId="274" xr:uid="{00000000-0005-0000-0000-000011010000}"/>
    <cellStyle name="40% - Akzent4" xfId="275" xr:uid="{00000000-0005-0000-0000-000012010000}"/>
    <cellStyle name="40% - Akzent4 2" xfId="276" xr:uid="{00000000-0005-0000-0000-000013010000}"/>
    <cellStyle name="40% - Akzent5" xfId="277" xr:uid="{00000000-0005-0000-0000-000014010000}"/>
    <cellStyle name="40% - Akzent5 2" xfId="278" xr:uid="{00000000-0005-0000-0000-000015010000}"/>
    <cellStyle name="40% - Akzent6" xfId="279" xr:uid="{00000000-0005-0000-0000-000016010000}"/>
    <cellStyle name="40% - Akzent6 2" xfId="280" xr:uid="{00000000-0005-0000-0000-000017010000}"/>
    <cellStyle name="40% - Isticanje1" xfId="281" xr:uid="{00000000-0005-0000-0000-000018010000}"/>
    <cellStyle name="40% - Isticanje1 2" xfId="282" xr:uid="{00000000-0005-0000-0000-000019010000}"/>
    <cellStyle name="40% - Isticanje1 3" xfId="283" xr:uid="{00000000-0005-0000-0000-00001A010000}"/>
    <cellStyle name="40% - Isticanje1 4" xfId="284" xr:uid="{00000000-0005-0000-0000-00001B010000}"/>
    <cellStyle name="40% - Isticanje2 2" xfId="285" xr:uid="{00000000-0005-0000-0000-00001C010000}"/>
    <cellStyle name="40% - Isticanje2 2 2" xfId="286" xr:uid="{00000000-0005-0000-0000-00001D010000}"/>
    <cellStyle name="40% - Isticanje2 3" xfId="287" xr:uid="{00000000-0005-0000-0000-00001E010000}"/>
    <cellStyle name="40% - Isticanje2 4" xfId="288" xr:uid="{00000000-0005-0000-0000-00001F010000}"/>
    <cellStyle name="40% - Isticanje2 5" xfId="289" xr:uid="{00000000-0005-0000-0000-000020010000}"/>
    <cellStyle name="40% - Isticanje2 6" xfId="290" xr:uid="{00000000-0005-0000-0000-000021010000}"/>
    <cellStyle name="40% - Isticanje3 2" xfId="291" xr:uid="{00000000-0005-0000-0000-000022010000}"/>
    <cellStyle name="40% - Isticanje3 2 2" xfId="292" xr:uid="{00000000-0005-0000-0000-000023010000}"/>
    <cellStyle name="40% - Isticanje3 2 3" xfId="293" xr:uid="{00000000-0005-0000-0000-000024010000}"/>
    <cellStyle name="40% - Isticanje3 3" xfId="294" xr:uid="{00000000-0005-0000-0000-000025010000}"/>
    <cellStyle name="40% - Isticanje3 4" xfId="295" xr:uid="{00000000-0005-0000-0000-000026010000}"/>
    <cellStyle name="40% - Isticanje3 5" xfId="296" xr:uid="{00000000-0005-0000-0000-000027010000}"/>
    <cellStyle name="40% - Isticanje3 6" xfId="297" xr:uid="{00000000-0005-0000-0000-000028010000}"/>
    <cellStyle name="40% - Isticanje4 2" xfId="298" xr:uid="{00000000-0005-0000-0000-000029010000}"/>
    <cellStyle name="40% - Isticanje4 2 2" xfId="299" xr:uid="{00000000-0005-0000-0000-00002A010000}"/>
    <cellStyle name="40% - Isticanje4 2 3" xfId="300" xr:uid="{00000000-0005-0000-0000-00002B010000}"/>
    <cellStyle name="40% - Isticanje4 3" xfId="301" xr:uid="{00000000-0005-0000-0000-00002C010000}"/>
    <cellStyle name="40% - Isticanje4 4" xfId="302" xr:uid="{00000000-0005-0000-0000-00002D010000}"/>
    <cellStyle name="40% - Isticanje4 5" xfId="303" xr:uid="{00000000-0005-0000-0000-00002E010000}"/>
    <cellStyle name="40% - Isticanje4 6" xfId="304" xr:uid="{00000000-0005-0000-0000-00002F010000}"/>
    <cellStyle name="40% - Isticanje5 2" xfId="305" xr:uid="{00000000-0005-0000-0000-000030010000}"/>
    <cellStyle name="40% - Isticanje5 2 2" xfId="306" xr:uid="{00000000-0005-0000-0000-000031010000}"/>
    <cellStyle name="40% - Isticanje5 2 3" xfId="307" xr:uid="{00000000-0005-0000-0000-000032010000}"/>
    <cellStyle name="40% - Isticanje5 3" xfId="308" xr:uid="{00000000-0005-0000-0000-000033010000}"/>
    <cellStyle name="40% - Isticanje5 4" xfId="309" xr:uid="{00000000-0005-0000-0000-000034010000}"/>
    <cellStyle name="40% - Isticanje5 5" xfId="310" xr:uid="{00000000-0005-0000-0000-000035010000}"/>
    <cellStyle name="40% - Isticanje5 6" xfId="311" xr:uid="{00000000-0005-0000-0000-000036010000}"/>
    <cellStyle name="40% - Isticanje5 7" xfId="312" xr:uid="{00000000-0005-0000-0000-000037010000}"/>
    <cellStyle name="40% - Isticanje6 2" xfId="313" xr:uid="{00000000-0005-0000-0000-000038010000}"/>
    <cellStyle name="40% - Isticanje6 2 2" xfId="314" xr:uid="{00000000-0005-0000-0000-000039010000}"/>
    <cellStyle name="40% - Isticanje6 2 3" xfId="315" xr:uid="{00000000-0005-0000-0000-00003A010000}"/>
    <cellStyle name="40% - Isticanje6 3" xfId="316" xr:uid="{00000000-0005-0000-0000-00003B010000}"/>
    <cellStyle name="40% - Isticanje6 4" xfId="317" xr:uid="{00000000-0005-0000-0000-00003C010000}"/>
    <cellStyle name="40% - Isticanje6 5" xfId="318" xr:uid="{00000000-0005-0000-0000-00003D010000}"/>
    <cellStyle name="40% - Isticanje6 6" xfId="319" xr:uid="{00000000-0005-0000-0000-00003E010000}"/>
    <cellStyle name="40% - Naglasak1 2" xfId="320" xr:uid="{00000000-0005-0000-0000-00003F010000}"/>
    <cellStyle name="40% - Naglasak1 2 2" xfId="321" xr:uid="{00000000-0005-0000-0000-000040010000}"/>
    <cellStyle name="40% - Naglasak1 3" xfId="322" xr:uid="{00000000-0005-0000-0000-000041010000}"/>
    <cellStyle name="40% - Naglasak1 4" xfId="323" xr:uid="{00000000-0005-0000-0000-000042010000}"/>
    <cellStyle name="40% - Naglasak1 5" xfId="324" xr:uid="{00000000-0005-0000-0000-000043010000}"/>
    <cellStyle name="60 % – Poudarek1" xfId="325" xr:uid="{00000000-0005-0000-0000-000044010000}"/>
    <cellStyle name="60 % – Poudarek2" xfId="326" xr:uid="{00000000-0005-0000-0000-000045010000}"/>
    <cellStyle name="60 % – Poudarek3" xfId="327" xr:uid="{00000000-0005-0000-0000-000046010000}"/>
    <cellStyle name="60 % – Poudarek4" xfId="328" xr:uid="{00000000-0005-0000-0000-000047010000}"/>
    <cellStyle name="60 % – Poudarek5" xfId="329" xr:uid="{00000000-0005-0000-0000-000048010000}"/>
    <cellStyle name="60 % – Poudarek6" xfId="330" xr:uid="{00000000-0005-0000-0000-000049010000}"/>
    <cellStyle name="60 % - Accent1" xfId="331" xr:uid="{00000000-0005-0000-0000-00004A010000}"/>
    <cellStyle name="60 % - Accent2" xfId="332" xr:uid="{00000000-0005-0000-0000-00004B010000}"/>
    <cellStyle name="60 % - Accent3" xfId="333" xr:uid="{00000000-0005-0000-0000-00004C010000}"/>
    <cellStyle name="60 % - Accent4" xfId="334" xr:uid="{00000000-0005-0000-0000-00004D010000}"/>
    <cellStyle name="60 % - Accent5" xfId="335" xr:uid="{00000000-0005-0000-0000-00004E010000}"/>
    <cellStyle name="60 % - Accent6" xfId="336" xr:uid="{00000000-0005-0000-0000-00004F010000}"/>
    <cellStyle name="60% - Accent1 10" xfId="337" xr:uid="{00000000-0005-0000-0000-000050010000}"/>
    <cellStyle name="60% - Accent1 11" xfId="338" xr:uid="{00000000-0005-0000-0000-000051010000}"/>
    <cellStyle name="60% - Accent1 12" xfId="339" xr:uid="{00000000-0005-0000-0000-000052010000}"/>
    <cellStyle name="60% - Accent1 13" xfId="340" xr:uid="{00000000-0005-0000-0000-000053010000}"/>
    <cellStyle name="60% - Accent1 14" xfId="341" xr:uid="{00000000-0005-0000-0000-000054010000}"/>
    <cellStyle name="60% - Accent1 2" xfId="342" xr:uid="{00000000-0005-0000-0000-000055010000}"/>
    <cellStyle name="60% - Accent1 3" xfId="343" xr:uid="{00000000-0005-0000-0000-000056010000}"/>
    <cellStyle name="60% - Accent1 4" xfId="344" xr:uid="{00000000-0005-0000-0000-000057010000}"/>
    <cellStyle name="60% - Accent1 5" xfId="345" xr:uid="{00000000-0005-0000-0000-000058010000}"/>
    <cellStyle name="60% - Accent1 6" xfId="346" xr:uid="{00000000-0005-0000-0000-000059010000}"/>
    <cellStyle name="60% - Accent1 7" xfId="347" xr:uid="{00000000-0005-0000-0000-00005A010000}"/>
    <cellStyle name="60% - Accent1 8" xfId="348" xr:uid="{00000000-0005-0000-0000-00005B010000}"/>
    <cellStyle name="60% - Accent1 9" xfId="349" xr:uid="{00000000-0005-0000-0000-00005C010000}"/>
    <cellStyle name="60% - Accent2 10" xfId="350" xr:uid="{00000000-0005-0000-0000-00005D010000}"/>
    <cellStyle name="60% - Accent2 11" xfId="351" xr:uid="{00000000-0005-0000-0000-00005E010000}"/>
    <cellStyle name="60% - Accent2 12" xfId="352" xr:uid="{00000000-0005-0000-0000-00005F010000}"/>
    <cellStyle name="60% - Accent2 13" xfId="353" xr:uid="{00000000-0005-0000-0000-000060010000}"/>
    <cellStyle name="60% - Accent2 14" xfId="354" xr:uid="{00000000-0005-0000-0000-000061010000}"/>
    <cellStyle name="60% - Accent2 2" xfId="355" xr:uid="{00000000-0005-0000-0000-000062010000}"/>
    <cellStyle name="60% - Accent2 3" xfId="356" xr:uid="{00000000-0005-0000-0000-000063010000}"/>
    <cellStyle name="60% - Accent2 4" xfId="357" xr:uid="{00000000-0005-0000-0000-000064010000}"/>
    <cellStyle name="60% - Accent2 5" xfId="358" xr:uid="{00000000-0005-0000-0000-000065010000}"/>
    <cellStyle name="60% - Accent2 6" xfId="359" xr:uid="{00000000-0005-0000-0000-000066010000}"/>
    <cellStyle name="60% - Accent2 7" xfId="360" xr:uid="{00000000-0005-0000-0000-000067010000}"/>
    <cellStyle name="60% - Accent2 8" xfId="361" xr:uid="{00000000-0005-0000-0000-000068010000}"/>
    <cellStyle name="60% - Accent2 9" xfId="362" xr:uid="{00000000-0005-0000-0000-000069010000}"/>
    <cellStyle name="60% - Accent3 10" xfId="363" xr:uid="{00000000-0005-0000-0000-00006A010000}"/>
    <cellStyle name="60% - Accent3 11" xfId="364" xr:uid="{00000000-0005-0000-0000-00006B010000}"/>
    <cellStyle name="60% - Accent3 12" xfId="365" xr:uid="{00000000-0005-0000-0000-00006C010000}"/>
    <cellStyle name="60% - Accent3 13" xfId="366" xr:uid="{00000000-0005-0000-0000-00006D010000}"/>
    <cellStyle name="60% - Accent3 14" xfId="367" xr:uid="{00000000-0005-0000-0000-00006E010000}"/>
    <cellStyle name="60% - Accent3 2" xfId="368" xr:uid="{00000000-0005-0000-0000-00006F010000}"/>
    <cellStyle name="60% - Accent3 3" xfId="369" xr:uid="{00000000-0005-0000-0000-000070010000}"/>
    <cellStyle name="60% - Accent3 4" xfId="370" xr:uid="{00000000-0005-0000-0000-000071010000}"/>
    <cellStyle name="60% - Accent3 5" xfId="371" xr:uid="{00000000-0005-0000-0000-000072010000}"/>
    <cellStyle name="60% - Accent3 6" xfId="372" xr:uid="{00000000-0005-0000-0000-000073010000}"/>
    <cellStyle name="60% - Accent3 7" xfId="373" xr:uid="{00000000-0005-0000-0000-000074010000}"/>
    <cellStyle name="60% - Accent3 8" xfId="374" xr:uid="{00000000-0005-0000-0000-000075010000}"/>
    <cellStyle name="60% - Accent3 9" xfId="375" xr:uid="{00000000-0005-0000-0000-000076010000}"/>
    <cellStyle name="60% - Accent4 10" xfId="376" xr:uid="{00000000-0005-0000-0000-000077010000}"/>
    <cellStyle name="60% - Accent4 11" xfId="377" xr:uid="{00000000-0005-0000-0000-000078010000}"/>
    <cellStyle name="60% - Accent4 12" xfId="378" xr:uid="{00000000-0005-0000-0000-000079010000}"/>
    <cellStyle name="60% - Accent4 13" xfId="379" xr:uid="{00000000-0005-0000-0000-00007A010000}"/>
    <cellStyle name="60% - Accent4 14" xfId="380" xr:uid="{00000000-0005-0000-0000-00007B010000}"/>
    <cellStyle name="60% - Accent4 2" xfId="381" xr:uid="{00000000-0005-0000-0000-00007C010000}"/>
    <cellStyle name="60% - Accent4 3" xfId="382" xr:uid="{00000000-0005-0000-0000-00007D010000}"/>
    <cellStyle name="60% - Accent4 4" xfId="383" xr:uid="{00000000-0005-0000-0000-00007E010000}"/>
    <cellStyle name="60% - Accent4 5" xfId="384" xr:uid="{00000000-0005-0000-0000-00007F010000}"/>
    <cellStyle name="60% - Accent4 6" xfId="385" xr:uid="{00000000-0005-0000-0000-000080010000}"/>
    <cellStyle name="60% - Accent4 7" xfId="386" xr:uid="{00000000-0005-0000-0000-000081010000}"/>
    <cellStyle name="60% - Accent4 8" xfId="387" xr:uid="{00000000-0005-0000-0000-000082010000}"/>
    <cellStyle name="60% - Accent4 9" xfId="388" xr:uid="{00000000-0005-0000-0000-000083010000}"/>
    <cellStyle name="60% - Accent5 10" xfId="389" xr:uid="{00000000-0005-0000-0000-000084010000}"/>
    <cellStyle name="60% - Accent5 11" xfId="390" xr:uid="{00000000-0005-0000-0000-000085010000}"/>
    <cellStyle name="60% - Accent5 12" xfId="391" xr:uid="{00000000-0005-0000-0000-000086010000}"/>
    <cellStyle name="60% - Accent5 13" xfId="392" xr:uid="{00000000-0005-0000-0000-000087010000}"/>
    <cellStyle name="60% - Accent5 14" xfId="393" xr:uid="{00000000-0005-0000-0000-000088010000}"/>
    <cellStyle name="60% - Accent5 2" xfId="394" xr:uid="{00000000-0005-0000-0000-000089010000}"/>
    <cellStyle name="60% - Accent5 3" xfId="395" xr:uid="{00000000-0005-0000-0000-00008A010000}"/>
    <cellStyle name="60% - Accent5 4" xfId="396" xr:uid="{00000000-0005-0000-0000-00008B010000}"/>
    <cellStyle name="60% - Accent5 5" xfId="397" xr:uid="{00000000-0005-0000-0000-00008C010000}"/>
    <cellStyle name="60% - Accent5 6" xfId="398" xr:uid="{00000000-0005-0000-0000-00008D010000}"/>
    <cellStyle name="60% - Accent5 7" xfId="399" xr:uid="{00000000-0005-0000-0000-00008E010000}"/>
    <cellStyle name="60% - Accent5 8" xfId="400" xr:uid="{00000000-0005-0000-0000-00008F010000}"/>
    <cellStyle name="60% - Accent5 9" xfId="401" xr:uid="{00000000-0005-0000-0000-000090010000}"/>
    <cellStyle name="60% - Accent6 10" xfId="402" xr:uid="{00000000-0005-0000-0000-000091010000}"/>
    <cellStyle name="60% - Accent6 11" xfId="403" xr:uid="{00000000-0005-0000-0000-000092010000}"/>
    <cellStyle name="60% - Accent6 12" xfId="404" xr:uid="{00000000-0005-0000-0000-000093010000}"/>
    <cellStyle name="60% - Accent6 13" xfId="405" xr:uid="{00000000-0005-0000-0000-000094010000}"/>
    <cellStyle name="60% - Accent6 14" xfId="406" xr:uid="{00000000-0005-0000-0000-000095010000}"/>
    <cellStyle name="60% - Accent6 2" xfId="407" xr:uid="{00000000-0005-0000-0000-000096010000}"/>
    <cellStyle name="60% - Accent6 3" xfId="408" xr:uid="{00000000-0005-0000-0000-000097010000}"/>
    <cellStyle name="60% - Accent6 4" xfId="409" xr:uid="{00000000-0005-0000-0000-000098010000}"/>
    <cellStyle name="60% - Accent6 5" xfId="410" xr:uid="{00000000-0005-0000-0000-000099010000}"/>
    <cellStyle name="60% - Accent6 6" xfId="411" xr:uid="{00000000-0005-0000-0000-00009A010000}"/>
    <cellStyle name="60% - Accent6 7" xfId="412" xr:uid="{00000000-0005-0000-0000-00009B010000}"/>
    <cellStyle name="60% - Accent6 8" xfId="413" xr:uid="{00000000-0005-0000-0000-00009C010000}"/>
    <cellStyle name="60% - Accent6 9" xfId="414" xr:uid="{00000000-0005-0000-0000-00009D010000}"/>
    <cellStyle name="60% - Akzent1" xfId="415" xr:uid="{00000000-0005-0000-0000-00009E010000}"/>
    <cellStyle name="60% - Akzent1 2" xfId="416" xr:uid="{00000000-0005-0000-0000-00009F010000}"/>
    <cellStyle name="60% - Akzent2" xfId="417" xr:uid="{00000000-0005-0000-0000-0000A0010000}"/>
    <cellStyle name="60% - Akzent2 2" xfId="418" xr:uid="{00000000-0005-0000-0000-0000A1010000}"/>
    <cellStyle name="60% - Akzent3" xfId="419" xr:uid="{00000000-0005-0000-0000-0000A2010000}"/>
    <cellStyle name="60% - Akzent3 2" xfId="420" xr:uid="{00000000-0005-0000-0000-0000A3010000}"/>
    <cellStyle name="60% - Akzent4" xfId="421" xr:uid="{00000000-0005-0000-0000-0000A4010000}"/>
    <cellStyle name="60% - Akzent4 2" xfId="422" xr:uid="{00000000-0005-0000-0000-0000A5010000}"/>
    <cellStyle name="60% - Akzent5" xfId="423" xr:uid="{00000000-0005-0000-0000-0000A6010000}"/>
    <cellStyle name="60% - Akzent5 2" xfId="424" xr:uid="{00000000-0005-0000-0000-0000A7010000}"/>
    <cellStyle name="60% - Akzent6" xfId="425" xr:uid="{00000000-0005-0000-0000-0000A8010000}"/>
    <cellStyle name="60% - Akzent6 2" xfId="426" xr:uid="{00000000-0005-0000-0000-0000A9010000}"/>
    <cellStyle name="60% - Isticanje1 2" xfId="427" xr:uid="{00000000-0005-0000-0000-0000AA010000}"/>
    <cellStyle name="60% - Isticanje1 3" xfId="428" xr:uid="{00000000-0005-0000-0000-0000AB010000}"/>
    <cellStyle name="60% - Isticanje2 2" xfId="429" xr:uid="{00000000-0005-0000-0000-0000AC010000}"/>
    <cellStyle name="60% - Isticanje2 3" xfId="430" xr:uid="{00000000-0005-0000-0000-0000AD010000}"/>
    <cellStyle name="60% - Isticanje3 2" xfId="431" xr:uid="{00000000-0005-0000-0000-0000AE010000}"/>
    <cellStyle name="60% - Isticanje3 3" xfId="432" xr:uid="{00000000-0005-0000-0000-0000AF010000}"/>
    <cellStyle name="60% - Isticanje4 2" xfId="433" xr:uid="{00000000-0005-0000-0000-0000B0010000}"/>
    <cellStyle name="60% - Isticanje4 3" xfId="434" xr:uid="{00000000-0005-0000-0000-0000B1010000}"/>
    <cellStyle name="60% - Isticanje5 2" xfId="435" xr:uid="{00000000-0005-0000-0000-0000B2010000}"/>
    <cellStyle name="60% - Isticanje5 3" xfId="436" xr:uid="{00000000-0005-0000-0000-0000B3010000}"/>
    <cellStyle name="60% - Isticanje6 2" xfId="437" xr:uid="{00000000-0005-0000-0000-0000B4010000}"/>
    <cellStyle name="60% - Isticanje6 3" xfId="438" xr:uid="{00000000-0005-0000-0000-0000B5010000}"/>
    <cellStyle name="A4 Small 210 x 297 mm" xfId="439" xr:uid="{00000000-0005-0000-0000-0000B6010000}"/>
    <cellStyle name="A4 Small 210 x 297 mm 10" xfId="440" xr:uid="{00000000-0005-0000-0000-0000B7010000}"/>
    <cellStyle name="A4 Small 210 x 297 mm 10 2" xfId="441" xr:uid="{00000000-0005-0000-0000-0000B8010000}"/>
    <cellStyle name="A4 Small 210 x 297 mm 10 3" xfId="442" xr:uid="{00000000-0005-0000-0000-0000B9010000}"/>
    <cellStyle name="A4 Small 210 x 297 mm 10_BURE COMMERCE" xfId="443" xr:uid="{00000000-0005-0000-0000-0000BA010000}"/>
    <cellStyle name="A4 Small 210 x 297 mm 11" xfId="444" xr:uid="{00000000-0005-0000-0000-0000BB010000}"/>
    <cellStyle name="A4 Small 210 x 297 mm 11 2" xfId="445" xr:uid="{00000000-0005-0000-0000-0000BC010000}"/>
    <cellStyle name="A4 Small 210 x 297 mm 11 3" xfId="446" xr:uid="{00000000-0005-0000-0000-0000BD010000}"/>
    <cellStyle name="A4 Small 210 x 297 mm 11_BURE COMMERCE" xfId="447" xr:uid="{00000000-0005-0000-0000-0000BE010000}"/>
    <cellStyle name="A4 Small 210 x 297 mm 12" xfId="448" xr:uid="{00000000-0005-0000-0000-0000BF010000}"/>
    <cellStyle name="A4 Small 210 x 297 mm 12 2" xfId="449" xr:uid="{00000000-0005-0000-0000-0000C0010000}"/>
    <cellStyle name="A4 Small 210 x 297 mm 12 3" xfId="450" xr:uid="{00000000-0005-0000-0000-0000C1010000}"/>
    <cellStyle name="A4 Small 210 x 297 mm 12_BURE COMMERCE" xfId="451" xr:uid="{00000000-0005-0000-0000-0000C2010000}"/>
    <cellStyle name="A4 Small 210 x 297 mm 13" xfId="452" xr:uid="{00000000-0005-0000-0000-0000C3010000}"/>
    <cellStyle name="A4 Small 210 x 297 mm 13 2" xfId="453" xr:uid="{00000000-0005-0000-0000-0000C4010000}"/>
    <cellStyle name="A4 Small 210 x 297 mm 13 3" xfId="454" xr:uid="{00000000-0005-0000-0000-0000C5010000}"/>
    <cellStyle name="A4 Small 210 x 297 mm 13_BURE COMMERCE" xfId="455" xr:uid="{00000000-0005-0000-0000-0000C6010000}"/>
    <cellStyle name="A4 Small 210 x 297 mm 14" xfId="456" xr:uid="{00000000-0005-0000-0000-0000C7010000}"/>
    <cellStyle name="A4 Small 210 x 297 mm 15" xfId="457" xr:uid="{00000000-0005-0000-0000-0000C8010000}"/>
    <cellStyle name="A4 Small 210 x 297 mm 2" xfId="458" xr:uid="{00000000-0005-0000-0000-0000C9010000}"/>
    <cellStyle name="A4 Small 210 x 297 mm 2 2" xfId="459" xr:uid="{00000000-0005-0000-0000-0000CA010000}"/>
    <cellStyle name="A4 Small 210 x 297 mm 2 3" xfId="460" xr:uid="{00000000-0005-0000-0000-0000CB010000}"/>
    <cellStyle name="A4 Small 210 x 297 mm 2_BURE COMMERCE" xfId="461" xr:uid="{00000000-0005-0000-0000-0000CC010000}"/>
    <cellStyle name="A4 Small 210 x 297 mm 3" xfId="462" xr:uid="{00000000-0005-0000-0000-0000CD010000}"/>
    <cellStyle name="A4 Small 210 x 297 mm 3 2" xfId="463" xr:uid="{00000000-0005-0000-0000-0000CE010000}"/>
    <cellStyle name="A4 Small 210 x 297 mm 3 3" xfId="464" xr:uid="{00000000-0005-0000-0000-0000CF010000}"/>
    <cellStyle name="A4 Small 210 x 297 mm 3_BURE COMMERCE" xfId="465" xr:uid="{00000000-0005-0000-0000-0000D0010000}"/>
    <cellStyle name="A4 Small 210 x 297 mm 4" xfId="466" xr:uid="{00000000-0005-0000-0000-0000D1010000}"/>
    <cellStyle name="A4 Small 210 x 297 mm 4 2" xfId="467" xr:uid="{00000000-0005-0000-0000-0000D2010000}"/>
    <cellStyle name="A4 Small 210 x 297 mm 4 3" xfId="468" xr:uid="{00000000-0005-0000-0000-0000D3010000}"/>
    <cellStyle name="A4 Small 210 x 297 mm 4_BURE COMMERCE" xfId="469" xr:uid="{00000000-0005-0000-0000-0000D4010000}"/>
    <cellStyle name="A4 Small 210 x 297 mm 5" xfId="470" xr:uid="{00000000-0005-0000-0000-0000D5010000}"/>
    <cellStyle name="A4 Small 210 x 297 mm 5 2" xfId="471" xr:uid="{00000000-0005-0000-0000-0000D6010000}"/>
    <cellStyle name="A4 Small 210 x 297 mm 5 3" xfId="472" xr:uid="{00000000-0005-0000-0000-0000D7010000}"/>
    <cellStyle name="A4 Small 210 x 297 mm 5_BURE COMMERCE" xfId="473" xr:uid="{00000000-0005-0000-0000-0000D8010000}"/>
    <cellStyle name="A4 Small 210 x 297 mm 6" xfId="474" xr:uid="{00000000-0005-0000-0000-0000D9010000}"/>
    <cellStyle name="A4 Small 210 x 297 mm 6 2" xfId="475" xr:uid="{00000000-0005-0000-0000-0000DA010000}"/>
    <cellStyle name="A4 Small 210 x 297 mm 6 3" xfId="476" xr:uid="{00000000-0005-0000-0000-0000DB010000}"/>
    <cellStyle name="A4 Small 210 x 297 mm 6_BURE COMMERCE" xfId="477" xr:uid="{00000000-0005-0000-0000-0000DC010000}"/>
    <cellStyle name="A4 Small 210 x 297 mm 7" xfId="478" xr:uid="{00000000-0005-0000-0000-0000DD010000}"/>
    <cellStyle name="A4 Small 210 x 297 mm 7 2" xfId="479" xr:uid="{00000000-0005-0000-0000-0000DE010000}"/>
    <cellStyle name="A4 Small 210 x 297 mm 7 3" xfId="480" xr:uid="{00000000-0005-0000-0000-0000DF010000}"/>
    <cellStyle name="A4 Small 210 x 297 mm 7_BURE COMMERCE" xfId="481" xr:uid="{00000000-0005-0000-0000-0000E0010000}"/>
    <cellStyle name="A4 Small 210 x 297 mm 8" xfId="482" xr:uid="{00000000-0005-0000-0000-0000E1010000}"/>
    <cellStyle name="A4 Small 210 x 297 mm 8 2" xfId="483" xr:uid="{00000000-0005-0000-0000-0000E2010000}"/>
    <cellStyle name="A4 Small 210 x 297 mm 8 3" xfId="484" xr:uid="{00000000-0005-0000-0000-0000E3010000}"/>
    <cellStyle name="A4 Small 210 x 297 mm 8_BURE COMMERCE" xfId="485" xr:uid="{00000000-0005-0000-0000-0000E4010000}"/>
    <cellStyle name="A4 Small 210 x 297 mm 9" xfId="486" xr:uid="{00000000-0005-0000-0000-0000E5010000}"/>
    <cellStyle name="A4 Small 210 x 297 mm 9 2" xfId="487" xr:uid="{00000000-0005-0000-0000-0000E6010000}"/>
    <cellStyle name="A4 Small 210 x 297 mm 9 3" xfId="488" xr:uid="{00000000-0005-0000-0000-0000E7010000}"/>
    <cellStyle name="A4 Small 210 x 297 mm 9_BURE COMMERCE" xfId="489" xr:uid="{00000000-0005-0000-0000-0000E8010000}"/>
    <cellStyle name="A4 Small 210 x 297 mm_8-PODNO GRIJANJE" xfId="490" xr:uid="{00000000-0005-0000-0000-0000E9010000}"/>
    <cellStyle name="Accent1 - 20%" xfId="491" xr:uid="{00000000-0005-0000-0000-0000EA010000}"/>
    <cellStyle name="Accent1 - 40%" xfId="492" xr:uid="{00000000-0005-0000-0000-0000EB010000}"/>
    <cellStyle name="Accent1 - 60%" xfId="493" xr:uid="{00000000-0005-0000-0000-0000EC010000}"/>
    <cellStyle name="Accent1 10" xfId="494" xr:uid="{00000000-0005-0000-0000-0000ED010000}"/>
    <cellStyle name="Accent1 11" xfId="495" xr:uid="{00000000-0005-0000-0000-0000EE010000}"/>
    <cellStyle name="Accent1 12" xfId="496" xr:uid="{00000000-0005-0000-0000-0000EF010000}"/>
    <cellStyle name="Accent1 13" xfId="497" xr:uid="{00000000-0005-0000-0000-0000F0010000}"/>
    <cellStyle name="Accent1 14" xfId="498" xr:uid="{00000000-0005-0000-0000-0000F1010000}"/>
    <cellStyle name="Accent1 2" xfId="499" xr:uid="{00000000-0005-0000-0000-0000F2010000}"/>
    <cellStyle name="Accent1 3" xfId="500" xr:uid="{00000000-0005-0000-0000-0000F3010000}"/>
    <cellStyle name="Accent1 4" xfId="501" xr:uid="{00000000-0005-0000-0000-0000F4010000}"/>
    <cellStyle name="Accent1 5" xfId="502" xr:uid="{00000000-0005-0000-0000-0000F5010000}"/>
    <cellStyle name="Accent1 6" xfId="503" xr:uid="{00000000-0005-0000-0000-0000F6010000}"/>
    <cellStyle name="Accent1 7" xfId="504" xr:uid="{00000000-0005-0000-0000-0000F7010000}"/>
    <cellStyle name="Accent1 8" xfId="505" xr:uid="{00000000-0005-0000-0000-0000F8010000}"/>
    <cellStyle name="Accent1 9" xfId="506" xr:uid="{00000000-0005-0000-0000-0000F9010000}"/>
    <cellStyle name="Accent2 - 20%" xfId="507" xr:uid="{00000000-0005-0000-0000-0000FA010000}"/>
    <cellStyle name="Accent2 - 40%" xfId="508" xr:uid="{00000000-0005-0000-0000-0000FB010000}"/>
    <cellStyle name="Accent2 - 60%" xfId="509" xr:uid="{00000000-0005-0000-0000-0000FC010000}"/>
    <cellStyle name="Accent2 10" xfId="510" xr:uid="{00000000-0005-0000-0000-0000FD010000}"/>
    <cellStyle name="Accent2 11" xfId="511" xr:uid="{00000000-0005-0000-0000-0000FE010000}"/>
    <cellStyle name="Accent2 12" xfId="512" xr:uid="{00000000-0005-0000-0000-0000FF010000}"/>
    <cellStyle name="Accent2 13" xfId="513" xr:uid="{00000000-0005-0000-0000-000000020000}"/>
    <cellStyle name="Accent2 14" xfId="514" xr:uid="{00000000-0005-0000-0000-000001020000}"/>
    <cellStyle name="Accent2 2" xfId="515" xr:uid="{00000000-0005-0000-0000-000002020000}"/>
    <cellStyle name="Accent2 3" xfId="516" xr:uid="{00000000-0005-0000-0000-000003020000}"/>
    <cellStyle name="Accent2 4" xfId="517" xr:uid="{00000000-0005-0000-0000-000004020000}"/>
    <cellStyle name="Accent2 5" xfId="518" xr:uid="{00000000-0005-0000-0000-000005020000}"/>
    <cellStyle name="Accent2 6" xfId="519" xr:uid="{00000000-0005-0000-0000-000006020000}"/>
    <cellStyle name="Accent2 7" xfId="520" xr:uid="{00000000-0005-0000-0000-000007020000}"/>
    <cellStyle name="Accent2 8" xfId="521" xr:uid="{00000000-0005-0000-0000-000008020000}"/>
    <cellStyle name="Accent2 9" xfId="522" xr:uid="{00000000-0005-0000-0000-000009020000}"/>
    <cellStyle name="Accent3 - 20%" xfId="523" xr:uid="{00000000-0005-0000-0000-00000A020000}"/>
    <cellStyle name="Accent3 - 40%" xfId="524" xr:uid="{00000000-0005-0000-0000-00000B020000}"/>
    <cellStyle name="Accent3 - 60%" xfId="525" xr:uid="{00000000-0005-0000-0000-00000C020000}"/>
    <cellStyle name="Accent3 10" xfId="526" xr:uid="{00000000-0005-0000-0000-00000D020000}"/>
    <cellStyle name="Accent3 11" xfId="527" xr:uid="{00000000-0005-0000-0000-00000E020000}"/>
    <cellStyle name="Accent3 12" xfId="528" xr:uid="{00000000-0005-0000-0000-00000F020000}"/>
    <cellStyle name="Accent3 13" xfId="529" xr:uid="{00000000-0005-0000-0000-000010020000}"/>
    <cellStyle name="Accent3 14" xfId="530" xr:uid="{00000000-0005-0000-0000-000011020000}"/>
    <cellStyle name="Accent3 2" xfId="531" xr:uid="{00000000-0005-0000-0000-000012020000}"/>
    <cellStyle name="Accent3 3" xfId="532" xr:uid="{00000000-0005-0000-0000-000013020000}"/>
    <cellStyle name="Accent3 4" xfId="533" xr:uid="{00000000-0005-0000-0000-000014020000}"/>
    <cellStyle name="Accent3 5" xfId="534" xr:uid="{00000000-0005-0000-0000-000015020000}"/>
    <cellStyle name="Accent3 6" xfId="535" xr:uid="{00000000-0005-0000-0000-000016020000}"/>
    <cellStyle name="Accent3 7" xfId="536" xr:uid="{00000000-0005-0000-0000-000017020000}"/>
    <cellStyle name="Accent3 8" xfId="537" xr:uid="{00000000-0005-0000-0000-000018020000}"/>
    <cellStyle name="Accent3 9" xfId="538" xr:uid="{00000000-0005-0000-0000-000019020000}"/>
    <cellStyle name="Accent4 - 20%" xfId="539" xr:uid="{00000000-0005-0000-0000-00001A020000}"/>
    <cellStyle name="Accent4 - 40%" xfId="540" xr:uid="{00000000-0005-0000-0000-00001B020000}"/>
    <cellStyle name="Accent4 - 60%" xfId="541" xr:uid="{00000000-0005-0000-0000-00001C020000}"/>
    <cellStyle name="Accent4 10" xfId="542" xr:uid="{00000000-0005-0000-0000-00001D020000}"/>
    <cellStyle name="Accent4 11" xfId="543" xr:uid="{00000000-0005-0000-0000-00001E020000}"/>
    <cellStyle name="Accent4 12" xfId="544" xr:uid="{00000000-0005-0000-0000-00001F020000}"/>
    <cellStyle name="Accent4 13" xfId="545" xr:uid="{00000000-0005-0000-0000-000020020000}"/>
    <cellStyle name="Accent4 14" xfId="546" xr:uid="{00000000-0005-0000-0000-000021020000}"/>
    <cellStyle name="Accent4 2" xfId="547" xr:uid="{00000000-0005-0000-0000-000022020000}"/>
    <cellStyle name="Accent4 3" xfId="548" xr:uid="{00000000-0005-0000-0000-000023020000}"/>
    <cellStyle name="Accent4 4" xfId="549" xr:uid="{00000000-0005-0000-0000-000024020000}"/>
    <cellStyle name="Accent4 5" xfId="550" xr:uid="{00000000-0005-0000-0000-000025020000}"/>
    <cellStyle name="Accent4 6" xfId="551" xr:uid="{00000000-0005-0000-0000-000026020000}"/>
    <cellStyle name="Accent4 7" xfId="552" xr:uid="{00000000-0005-0000-0000-000027020000}"/>
    <cellStyle name="Accent4 8" xfId="553" xr:uid="{00000000-0005-0000-0000-000028020000}"/>
    <cellStyle name="Accent4 9" xfId="554" xr:uid="{00000000-0005-0000-0000-000029020000}"/>
    <cellStyle name="Accent5 - 20%" xfId="555" xr:uid="{00000000-0005-0000-0000-00002A020000}"/>
    <cellStyle name="Accent5 - 40%" xfId="556" xr:uid="{00000000-0005-0000-0000-00002B020000}"/>
    <cellStyle name="Accent5 - 60%" xfId="557" xr:uid="{00000000-0005-0000-0000-00002C020000}"/>
    <cellStyle name="Accent5 10" xfId="558" xr:uid="{00000000-0005-0000-0000-00002D020000}"/>
    <cellStyle name="Accent5 11" xfId="559" xr:uid="{00000000-0005-0000-0000-00002E020000}"/>
    <cellStyle name="Accent5 12" xfId="560" xr:uid="{00000000-0005-0000-0000-00002F020000}"/>
    <cellStyle name="Accent5 13" xfId="561" xr:uid="{00000000-0005-0000-0000-000030020000}"/>
    <cellStyle name="Accent5 14" xfId="562" xr:uid="{00000000-0005-0000-0000-000031020000}"/>
    <cellStyle name="Accent5 2" xfId="563" xr:uid="{00000000-0005-0000-0000-000032020000}"/>
    <cellStyle name="Accent5 3" xfId="564" xr:uid="{00000000-0005-0000-0000-000033020000}"/>
    <cellStyle name="Accent5 4" xfId="565" xr:uid="{00000000-0005-0000-0000-000034020000}"/>
    <cellStyle name="Accent5 5" xfId="566" xr:uid="{00000000-0005-0000-0000-000035020000}"/>
    <cellStyle name="Accent5 6" xfId="567" xr:uid="{00000000-0005-0000-0000-000036020000}"/>
    <cellStyle name="Accent5 7" xfId="568" xr:uid="{00000000-0005-0000-0000-000037020000}"/>
    <cellStyle name="Accent5 8" xfId="569" xr:uid="{00000000-0005-0000-0000-000038020000}"/>
    <cellStyle name="Accent5 9" xfId="570" xr:uid="{00000000-0005-0000-0000-000039020000}"/>
    <cellStyle name="Accent6 - 20%" xfId="571" xr:uid="{00000000-0005-0000-0000-00003A020000}"/>
    <cellStyle name="Accent6 - 40%" xfId="572" xr:uid="{00000000-0005-0000-0000-00003B020000}"/>
    <cellStyle name="Accent6 - 60%" xfId="573" xr:uid="{00000000-0005-0000-0000-00003C020000}"/>
    <cellStyle name="Accent6 10" xfId="574" xr:uid="{00000000-0005-0000-0000-00003D020000}"/>
    <cellStyle name="Accent6 11" xfId="575" xr:uid="{00000000-0005-0000-0000-00003E020000}"/>
    <cellStyle name="Accent6 12" xfId="576" xr:uid="{00000000-0005-0000-0000-00003F020000}"/>
    <cellStyle name="Accent6 13" xfId="577" xr:uid="{00000000-0005-0000-0000-000040020000}"/>
    <cellStyle name="Accent6 14" xfId="578" xr:uid="{00000000-0005-0000-0000-000041020000}"/>
    <cellStyle name="Accent6 2" xfId="579" xr:uid="{00000000-0005-0000-0000-000042020000}"/>
    <cellStyle name="Accent6 3" xfId="580" xr:uid="{00000000-0005-0000-0000-000043020000}"/>
    <cellStyle name="Accent6 4" xfId="581" xr:uid="{00000000-0005-0000-0000-000044020000}"/>
    <cellStyle name="Accent6 5" xfId="582" xr:uid="{00000000-0005-0000-0000-000045020000}"/>
    <cellStyle name="Accent6 6" xfId="583" xr:uid="{00000000-0005-0000-0000-000046020000}"/>
    <cellStyle name="Accent6 7" xfId="584" xr:uid="{00000000-0005-0000-0000-000047020000}"/>
    <cellStyle name="Accent6 8" xfId="585" xr:uid="{00000000-0005-0000-0000-000048020000}"/>
    <cellStyle name="Accent6 9" xfId="586" xr:uid="{00000000-0005-0000-0000-000049020000}"/>
    <cellStyle name="Akzent1" xfId="587" xr:uid="{00000000-0005-0000-0000-00004A020000}"/>
    <cellStyle name="Akzent1 2" xfId="588" xr:uid="{00000000-0005-0000-0000-00004B020000}"/>
    <cellStyle name="Akzent2" xfId="589" xr:uid="{00000000-0005-0000-0000-00004C020000}"/>
    <cellStyle name="Akzent2 2" xfId="590" xr:uid="{00000000-0005-0000-0000-00004D020000}"/>
    <cellStyle name="Akzent3" xfId="591" xr:uid="{00000000-0005-0000-0000-00004E020000}"/>
    <cellStyle name="Akzent3 2" xfId="592" xr:uid="{00000000-0005-0000-0000-00004F020000}"/>
    <cellStyle name="Akzent4" xfId="593" xr:uid="{00000000-0005-0000-0000-000050020000}"/>
    <cellStyle name="Akzent4 2" xfId="594" xr:uid="{00000000-0005-0000-0000-000051020000}"/>
    <cellStyle name="Akzent5" xfId="595" xr:uid="{00000000-0005-0000-0000-000052020000}"/>
    <cellStyle name="Akzent5 2" xfId="596" xr:uid="{00000000-0005-0000-0000-000053020000}"/>
    <cellStyle name="Akzent6" xfId="597" xr:uid="{00000000-0005-0000-0000-000054020000}"/>
    <cellStyle name="Akzent6 2" xfId="598" xr:uid="{00000000-0005-0000-0000-000055020000}"/>
    <cellStyle name="Ausgabe" xfId="599" xr:uid="{00000000-0005-0000-0000-000056020000}"/>
    <cellStyle name="Ausgabe 2" xfId="600" xr:uid="{00000000-0005-0000-0000-000057020000}"/>
    <cellStyle name="Avertissement" xfId="601" xr:uid="{00000000-0005-0000-0000-000058020000}"/>
    <cellStyle name="Bad 10" xfId="602" xr:uid="{00000000-0005-0000-0000-000059020000}"/>
    <cellStyle name="Bad 11" xfId="603" xr:uid="{00000000-0005-0000-0000-00005A020000}"/>
    <cellStyle name="Bad 12" xfId="604" xr:uid="{00000000-0005-0000-0000-00005B020000}"/>
    <cellStyle name="Bad 13" xfId="605" xr:uid="{00000000-0005-0000-0000-00005C020000}"/>
    <cellStyle name="Bad 14" xfId="606" xr:uid="{00000000-0005-0000-0000-00005D020000}"/>
    <cellStyle name="Bad 2" xfId="607" xr:uid="{00000000-0005-0000-0000-00005E020000}"/>
    <cellStyle name="Bad 3" xfId="608" xr:uid="{00000000-0005-0000-0000-00005F020000}"/>
    <cellStyle name="Bad 4" xfId="609" xr:uid="{00000000-0005-0000-0000-000060020000}"/>
    <cellStyle name="Bad 5" xfId="610" xr:uid="{00000000-0005-0000-0000-000061020000}"/>
    <cellStyle name="Bad 6" xfId="611" xr:uid="{00000000-0005-0000-0000-000062020000}"/>
    <cellStyle name="Bad 7" xfId="612" xr:uid="{00000000-0005-0000-0000-000063020000}"/>
    <cellStyle name="Bad 8" xfId="613" xr:uid="{00000000-0005-0000-0000-000064020000}"/>
    <cellStyle name="Bad 9" xfId="614" xr:uid="{00000000-0005-0000-0000-000065020000}"/>
    <cellStyle name="Berechnung" xfId="615" xr:uid="{00000000-0005-0000-0000-000066020000}"/>
    <cellStyle name="Berechnung 2" xfId="616" xr:uid="{00000000-0005-0000-0000-000067020000}"/>
    <cellStyle name="Besuchter Hyperlink" xfId="617" xr:uid="{00000000-0005-0000-0000-000068020000}"/>
    <cellStyle name="Bilješka 10" xfId="618" xr:uid="{00000000-0005-0000-0000-000069020000}"/>
    <cellStyle name="Bilješka 2" xfId="619" xr:uid="{00000000-0005-0000-0000-00006A020000}"/>
    <cellStyle name="Bilješka 2 2" xfId="620" xr:uid="{00000000-0005-0000-0000-00006B020000}"/>
    <cellStyle name="Bilješka 2 3" xfId="621" xr:uid="{00000000-0005-0000-0000-00006C020000}"/>
    <cellStyle name="Bilješka 3" xfId="622" xr:uid="{00000000-0005-0000-0000-00006D020000}"/>
    <cellStyle name="Bilješka 4" xfId="623" xr:uid="{00000000-0005-0000-0000-00006E020000}"/>
    <cellStyle name="Bilješka 5" xfId="624" xr:uid="{00000000-0005-0000-0000-00006F020000}"/>
    <cellStyle name="Bilješka 6" xfId="625" xr:uid="{00000000-0005-0000-0000-000070020000}"/>
    <cellStyle name="Bilješka 7" xfId="626" xr:uid="{00000000-0005-0000-0000-000071020000}"/>
    <cellStyle name="Bilješka 8" xfId="627" xr:uid="{00000000-0005-0000-0000-000072020000}"/>
    <cellStyle name="Bilješka 9" xfId="628" xr:uid="{00000000-0005-0000-0000-000073020000}"/>
    <cellStyle name="Border" xfId="629" xr:uid="{00000000-0005-0000-0000-000074020000}"/>
    <cellStyle name="Calc Currency (0)" xfId="630" xr:uid="{00000000-0005-0000-0000-000075020000}"/>
    <cellStyle name="Calc Currency (2)" xfId="631" xr:uid="{00000000-0005-0000-0000-000076020000}"/>
    <cellStyle name="Calc Percent (0)" xfId="632" xr:uid="{00000000-0005-0000-0000-000077020000}"/>
    <cellStyle name="Calc Percent (1)" xfId="633" xr:uid="{00000000-0005-0000-0000-000078020000}"/>
    <cellStyle name="Calc Percent (2)" xfId="634" xr:uid="{00000000-0005-0000-0000-000079020000}"/>
    <cellStyle name="Calc Units (0)" xfId="635" xr:uid="{00000000-0005-0000-0000-00007A020000}"/>
    <cellStyle name="Calc Units (1)" xfId="636" xr:uid="{00000000-0005-0000-0000-00007B020000}"/>
    <cellStyle name="Calc Units (2)" xfId="637" xr:uid="{00000000-0005-0000-0000-00007C020000}"/>
    <cellStyle name="Calcul" xfId="638" xr:uid="{00000000-0005-0000-0000-00007D020000}"/>
    <cellStyle name="Calculation 10" xfId="639" xr:uid="{00000000-0005-0000-0000-00007E020000}"/>
    <cellStyle name="Calculation 11" xfId="640" xr:uid="{00000000-0005-0000-0000-00007F020000}"/>
    <cellStyle name="Calculation 12" xfId="641" xr:uid="{00000000-0005-0000-0000-000080020000}"/>
    <cellStyle name="Calculation 13" xfId="642" xr:uid="{00000000-0005-0000-0000-000081020000}"/>
    <cellStyle name="Calculation 14" xfId="643" xr:uid="{00000000-0005-0000-0000-000082020000}"/>
    <cellStyle name="Calculation 2" xfId="644" xr:uid="{00000000-0005-0000-0000-000083020000}"/>
    <cellStyle name="Calculation 3" xfId="645" xr:uid="{00000000-0005-0000-0000-000084020000}"/>
    <cellStyle name="Calculation 4" xfId="646" xr:uid="{00000000-0005-0000-0000-000085020000}"/>
    <cellStyle name="Calculation 5" xfId="647" xr:uid="{00000000-0005-0000-0000-000086020000}"/>
    <cellStyle name="Calculation 6" xfId="648" xr:uid="{00000000-0005-0000-0000-000087020000}"/>
    <cellStyle name="Calculation 7" xfId="649" xr:uid="{00000000-0005-0000-0000-000088020000}"/>
    <cellStyle name="Calculation 8" xfId="650" xr:uid="{00000000-0005-0000-0000-000089020000}"/>
    <cellStyle name="Calculation 9" xfId="651" xr:uid="{00000000-0005-0000-0000-00008A020000}"/>
    <cellStyle name="Cellule liée" xfId="652" xr:uid="{00000000-0005-0000-0000-00008B020000}"/>
    <cellStyle name="Check Cell 10" xfId="653" xr:uid="{00000000-0005-0000-0000-00008C020000}"/>
    <cellStyle name="Check Cell 11" xfId="654" xr:uid="{00000000-0005-0000-0000-00008D020000}"/>
    <cellStyle name="Check Cell 12" xfId="655" xr:uid="{00000000-0005-0000-0000-00008E020000}"/>
    <cellStyle name="Check Cell 13" xfId="656" xr:uid="{00000000-0005-0000-0000-00008F020000}"/>
    <cellStyle name="Check Cell 14" xfId="657" xr:uid="{00000000-0005-0000-0000-000090020000}"/>
    <cellStyle name="Check Cell 2" xfId="658" xr:uid="{00000000-0005-0000-0000-000091020000}"/>
    <cellStyle name="Check Cell 3" xfId="659" xr:uid="{00000000-0005-0000-0000-000092020000}"/>
    <cellStyle name="Check Cell 4" xfId="660" xr:uid="{00000000-0005-0000-0000-000093020000}"/>
    <cellStyle name="Check Cell 5" xfId="661" xr:uid="{00000000-0005-0000-0000-000094020000}"/>
    <cellStyle name="Check Cell 6" xfId="662" xr:uid="{00000000-0005-0000-0000-000095020000}"/>
    <cellStyle name="Check Cell 7" xfId="663" xr:uid="{00000000-0005-0000-0000-000096020000}"/>
    <cellStyle name="Check Cell 8" xfId="664" xr:uid="{00000000-0005-0000-0000-000097020000}"/>
    <cellStyle name="Check Cell 9" xfId="665" xr:uid="{00000000-0005-0000-0000-000098020000}"/>
    <cellStyle name="ColStyle1" xfId="666" xr:uid="{00000000-0005-0000-0000-000099020000}"/>
    <cellStyle name="ColStyle2" xfId="667" xr:uid="{00000000-0005-0000-0000-00009A020000}"/>
    <cellStyle name="ColStyle3" xfId="668" xr:uid="{00000000-0005-0000-0000-00009B020000}"/>
    <cellStyle name="ColStyle4" xfId="669" xr:uid="{00000000-0005-0000-0000-00009C020000}"/>
    <cellStyle name="ColStyle5" xfId="670" xr:uid="{00000000-0005-0000-0000-00009D020000}"/>
    <cellStyle name="Comma" xfId="2060" builtinId="3"/>
    <cellStyle name="Comma [0] 2" xfId="671" xr:uid="{00000000-0005-0000-0000-00009F020000}"/>
    <cellStyle name="Comma [00]" xfId="672" xr:uid="{00000000-0005-0000-0000-0000A0020000}"/>
    <cellStyle name="Comma 10" xfId="673" xr:uid="{00000000-0005-0000-0000-0000A1020000}"/>
    <cellStyle name="Comma 10 2" xfId="674" xr:uid="{00000000-0005-0000-0000-0000A2020000}"/>
    <cellStyle name="Comma 10 3" xfId="2075" xr:uid="{B9404715-FEF9-4E7C-A34F-A415304C1E23}"/>
    <cellStyle name="Comma 11" xfId="675" xr:uid="{00000000-0005-0000-0000-0000A3020000}"/>
    <cellStyle name="Comma 11 2" xfId="676" xr:uid="{00000000-0005-0000-0000-0000A4020000}"/>
    <cellStyle name="Comma 12" xfId="677" xr:uid="{00000000-0005-0000-0000-0000A5020000}"/>
    <cellStyle name="Comma 12 2" xfId="678" xr:uid="{00000000-0005-0000-0000-0000A6020000}"/>
    <cellStyle name="Comma 13" xfId="679" xr:uid="{00000000-0005-0000-0000-0000A7020000}"/>
    <cellStyle name="Comma 13 2" xfId="680" xr:uid="{00000000-0005-0000-0000-0000A8020000}"/>
    <cellStyle name="Comma 14" xfId="681" xr:uid="{00000000-0005-0000-0000-0000A9020000}"/>
    <cellStyle name="Comma 14 2" xfId="682" xr:uid="{00000000-0005-0000-0000-0000AA020000}"/>
    <cellStyle name="Comma 15" xfId="683" xr:uid="{00000000-0005-0000-0000-0000AB020000}"/>
    <cellStyle name="Comma 15 2" xfId="684" xr:uid="{00000000-0005-0000-0000-0000AC020000}"/>
    <cellStyle name="Comma 16" xfId="685" xr:uid="{00000000-0005-0000-0000-0000AD020000}"/>
    <cellStyle name="Comma 16 2" xfId="686" xr:uid="{00000000-0005-0000-0000-0000AE020000}"/>
    <cellStyle name="Comma 17" xfId="687" xr:uid="{00000000-0005-0000-0000-0000AF020000}"/>
    <cellStyle name="Comma 17 2" xfId="688" xr:uid="{00000000-0005-0000-0000-0000B0020000}"/>
    <cellStyle name="Comma 18" xfId="689" xr:uid="{00000000-0005-0000-0000-0000B1020000}"/>
    <cellStyle name="Comma 18 2" xfId="690" xr:uid="{00000000-0005-0000-0000-0000B2020000}"/>
    <cellStyle name="Comma 19" xfId="691" xr:uid="{00000000-0005-0000-0000-0000B3020000}"/>
    <cellStyle name="Comma 19 2" xfId="692" xr:uid="{00000000-0005-0000-0000-0000B4020000}"/>
    <cellStyle name="Comma 2" xfId="693" xr:uid="{00000000-0005-0000-0000-0000B5020000}"/>
    <cellStyle name="Comma 2 2" xfId="694" xr:uid="{00000000-0005-0000-0000-0000B6020000}"/>
    <cellStyle name="Comma 2 2 2" xfId="695" xr:uid="{00000000-0005-0000-0000-0000B7020000}"/>
    <cellStyle name="Comma 2 2 3" xfId="696" xr:uid="{00000000-0005-0000-0000-0000B8020000}"/>
    <cellStyle name="Comma 2 3" xfId="697" xr:uid="{00000000-0005-0000-0000-0000B9020000}"/>
    <cellStyle name="Comma 2 3 2" xfId="698" xr:uid="{00000000-0005-0000-0000-0000BA020000}"/>
    <cellStyle name="Comma 2 4" xfId="699" xr:uid="{00000000-0005-0000-0000-0000BB020000}"/>
    <cellStyle name="Comma 2 5" xfId="700" xr:uid="{00000000-0005-0000-0000-0000BC020000}"/>
    <cellStyle name="Comma 2_201_GL_Eden wellness_troskovnik_11-11-14" xfId="701" xr:uid="{00000000-0005-0000-0000-0000BD020000}"/>
    <cellStyle name="Comma 20" xfId="702" xr:uid="{00000000-0005-0000-0000-0000BE020000}"/>
    <cellStyle name="Comma 20 2" xfId="703" xr:uid="{00000000-0005-0000-0000-0000BF020000}"/>
    <cellStyle name="Comma 21" xfId="704" xr:uid="{00000000-0005-0000-0000-0000C0020000}"/>
    <cellStyle name="Comma 21 2" xfId="705" xr:uid="{00000000-0005-0000-0000-0000C1020000}"/>
    <cellStyle name="Comma 22" xfId="706" xr:uid="{00000000-0005-0000-0000-0000C2020000}"/>
    <cellStyle name="Comma 22 2" xfId="707" xr:uid="{00000000-0005-0000-0000-0000C3020000}"/>
    <cellStyle name="Comma 23" xfId="708" xr:uid="{00000000-0005-0000-0000-0000C4020000}"/>
    <cellStyle name="Comma 23 2" xfId="709" xr:uid="{00000000-0005-0000-0000-0000C5020000}"/>
    <cellStyle name="Comma 24" xfId="710" xr:uid="{00000000-0005-0000-0000-0000C6020000}"/>
    <cellStyle name="Comma 24 2" xfId="711" xr:uid="{00000000-0005-0000-0000-0000C7020000}"/>
    <cellStyle name="Comma 25" xfId="712" xr:uid="{00000000-0005-0000-0000-0000C8020000}"/>
    <cellStyle name="Comma 25 2" xfId="713" xr:uid="{00000000-0005-0000-0000-0000C9020000}"/>
    <cellStyle name="Comma 26" xfId="714" xr:uid="{00000000-0005-0000-0000-0000CA020000}"/>
    <cellStyle name="Comma 26 2" xfId="715" xr:uid="{00000000-0005-0000-0000-0000CB020000}"/>
    <cellStyle name="Comma 27" xfId="716" xr:uid="{00000000-0005-0000-0000-0000CC020000}"/>
    <cellStyle name="Comma 27 2" xfId="717" xr:uid="{00000000-0005-0000-0000-0000CD020000}"/>
    <cellStyle name="Comma 28" xfId="718" xr:uid="{00000000-0005-0000-0000-0000CE020000}"/>
    <cellStyle name="Comma 29" xfId="719" xr:uid="{00000000-0005-0000-0000-0000CF020000}"/>
    <cellStyle name="Comma 29 2" xfId="720" xr:uid="{00000000-0005-0000-0000-0000D0020000}"/>
    <cellStyle name="Comma 3" xfId="721" xr:uid="{00000000-0005-0000-0000-0000D1020000}"/>
    <cellStyle name="Comma 3 2" xfId="722" xr:uid="{00000000-0005-0000-0000-0000D2020000}"/>
    <cellStyle name="Comma 3 2 2" xfId="723" xr:uid="{00000000-0005-0000-0000-0000D3020000}"/>
    <cellStyle name="Comma 3 3" xfId="724" xr:uid="{00000000-0005-0000-0000-0000D4020000}"/>
    <cellStyle name="Comma 3 4" xfId="725" xr:uid="{00000000-0005-0000-0000-0000D5020000}"/>
    <cellStyle name="Comma 3_elektroinstalacije" xfId="726" xr:uid="{00000000-0005-0000-0000-0000D6020000}"/>
    <cellStyle name="Comma 30" xfId="727" xr:uid="{00000000-0005-0000-0000-0000D7020000}"/>
    <cellStyle name="Comma 31" xfId="728" xr:uid="{00000000-0005-0000-0000-0000D8020000}"/>
    <cellStyle name="Comma 31 2" xfId="729" xr:uid="{00000000-0005-0000-0000-0000D9020000}"/>
    <cellStyle name="Comma 32" xfId="730" xr:uid="{00000000-0005-0000-0000-0000DA020000}"/>
    <cellStyle name="Comma 33" xfId="731" xr:uid="{00000000-0005-0000-0000-0000DB020000}"/>
    <cellStyle name="Comma 33 2" xfId="732" xr:uid="{00000000-0005-0000-0000-0000DC020000}"/>
    <cellStyle name="Comma 34" xfId="733" xr:uid="{00000000-0005-0000-0000-0000DD020000}"/>
    <cellStyle name="Comma 34 2" xfId="734" xr:uid="{00000000-0005-0000-0000-0000DE020000}"/>
    <cellStyle name="Comma 35" xfId="735" xr:uid="{00000000-0005-0000-0000-0000DF020000}"/>
    <cellStyle name="Comma 36" xfId="736" xr:uid="{00000000-0005-0000-0000-0000E0020000}"/>
    <cellStyle name="Comma 37" xfId="2061" xr:uid="{69A631E6-6567-48FD-8431-890367C818E4}"/>
    <cellStyle name="Comma 4" xfId="737" xr:uid="{00000000-0005-0000-0000-0000E1020000}"/>
    <cellStyle name="Comma 4 2" xfId="738" xr:uid="{00000000-0005-0000-0000-0000E2020000}"/>
    <cellStyle name="Comma 4 3" xfId="739" xr:uid="{00000000-0005-0000-0000-0000E3020000}"/>
    <cellStyle name="Comma 4 4" xfId="740" xr:uid="{00000000-0005-0000-0000-0000E4020000}"/>
    <cellStyle name="Comma 4 5" xfId="2057" xr:uid="{00000000-0005-0000-0000-0000E5020000}"/>
    <cellStyle name="Comma 4_elektroinstalacije" xfId="741" xr:uid="{00000000-0005-0000-0000-0000E6020000}"/>
    <cellStyle name="Comma 5" xfId="742" xr:uid="{00000000-0005-0000-0000-0000E7020000}"/>
    <cellStyle name="Comma 5 2" xfId="743" xr:uid="{00000000-0005-0000-0000-0000E8020000}"/>
    <cellStyle name="Comma 5 2 2" xfId="744" xr:uid="{00000000-0005-0000-0000-0000E9020000}"/>
    <cellStyle name="Comma 5 3" xfId="745" xr:uid="{00000000-0005-0000-0000-0000EA020000}"/>
    <cellStyle name="Comma 6" xfId="746" xr:uid="{00000000-0005-0000-0000-0000EB020000}"/>
    <cellStyle name="Comma 6 2" xfId="747" xr:uid="{00000000-0005-0000-0000-0000EC020000}"/>
    <cellStyle name="Comma 6 3" xfId="748" xr:uid="{00000000-0005-0000-0000-0000ED020000}"/>
    <cellStyle name="Comma 6 4" xfId="749" xr:uid="{00000000-0005-0000-0000-0000EE020000}"/>
    <cellStyle name="Comma 6 5" xfId="750" xr:uid="{00000000-0005-0000-0000-0000EF020000}"/>
    <cellStyle name="Comma 7" xfId="751" xr:uid="{00000000-0005-0000-0000-0000F0020000}"/>
    <cellStyle name="Comma 7 2" xfId="752" xr:uid="{00000000-0005-0000-0000-0000F1020000}"/>
    <cellStyle name="Comma 7 3" xfId="753" xr:uid="{00000000-0005-0000-0000-0000F2020000}"/>
    <cellStyle name="Comma 8" xfId="754" xr:uid="{00000000-0005-0000-0000-0000F3020000}"/>
    <cellStyle name="Comma 8 2" xfId="755" xr:uid="{00000000-0005-0000-0000-0000F4020000}"/>
    <cellStyle name="Comma 9" xfId="756" xr:uid="{00000000-0005-0000-0000-0000F5020000}"/>
    <cellStyle name="Comma 9 2" xfId="757" xr:uid="{00000000-0005-0000-0000-0000F6020000}"/>
    <cellStyle name="Comma 9 3" xfId="758" xr:uid="{00000000-0005-0000-0000-0000F7020000}"/>
    <cellStyle name="Comma0" xfId="759" xr:uid="{00000000-0005-0000-0000-0000F8020000}"/>
    <cellStyle name="Commentaire" xfId="760" xr:uid="{00000000-0005-0000-0000-0000F9020000}"/>
    <cellStyle name="Currency [00]" xfId="761" xr:uid="{00000000-0005-0000-0000-0000FB020000}"/>
    <cellStyle name="Currency 10" xfId="762" xr:uid="{00000000-0005-0000-0000-0000FC020000}"/>
    <cellStyle name="Currency 10 2" xfId="763" xr:uid="{00000000-0005-0000-0000-0000FD020000}"/>
    <cellStyle name="Currency 11" xfId="764" xr:uid="{00000000-0005-0000-0000-0000FE020000}"/>
    <cellStyle name="Currency 11 2" xfId="765" xr:uid="{00000000-0005-0000-0000-0000FF020000}"/>
    <cellStyle name="Currency 12" xfId="766" xr:uid="{00000000-0005-0000-0000-000000030000}"/>
    <cellStyle name="Currency 12 2" xfId="767" xr:uid="{00000000-0005-0000-0000-000001030000}"/>
    <cellStyle name="Currency 13" xfId="768" xr:uid="{00000000-0005-0000-0000-000002030000}"/>
    <cellStyle name="Currency 13 2" xfId="769" xr:uid="{00000000-0005-0000-0000-000003030000}"/>
    <cellStyle name="Currency 14" xfId="770" xr:uid="{00000000-0005-0000-0000-000004030000}"/>
    <cellStyle name="Currency 14 2" xfId="771" xr:uid="{00000000-0005-0000-0000-000005030000}"/>
    <cellStyle name="Currency 15" xfId="772" xr:uid="{00000000-0005-0000-0000-000006030000}"/>
    <cellStyle name="Currency 15 2" xfId="773" xr:uid="{00000000-0005-0000-0000-000007030000}"/>
    <cellStyle name="Currency 16" xfId="774" xr:uid="{00000000-0005-0000-0000-000008030000}"/>
    <cellStyle name="Currency 16 2" xfId="775" xr:uid="{00000000-0005-0000-0000-000009030000}"/>
    <cellStyle name="Currency 17" xfId="776" xr:uid="{00000000-0005-0000-0000-00000A030000}"/>
    <cellStyle name="Currency 17 2" xfId="777" xr:uid="{00000000-0005-0000-0000-00000B030000}"/>
    <cellStyle name="Currency 18" xfId="778" xr:uid="{00000000-0005-0000-0000-00000C030000}"/>
    <cellStyle name="Currency 19" xfId="2062" xr:uid="{97FD948C-5CD7-4C65-AC2C-7FF74522859B}"/>
    <cellStyle name="Currency 2" xfId="779" xr:uid="{00000000-0005-0000-0000-00000D030000}"/>
    <cellStyle name="Currency 2 2" xfId="780" xr:uid="{00000000-0005-0000-0000-00000E030000}"/>
    <cellStyle name="Currency 2 3" xfId="781" xr:uid="{00000000-0005-0000-0000-00000F030000}"/>
    <cellStyle name="Currency 3" xfId="782" xr:uid="{00000000-0005-0000-0000-000010030000}"/>
    <cellStyle name="Currency 3 2" xfId="783" xr:uid="{00000000-0005-0000-0000-000011030000}"/>
    <cellStyle name="Currency 3 3" xfId="784" xr:uid="{00000000-0005-0000-0000-000012030000}"/>
    <cellStyle name="Currency 4" xfId="785" xr:uid="{00000000-0005-0000-0000-000013030000}"/>
    <cellStyle name="Currency 4 2" xfId="786" xr:uid="{00000000-0005-0000-0000-000014030000}"/>
    <cellStyle name="Currency 4 2 2" xfId="787" xr:uid="{00000000-0005-0000-0000-000015030000}"/>
    <cellStyle name="Currency 4 2 3" xfId="788" xr:uid="{00000000-0005-0000-0000-000016030000}"/>
    <cellStyle name="Currency 4 2 4" xfId="789" xr:uid="{00000000-0005-0000-0000-000017030000}"/>
    <cellStyle name="Currency 5" xfId="790" xr:uid="{00000000-0005-0000-0000-000018030000}"/>
    <cellStyle name="Currency 5 2" xfId="791" xr:uid="{00000000-0005-0000-0000-000019030000}"/>
    <cellStyle name="Currency 5 3" xfId="792" xr:uid="{00000000-0005-0000-0000-00001A030000}"/>
    <cellStyle name="Currency 5 4" xfId="793" xr:uid="{00000000-0005-0000-0000-00001B030000}"/>
    <cellStyle name="Currency 6" xfId="794" xr:uid="{00000000-0005-0000-0000-00001C030000}"/>
    <cellStyle name="Currency 6 2" xfId="795" xr:uid="{00000000-0005-0000-0000-00001D030000}"/>
    <cellStyle name="Currency 7" xfId="796" xr:uid="{00000000-0005-0000-0000-00001E030000}"/>
    <cellStyle name="Currency 7 2" xfId="797" xr:uid="{00000000-0005-0000-0000-00001F030000}"/>
    <cellStyle name="Currency 8" xfId="798" xr:uid="{00000000-0005-0000-0000-000020030000}"/>
    <cellStyle name="Currency 8 2" xfId="799" xr:uid="{00000000-0005-0000-0000-000021030000}"/>
    <cellStyle name="Currency 9" xfId="800" xr:uid="{00000000-0005-0000-0000-000022030000}"/>
    <cellStyle name="Currency 9 2" xfId="801" xr:uid="{00000000-0005-0000-0000-000023030000}"/>
    <cellStyle name="Currency0" xfId="802" xr:uid="{00000000-0005-0000-0000-000024030000}"/>
    <cellStyle name="Date Short" xfId="803" xr:uid="{00000000-0005-0000-0000-000025030000}"/>
    <cellStyle name="Default_Uvuceni" xfId="804" xr:uid="{00000000-0005-0000-0000-000026030000}"/>
    <cellStyle name="Dezimal [0]_Fagr" xfId="805" xr:uid="{00000000-0005-0000-0000-000027030000}"/>
    <cellStyle name="Dezimal_Fagr" xfId="806" xr:uid="{00000000-0005-0000-0000-000028030000}"/>
    <cellStyle name="Dobro 2" xfId="807" xr:uid="{00000000-0005-0000-0000-000029030000}"/>
    <cellStyle name="Dobro 3" xfId="808" xr:uid="{00000000-0005-0000-0000-00002A030000}"/>
    <cellStyle name="Eingabe" xfId="809" xr:uid="{00000000-0005-0000-0000-00002B030000}"/>
    <cellStyle name="Eingabe 2" xfId="810" xr:uid="{00000000-0005-0000-0000-00002C030000}"/>
    <cellStyle name="Emphasis 1" xfId="811" xr:uid="{00000000-0005-0000-0000-00002D030000}"/>
    <cellStyle name="Emphasis 2" xfId="812" xr:uid="{00000000-0005-0000-0000-00002E030000}"/>
    <cellStyle name="Emphasis 3" xfId="813" xr:uid="{00000000-0005-0000-0000-00002F030000}"/>
    <cellStyle name="Enter Currency (0)" xfId="814" xr:uid="{00000000-0005-0000-0000-000030030000}"/>
    <cellStyle name="Enter Currency (2)" xfId="815" xr:uid="{00000000-0005-0000-0000-000031030000}"/>
    <cellStyle name="Enter Units (0)" xfId="816" xr:uid="{00000000-0005-0000-0000-000032030000}"/>
    <cellStyle name="Enter Units (1)" xfId="817" xr:uid="{00000000-0005-0000-0000-000033030000}"/>
    <cellStyle name="Enter Units (2)" xfId="818" xr:uid="{00000000-0005-0000-0000-000034030000}"/>
    <cellStyle name="Entrée" xfId="819" xr:uid="{00000000-0005-0000-0000-000035030000}"/>
    <cellStyle name="Ergebnis" xfId="820" xr:uid="{00000000-0005-0000-0000-000036030000}"/>
    <cellStyle name="Erklärender Text" xfId="821" xr:uid="{00000000-0005-0000-0000-000037030000}"/>
    <cellStyle name="Euro" xfId="822" xr:uid="{00000000-0005-0000-0000-000038030000}"/>
    <cellStyle name="Euro 10" xfId="823" xr:uid="{00000000-0005-0000-0000-000039030000}"/>
    <cellStyle name="Euro 10 2" xfId="824" xr:uid="{00000000-0005-0000-0000-00003A030000}"/>
    <cellStyle name="Euro 10 3" xfId="825" xr:uid="{00000000-0005-0000-0000-00003B030000}"/>
    <cellStyle name="Euro 11" xfId="826" xr:uid="{00000000-0005-0000-0000-00003C030000}"/>
    <cellStyle name="Euro 11 2" xfId="827" xr:uid="{00000000-0005-0000-0000-00003D030000}"/>
    <cellStyle name="Euro 11 3" xfId="828" xr:uid="{00000000-0005-0000-0000-00003E030000}"/>
    <cellStyle name="Euro 12" xfId="829" xr:uid="{00000000-0005-0000-0000-00003F030000}"/>
    <cellStyle name="Euro 12 2" xfId="830" xr:uid="{00000000-0005-0000-0000-000040030000}"/>
    <cellStyle name="Euro 12 3" xfId="831" xr:uid="{00000000-0005-0000-0000-000041030000}"/>
    <cellStyle name="Euro 13" xfId="832" xr:uid="{00000000-0005-0000-0000-000042030000}"/>
    <cellStyle name="Euro 13 2" xfId="833" xr:uid="{00000000-0005-0000-0000-000043030000}"/>
    <cellStyle name="Euro 13 3" xfId="834" xr:uid="{00000000-0005-0000-0000-000044030000}"/>
    <cellStyle name="Euro 14" xfId="835" xr:uid="{00000000-0005-0000-0000-000045030000}"/>
    <cellStyle name="Euro 15" xfId="836" xr:uid="{00000000-0005-0000-0000-000046030000}"/>
    <cellStyle name="Euro 16" xfId="837" xr:uid="{00000000-0005-0000-0000-000047030000}"/>
    <cellStyle name="Euro 2" xfId="838" xr:uid="{00000000-0005-0000-0000-000048030000}"/>
    <cellStyle name="Euro 2 2" xfId="839" xr:uid="{00000000-0005-0000-0000-000049030000}"/>
    <cellStyle name="Euro 2 3" xfId="840" xr:uid="{00000000-0005-0000-0000-00004A030000}"/>
    <cellStyle name="Euro 3" xfId="841" xr:uid="{00000000-0005-0000-0000-00004B030000}"/>
    <cellStyle name="Euro 3 2" xfId="842" xr:uid="{00000000-0005-0000-0000-00004C030000}"/>
    <cellStyle name="Euro 3 3" xfId="843" xr:uid="{00000000-0005-0000-0000-00004D030000}"/>
    <cellStyle name="Euro 4" xfId="844" xr:uid="{00000000-0005-0000-0000-00004E030000}"/>
    <cellStyle name="Euro 4 2" xfId="845" xr:uid="{00000000-0005-0000-0000-00004F030000}"/>
    <cellStyle name="Euro 4 3" xfId="846" xr:uid="{00000000-0005-0000-0000-000050030000}"/>
    <cellStyle name="Euro 5" xfId="847" xr:uid="{00000000-0005-0000-0000-000051030000}"/>
    <cellStyle name="Euro 5 2" xfId="848" xr:uid="{00000000-0005-0000-0000-000052030000}"/>
    <cellStyle name="Euro 5 3" xfId="849" xr:uid="{00000000-0005-0000-0000-000053030000}"/>
    <cellStyle name="Euro 6" xfId="850" xr:uid="{00000000-0005-0000-0000-000054030000}"/>
    <cellStyle name="Euro 6 2" xfId="851" xr:uid="{00000000-0005-0000-0000-000055030000}"/>
    <cellStyle name="Euro 6 3" xfId="852" xr:uid="{00000000-0005-0000-0000-000056030000}"/>
    <cellStyle name="Euro 7" xfId="853" xr:uid="{00000000-0005-0000-0000-000057030000}"/>
    <cellStyle name="Euro 7 2" xfId="854" xr:uid="{00000000-0005-0000-0000-000058030000}"/>
    <cellStyle name="Euro 7 3" xfId="855" xr:uid="{00000000-0005-0000-0000-000059030000}"/>
    <cellStyle name="Euro 8" xfId="856" xr:uid="{00000000-0005-0000-0000-00005A030000}"/>
    <cellStyle name="Euro 8 2" xfId="857" xr:uid="{00000000-0005-0000-0000-00005B030000}"/>
    <cellStyle name="Euro 8 3" xfId="858" xr:uid="{00000000-0005-0000-0000-00005C030000}"/>
    <cellStyle name="Euro 9" xfId="859" xr:uid="{00000000-0005-0000-0000-00005D030000}"/>
    <cellStyle name="Euro 9 2" xfId="860" xr:uid="{00000000-0005-0000-0000-00005E030000}"/>
    <cellStyle name="Euro 9 3" xfId="861" xr:uid="{00000000-0005-0000-0000-00005F030000}"/>
    <cellStyle name="Euro_ELEKTRO" xfId="862" xr:uid="{00000000-0005-0000-0000-000060030000}"/>
    <cellStyle name="Excel Built-in Normal" xfId="863" xr:uid="{00000000-0005-0000-0000-000061030000}"/>
    <cellStyle name="Excel Built-in Normal 1" xfId="864" xr:uid="{00000000-0005-0000-0000-000062030000}"/>
    <cellStyle name="Excel Built-in Normal 2" xfId="865" xr:uid="{00000000-0005-0000-0000-000063030000}"/>
    <cellStyle name="Excel_BuiltIn_Normal 3" xfId="866" xr:uid="{00000000-0005-0000-0000-000064030000}"/>
    <cellStyle name="Explanatory Text 10" xfId="867" xr:uid="{00000000-0005-0000-0000-000065030000}"/>
    <cellStyle name="Explanatory Text 11" xfId="868" xr:uid="{00000000-0005-0000-0000-000066030000}"/>
    <cellStyle name="Explanatory Text 12" xfId="869" xr:uid="{00000000-0005-0000-0000-000067030000}"/>
    <cellStyle name="Explanatory Text 13" xfId="870" xr:uid="{00000000-0005-0000-0000-000068030000}"/>
    <cellStyle name="Explanatory Text 14" xfId="871" xr:uid="{00000000-0005-0000-0000-000069030000}"/>
    <cellStyle name="Explanatory Text 15" xfId="2081" xr:uid="{5839A2EE-4B58-43DF-9AF6-739986775A22}"/>
    <cellStyle name="Explanatory Text 2" xfId="872" xr:uid="{00000000-0005-0000-0000-00006A030000}"/>
    <cellStyle name="Explanatory Text 3" xfId="873" xr:uid="{00000000-0005-0000-0000-00006B030000}"/>
    <cellStyle name="Explanatory Text 4" xfId="874" xr:uid="{00000000-0005-0000-0000-00006C030000}"/>
    <cellStyle name="Explanatory Text 5" xfId="875" xr:uid="{00000000-0005-0000-0000-00006D030000}"/>
    <cellStyle name="Explanatory Text 6" xfId="876" xr:uid="{00000000-0005-0000-0000-00006E030000}"/>
    <cellStyle name="Explanatory Text 7" xfId="877" xr:uid="{00000000-0005-0000-0000-00006F030000}"/>
    <cellStyle name="Explanatory Text 8" xfId="878" xr:uid="{00000000-0005-0000-0000-000070030000}"/>
    <cellStyle name="Explanatory Text 9" xfId="879" xr:uid="{00000000-0005-0000-0000-000071030000}"/>
    <cellStyle name="Good 10" xfId="880" xr:uid="{00000000-0005-0000-0000-000072030000}"/>
    <cellStyle name="Good 11" xfId="881" xr:uid="{00000000-0005-0000-0000-000073030000}"/>
    <cellStyle name="Good 12" xfId="882" xr:uid="{00000000-0005-0000-0000-000074030000}"/>
    <cellStyle name="Good 13" xfId="883" xr:uid="{00000000-0005-0000-0000-000075030000}"/>
    <cellStyle name="Good 14" xfId="884" xr:uid="{00000000-0005-0000-0000-000076030000}"/>
    <cellStyle name="Good 2" xfId="885" xr:uid="{00000000-0005-0000-0000-000077030000}"/>
    <cellStyle name="Good 3" xfId="886" xr:uid="{00000000-0005-0000-0000-000078030000}"/>
    <cellStyle name="Good 4" xfId="887" xr:uid="{00000000-0005-0000-0000-000079030000}"/>
    <cellStyle name="Good 5" xfId="888" xr:uid="{00000000-0005-0000-0000-00007A030000}"/>
    <cellStyle name="Good 6" xfId="889" xr:uid="{00000000-0005-0000-0000-00007B030000}"/>
    <cellStyle name="Good 7" xfId="890" xr:uid="{00000000-0005-0000-0000-00007C030000}"/>
    <cellStyle name="Good 8" xfId="891" xr:uid="{00000000-0005-0000-0000-00007D030000}"/>
    <cellStyle name="Good 9" xfId="892" xr:uid="{00000000-0005-0000-0000-00007E030000}"/>
    <cellStyle name="Grey" xfId="893" xr:uid="{00000000-0005-0000-0000-00007F030000}"/>
    <cellStyle name="Gut" xfId="894" xr:uid="{00000000-0005-0000-0000-000080030000}"/>
    <cellStyle name="Gut 2" xfId="895" xr:uid="{00000000-0005-0000-0000-000081030000}"/>
    <cellStyle name="Header1" xfId="896" xr:uid="{00000000-0005-0000-0000-000082030000}"/>
    <cellStyle name="Header2" xfId="897" xr:uid="{00000000-0005-0000-0000-000083030000}"/>
    <cellStyle name="Heading 1 10" xfId="898" xr:uid="{00000000-0005-0000-0000-000084030000}"/>
    <cellStyle name="Heading 1 11" xfId="899" xr:uid="{00000000-0005-0000-0000-000085030000}"/>
    <cellStyle name="Heading 1 12" xfId="900" xr:uid="{00000000-0005-0000-0000-000086030000}"/>
    <cellStyle name="Heading 1 13" xfId="901" xr:uid="{00000000-0005-0000-0000-000087030000}"/>
    <cellStyle name="Heading 1 14" xfId="902" xr:uid="{00000000-0005-0000-0000-000088030000}"/>
    <cellStyle name="Heading 1 2" xfId="903" xr:uid="{00000000-0005-0000-0000-000089030000}"/>
    <cellStyle name="Heading 1 3" xfId="904" xr:uid="{00000000-0005-0000-0000-00008A030000}"/>
    <cellStyle name="Heading 1 4" xfId="905" xr:uid="{00000000-0005-0000-0000-00008B030000}"/>
    <cellStyle name="Heading 1 5" xfId="906" xr:uid="{00000000-0005-0000-0000-00008C030000}"/>
    <cellStyle name="Heading 1 6" xfId="907" xr:uid="{00000000-0005-0000-0000-00008D030000}"/>
    <cellStyle name="Heading 1 7" xfId="908" xr:uid="{00000000-0005-0000-0000-00008E030000}"/>
    <cellStyle name="Heading 1 8" xfId="909" xr:uid="{00000000-0005-0000-0000-00008F030000}"/>
    <cellStyle name="Heading 1 9" xfId="910" xr:uid="{00000000-0005-0000-0000-000090030000}"/>
    <cellStyle name="Heading 2 10" xfId="911" xr:uid="{00000000-0005-0000-0000-000091030000}"/>
    <cellStyle name="Heading 2 11" xfId="912" xr:uid="{00000000-0005-0000-0000-000092030000}"/>
    <cellStyle name="Heading 2 12" xfId="913" xr:uid="{00000000-0005-0000-0000-000093030000}"/>
    <cellStyle name="Heading 2 13" xfId="914" xr:uid="{00000000-0005-0000-0000-000094030000}"/>
    <cellStyle name="Heading 2 14" xfId="915" xr:uid="{00000000-0005-0000-0000-000095030000}"/>
    <cellStyle name="Heading 2 2" xfId="916" xr:uid="{00000000-0005-0000-0000-000096030000}"/>
    <cellStyle name="Heading 2 3" xfId="917" xr:uid="{00000000-0005-0000-0000-000097030000}"/>
    <cellStyle name="Heading 2 4" xfId="918" xr:uid="{00000000-0005-0000-0000-000098030000}"/>
    <cellStyle name="Heading 2 5" xfId="919" xr:uid="{00000000-0005-0000-0000-000099030000}"/>
    <cellStyle name="Heading 2 6" xfId="920" xr:uid="{00000000-0005-0000-0000-00009A030000}"/>
    <cellStyle name="Heading 2 7" xfId="921" xr:uid="{00000000-0005-0000-0000-00009B030000}"/>
    <cellStyle name="Heading 2 8" xfId="922" xr:uid="{00000000-0005-0000-0000-00009C030000}"/>
    <cellStyle name="Heading 2 9" xfId="923" xr:uid="{00000000-0005-0000-0000-00009D030000}"/>
    <cellStyle name="Heading 3 10" xfId="924" xr:uid="{00000000-0005-0000-0000-00009E030000}"/>
    <cellStyle name="Heading 3 11" xfId="925" xr:uid="{00000000-0005-0000-0000-00009F030000}"/>
    <cellStyle name="Heading 3 12" xfId="926" xr:uid="{00000000-0005-0000-0000-0000A0030000}"/>
    <cellStyle name="Heading 3 13" xfId="927" xr:uid="{00000000-0005-0000-0000-0000A1030000}"/>
    <cellStyle name="Heading 3 14" xfId="928" xr:uid="{00000000-0005-0000-0000-0000A2030000}"/>
    <cellStyle name="Heading 3 2" xfId="929" xr:uid="{00000000-0005-0000-0000-0000A3030000}"/>
    <cellStyle name="Heading 3 3" xfId="930" xr:uid="{00000000-0005-0000-0000-0000A4030000}"/>
    <cellStyle name="Heading 3 4" xfId="931" xr:uid="{00000000-0005-0000-0000-0000A5030000}"/>
    <cellStyle name="Heading 3 5" xfId="932" xr:uid="{00000000-0005-0000-0000-0000A6030000}"/>
    <cellStyle name="Heading 3 6" xfId="933" xr:uid="{00000000-0005-0000-0000-0000A7030000}"/>
    <cellStyle name="Heading 3 7" xfId="934" xr:uid="{00000000-0005-0000-0000-0000A8030000}"/>
    <cellStyle name="Heading 3 8" xfId="935" xr:uid="{00000000-0005-0000-0000-0000A9030000}"/>
    <cellStyle name="Heading 3 9" xfId="936" xr:uid="{00000000-0005-0000-0000-0000AA030000}"/>
    <cellStyle name="Heading 4 10" xfId="937" xr:uid="{00000000-0005-0000-0000-0000AB030000}"/>
    <cellStyle name="Heading 4 11" xfId="938" xr:uid="{00000000-0005-0000-0000-0000AC030000}"/>
    <cellStyle name="Heading 4 12" xfId="939" xr:uid="{00000000-0005-0000-0000-0000AD030000}"/>
    <cellStyle name="Heading 4 13" xfId="940" xr:uid="{00000000-0005-0000-0000-0000AE030000}"/>
    <cellStyle name="Heading 4 14" xfId="941" xr:uid="{00000000-0005-0000-0000-0000AF030000}"/>
    <cellStyle name="Heading 4 2" xfId="942" xr:uid="{00000000-0005-0000-0000-0000B0030000}"/>
    <cellStyle name="Heading 4 3" xfId="943" xr:uid="{00000000-0005-0000-0000-0000B1030000}"/>
    <cellStyle name="Heading 4 4" xfId="944" xr:uid="{00000000-0005-0000-0000-0000B2030000}"/>
    <cellStyle name="Heading 4 5" xfId="945" xr:uid="{00000000-0005-0000-0000-0000B3030000}"/>
    <cellStyle name="Heading 4 6" xfId="946" xr:uid="{00000000-0005-0000-0000-0000B4030000}"/>
    <cellStyle name="Heading 4 7" xfId="947" xr:uid="{00000000-0005-0000-0000-0000B5030000}"/>
    <cellStyle name="Heading 4 8" xfId="948" xr:uid="{00000000-0005-0000-0000-0000B6030000}"/>
    <cellStyle name="Heading 4 9" xfId="949" xr:uid="{00000000-0005-0000-0000-0000B7030000}"/>
    <cellStyle name="Hiperveza 2" xfId="950" xr:uid="{00000000-0005-0000-0000-0000B8030000}"/>
    <cellStyle name="Hiperveza 2 2" xfId="951" xr:uid="{00000000-0005-0000-0000-0000B9030000}"/>
    <cellStyle name="Hyperlink 2" xfId="952" xr:uid="{00000000-0005-0000-0000-0000BA030000}"/>
    <cellStyle name="Input [yellow]" xfId="953" xr:uid="{00000000-0005-0000-0000-0000BB030000}"/>
    <cellStyle name="Input 10" xfId="954" xr:uid="{00000000-0005-0000-0000-0000BC030000}"/>
    <cellStyle name="Input 11" xfId="955" xr:uid="{00000000-0005-0000-0000-0000BD030000}"/>
    <cellStyle name="Input 12" xfId="956" xr:uid="{00000000-0005-0000-0000-0000BE030000}"/>
    <cellStyle name="Input 13" xfId="957" xr:uid="{00000000-0005-0000-0000-0000BF030000}"/>
    <cellStyle name="Input 14" xfId="958" xr:uid="{00000000-0005-0000-0000-0000C0030000}"/>
    <cellStyle name="Input 15" xfId="959" xr:uid="{00000000-0005-0000-0000-0000C1030000}"/>
    <cellStyle name="Input 16" xfId="960" xr:uid="{00000000-0005-0000-0000-0000C2030000}"/>
    <cellStyle name="Input 17" xfId="961" xr:uid="{00000000-0005-0000-0000-0000C3030000}"/>
    <cellStyle name="Input 18" xfId="962" xr:uid="{00000000-0005-0000-0000-0000C4030000}"/>
    <cellStyle name="Input 19" xfId="963" xr:uid="{00000000-0005-0000-0000-0000C5030000}"/>
    <cellStyle name="Input 2" xfId="964" xr:uid="{00000000-0005-0000-0000-0000C6030000}"/>
    <cellStyle name="Input 20" xfId="965" xr:uid="{00000000-0005-0000-0000-0000C7030000}"/>
    <cellStyle name="Input 21" xfId="966" xr:uid="{00000000-0005-0000-0000-0000C8030000}"/>
    <cellStyle name="Input 22" xfId="967" xr:uid="{00000000-0005-0000-0000-0000C9030000}"/>
    <cellStyle name="Input 23" xfId="968" xr:uid="{00000000-0005-0000-0000-0000CA030000}"/>
    <cellStyle name="Input 24" xfId="969" xr:uid="{00000000-0005-0000-0000-0000CB030000}"/>
    <cellStyle name="Input 3" xfId="970" xr:uid="{00000000-0005-0000-0000-0000CC030000}"/>
    <cellStyle name="Input 4" xfId="971" xr:uid="{00000000-0005-0000-0000-0000CD030000}"/>
    <cellStyle name="Input 5" xfId="972" xr:uid="{00000000-0005-0000-0000-0000CE030000}"/>
    <cellStyle name="Input 6" xfId="973" xr:uid="{00000000-0005-0000-0000-0000CF030000}"/>
    <cellStyle name="Input 7" xfId="974" xr:uid="{00000000-0005-0000-0000-0000D0030000}"/>
    <cellStyle name="Input 8" xfId="975" xr:uid="{00000000-0005-0000-0000-0000D1030000}"/>
    <cellStyle name="Input 9" xfId="976" xr:uid="{00000000-0005-0000-0000-0000D2030000}"/>
    <cellStyle name="Insatisfaisant" xfId="977" xr:uid="{00000000-0005-0000-0000-0000D3030000}"/>
    <cellStyle name="Isticanje1 2" xfId="978" xr:uid="{00000000-0005-0000-0000-0000D4030000}"/>
    <cellStyle name="Isticanje1 3" xfId="979" xr:uid="{00000000-0005-0000-0000-0000D5030000}"/>
    <cellStyle name="Isticanje2 2" xfId="980" xr:uid="{00000000-0005-0000-0000-0000D6030000}"/>
    <cellStyle name="Isticanje2 3" xfId="981" xr:uid="{00000000-0005-0000-0000-0000D7030000}"/>
    <cellStyle name="Isticanje3 2" xfId="982" xr:uid="{00000000-0005-0000-0000-0000D8030000}"/>
    <cellStyle name="Isticanje3 3" xfId="983" xr:uid="{00000000-0005-0000-0000-0000D9030000}"/>
    <cellStyle name="Isticanje4 2" xfId="984" xr:uid="{00000000-0005-0000-0000-0000DA030000}"/>
    <cellStyle name="Isticanje4 3" xfId="985" xr:uid="{00000000-0005-0000-0000-0000DB030000}"/>
    <cellStyle name="Isticanje5 2" xfId="986" xr:uid="{00000000-0005-0000-0000-0000DC030000}"/>
    <cellStyle name="Isticanje5 3" xfId="987" xr:uid="{00000000-0005-0000-0000-0000DD030000}"/>
    <cellStyle name="Isticanje6 2" xfId="988" xr:uid="{00000000-0005-0000-0000-0000DE030000}"/>
    <cellStyle name="Isticanje6 3" xfId="989" xr:uid="{00000000-0005-0000-0000-0000DF030000}"/>
    <cellStyle name="Izhod" xfId="990" xr:uid="{00000000-0005-0000-0000-0000E0030000}"/>
    <cellStyle name="Izlaz 2" xfId="991" xr:uid="{00000000-0005-0000-0000-0000E1030000}"/>
    <cellStyle name="Izlaz 3" xfId="992" xr:uid="{00000000-0005-0000-0000-0000E2030000}"/>
    <cellStyle name="Izračun 2" xfId="993" xr:uid="{00000000-0005-0000-0000-0000E3030000}"/>
    <cellStyle name="Izračun 3" xfId="994" xr:uid="{00000000-0005-0000-0000-0000E4030000}"/>
    <cellStyle name="Keš" xfId="995" xr:uid="{00000000-0005-0000-0000-0000E5030000}"/>
    <cellStyle name="kolona A" xfId="996" xr:uid="{00000000-0005-0000-0000-0000E6030000}"/>
    <cellStyle name="kolona B" xfId="997" xr:uid="{00000000-0005-0000-0000-0000E7030000}"/>
    <cellStyle name="kolona C" xfId="998" xr:uid="{00000000-0005-0000-0000-0000E8030000}"/>
    <cellStyle name="kolona D" xfId="999" xr:uid="{00000000-0005-0000-0000-0000E9030000}"/>
    <cellStyle name="kolona E" xfId="1000" xr:uid="{00000000-0005-0000-0000-0000EA030000}"/>
    <cellStyle name="kolona F" xfId="1001" xr:uid="{00000000-0005-0000-0000-0000EB030000}"/>
    <cellStyle name="kolona G" xfId="1002" xr:uid="{00000000-0005-0000-0000-0000EC030000}"/>
    <cellStyle name="kolona H" xfId="1003" xr:uid="{00000000-0005-0000-0000-0000ED030000}"/>
    <cellStyle name="LEGENDA" xfId="1004" xr:uid="{00000000-0005-0000-0000-0000EE030000}"/>
    <cellStyle name="Link Currency (0)" xfId="1005" xr:uid="{00000000-0005-0000-0000-0000EF030000}"/>
    <cellStyle name="Link Currency (2)" xfId="1006" xr:uid="{00000000-0005-0000-0000-0000F0030000}"/>
    <cellStyle name="Link Units (0)" xfId="1007" xr:uid="{00000000-0005-0000-0000-0000F1030000}"/>
    <cellStyle name="Link Units (1)" xfId="1008" xr:uid="{00000000-0005-0000-0000-0000F2030000}"/>
    <cellStyle name="Link Units (2)" xfId="1009" xr:uid="{00000000-0005-0000-0000-0000F3030000}"/>
    <cellStyle name="Linked Cell 10" xfId="1010" xr:uid="{00000000-0005-0000-0000-0000F4030000}"/>
    <cellStyle name="Linked Cell 11" xfId="1011" xr:uid="{00000000-0005-0000-0000-0000F5030000}"/>
    <cellStyle name="Linked Cell 12" xfId="1012" xr:uid="{00000000-0005-0000-0000-0000F6030000}"/>
    <cellStyle name="Linked Cell 13" xfId="1013" xr:uid="{00000000-0005-0000-0000-0000F7030000}"/>
    <cellStyle name="Linked Cell 14" xfId="1014" xr:uid="{00000000-0005-0000-0000-0000F8030000}"/>
    <cellStyle name="Linked Cell 2" xfId="1015" xr:uid="{00000000-0005-0000-0000-0000F9030000}"/>
    <cellStyle name="Linked Cell 3" xfId="1016" xr:uid="{00000000-0005-0000-0000-0000FA030000}"/>
    <cellStyle name="Linked Cell 4" xfId="1017" xr:uid="{00000000-0005-0000-0000-0000FB030000}"/>
    <cellStyle name="Linked Cell 5" xfId="1018" xr:uid="{00000000-0005-0000-0000-0000FC030000}"/>
    <cellStyle name="Linked Cell 6" xfId="1019" xr:uid="{00000000-0005-0000-0000-0000FD030000}"/>
    <cellStyle name="Linked Cell 7" xfId="1020" xr:uid="{00000000-0005-0000-0000-0000FE030000}"/>
    <cellStyle name="Linked Cell 8" xfId="1021" xr:uid="{00000000-0005-0000-0000-0000FF030000}"/>
    <cellStyle name="Linked Cell 9" xfId="1022" xr:uid="{00000000-0005-0000-0000-000000040000}"/>
    <cellStyle name="Loše 2" xfId="1023" xr:uid="{00000000-0005-0000-0000-000001040000}"/>
    <cellStyle name="Loše 3" xfId="1024" xr:uid="{00000000-0005-0000-0000-000002040000}"/>
    <cellStyle name="Milliers [0]_laroux" xfId="1025" xr:uid="{00000000-0005-0000-0000-000003040000}"/>
    <cellStyle name="Milliers_laroux" xfId="1026" xr:uid="{00000000-0005-0000-0000-000004040000}"/>
    <cellStyle name="Naslov 1 2" xfId="1027" xr:uid="{00000000-0005-0000-0000-000005040000}"/>
    <cellStyle name="Naslov 1 3" xfId="1028" xr:uid="{00000000-0005-0000-0000-000006040000}"/>
    <cellStyle name="NASLOV 10" xfId="1029" xr:uid="{00000000-0005-0000-0000-000007040000}"/>
    <cellStyle name="Naslov 100" xfId="1030" xr:uid="{00000000-0005-0000-0000-000008040000}"/>
    <cellStyle name="Naslov 101" xfId="1031" xr:uid="{00000000-0005-0000-0000-000009040000}"/>
    <cellStyle name="Naslov 102" xfId="1032" xr:uid="{00000000-0005-0000-0000-00000A040000}"/>
    <cellStyle name="Naslov 103" xfId="1033" xr:uid="{00000000-0005-0000-0000-00000B040000}"/>
    <cellStyle name="Naslov 104" xfId="1034" xr:uid="{00000000-0005-0000-0000-00000C040000}"/>
    <cellStyle name="Naslov 105" xfId="1035" xr:uid="{00000000-0005-0000-0000-00000D040000}"/>
    <cellStyle name="Naslov 106" xfId="1036" xr:uid="{00000000-0005-0000-0000-00000E040000}"/>
    <cellStyle name="Naslov 107" xfId="1037" xr:uid="{00000000-0005-0000-0000-00000F040000}"/>
    <cellStyle name="Naslov 108" xfId="1038" xr:uid="{00000000-0005-0000-0000-000010040000}"/>
    <cellStyle name="NASLOV 11" xfId="1039" xr:uid="{00000000-0005-0000-0000-000011040000}"/>
    <cellStyle name="NASLOV 12" xfId="1040" xr:uid="{00000000-0005-0000-0000-000012040000}"/>
    <cellStyle name="NASLOV 13" xfId="1041" xr:uid="{00000000-0005-0000-0000-000013040000}"/>
    <cellStyle name="NASLOV 14" xfId="1042" xr:uid="{00000000-0005-0000-0000-000014040000}"/>
    <cellStyle name="NASLOV 15" xfId="1043" xr:uid="{00000000-0005-0000-0000-000015040000}"/>
    <cellStyle name="NASLOV 16" xfId="1044" xr:uid="{00000000-0005-0000-0000-000016040000}"/>
    <cellStyle name="NASLOV 17" xfId="1045" xr:uid="{00000000-0005-0000-0000-000017040000}"/>
    <cellStyle name="NASLOV 18" xfId="1046" xr:uid="{00000000-0005-0000-0000-000018040000}"/>
    <cellStyle name="NASLOV 19" xfId="1047" xr:uid="{00000000-0005-0000-0000-000019040000}"/>
    <cellStyle name="Naslov 2 2" xfId="1048" xr:uid="{00000000-0005-0000-0000-00001A040000}"/>
    <cellStyle name="Naslov 2 3" xfId="1049" xr:uid="{00000000-0005-0000-0000-00001B040000}"/>
    <cellStyle name="Naslov 20" xfId="1050" xr:uid="{00000000-0005-0000-0000-00001C040000}"/>
    <cellStyle name="Naslov 21" xfId="1051" xr:uid="{00000000-0005-0000-0000-00001D040000}"/>
    <cellStyle name="Naslov 22" xfId="1052" xr:uid="{00000000-0005-0000-0000-00001E040000}"/>
    <cellStyle name="Naslov 23" xfId="1053" xr:uid="{00000000-0005-0000-0000-00001F040000}"/>
    <cellStyle name="Naslov 24" xfId="1054" xr:uid="{00000000-0005-0000-0000-000020040000}"/>
    <cellStyle name="Naslov 25" xfId="1055" xr:uid="{00000000-0005-0000-0000-000021040000}"/>
    <cellStyle name="Naslov 26" xfId="1056" xr:uid="{00000000-0005-0000-0000-000022040000}"/>
    <cellStyle name="Naslov 27" xfId="1057" xr:uid="{00000000-0005-0000-0000-000023040000}"/>
    <cellStyle name="Naslov 28" xfId="1058" xr:uid="{00000000-0005-0000-0000-000024040000}"/>
    <cellStyle name="Naslov 29" xfId="1059" xr:uid="{00000000-0005-0000-0000-000025040000}"/>
    <cellStyle name="Naslov 3 2" xfId="1060" xr:uid="{00000000-0005-0000-0000-000026040000}"/>
    <cellStyle name="Naslov 3 3" xfId="1061" xr:uid="{00000000-0005-0000-0000-000027040000}"/>
    <cellStyle name="Naslov 30" xfId="1062" xr:uid="{00000000-0005-0000-0000-000028040000}"/>
    <cellStyle name="Naslov 31" xfId="1063" xr:uid="{00000000-0005-0000-0000-000029040000}"/>
    <cellStyle name="Naslov 32" xfId="1064" xr:uid="{00000000-0005-0000-0000-00002A040000}"/>
    <cellStyle name="Naslov 33" xfId="1065" xr:uid="{00000000-0005-0000-0000-00002B040000}"/>
    <cellStyle name="Naslov 34" xfId="1066" xr:uid="{00000000-0005-0000-0000-00002C040000}"/>
    <cellStyle name="Naslov 35" xfId="1067" xr:uid="{00000000-0005-0000-0000-00002D040000}"/>
    <cellStyle name="Naslov 36" xfId="1068" xr:uid="{00000000-0005-0000-0000-00002E040000}"/>
    <cellStyle name="Naslov 37" xfId="1069" xr:uid="{00000000-0005-0000-0000-00002F040000}"/>
    <cellStyle name="Naslov 38" xfId="1070" xr:uid="{00000000-0005-0000-0000-000030040000}"/>
    <cellStyle name="Naslov 39" xfId="1071" xr:uid="{00000000-0005-0000-0000-000031040000}"/>
    <cellStyle name="Naslov 4 2" xfId="1072" xr:uid="{00000000-0005-0000-0000-000032040000}"/>
    <cellStyle name="Naslov 4 3" xfId="1073" xr:uid="{00000000-0005-0000-0000-000033040000}"/>
    <cellStyle name="Naslov 40" xfId="1074" xr:uid="{00000000-0005-0000-0000-000034040000}"/>
    <cellStyle name="Naslov 41" xfId="1075" xr:uid="{00000000-0005-0000-0000-000035040000}"/>
    <cellStyle name="Naslov 42" xfId="1076" xr:uid="{00000000-0005-0000-0000-000036040000}"/>
    <cellStyle name="Naslov 43" xfId="1077" xr:uid="{00000000-0005-0000-0000-000037040000}"/>
    <cellStyle name="Naslov 44" xfId="1078" xr:uid="{00000000-0005-0000-0000-000038040000}"/>
    <cellStyle name="Naslov 45" xfId="1079" xr:uid="{00000000-0005-0000-0000-000039040000}"/>
    <cellStyle name="Naslov 46" xfId="1080" xr:uid="{00000000-0005-0000-0000-00003A040000}"/>
    <cellStyle name="Naslov 47" xfId="1081" xr:uid="{00000000-0005-0000-0000-00003B040000}"/>
    <cellStyle name="Naslov 48" xfId="1082" xr:uid="{00000000-0005-0000-0000-00003C040000}"/>
    <cellStyle name="Naslov 49" xfId="1083" xr:uid="{00000000-0005-0000-0000-00003D040000}"/>
    <cellStyle name="Naslov 5" xfId="1084" xr:uid="{00000000-0005-0000-0000-00003E040000}"/>
    <cellStyle name="NASLOV 5 2" xfId="1085" xr:uid="{00000000-0005-0000-0000-00003F040000}"/>
    <cellStyle name="Naslov 50" xfId="1086" xr:uid="{00000000-0005-0000-0000-000040040000}"/>
    <cellStyle name="Naslov 51" xfId="1087" xr:uid="{00000000-0005-0000-0000-000041040000}"/>
    <cellStyle name="Naslov 52" xfId="1088" xr:uid="{00000000-0005-0000-0000-000042040000}"/>
    <cellStyle name="Naslov 53" xfId="1089" xr:uid="{00000000-0005-0000-0000-000043040000}"/>
    <cellStyle name="Naslov 54" xfId="1090" xr:uid="{00000000-0005-0000-0000-000044040000}"/>
    <cellStyle name="Naslov 55" xfId="1091" xr:uid="{00000000-0005-0000-0000-000045040000}"/>
    <cellStyle name="Naslov 56" xfId="1092" xr:uid="{00000000-0005-0000-0000-000046040000}"/>
    <cellStyle name="Naslov 57" xfId="1093" xr:uid="{00000000-0005-0000-0000-000047040000}"/>
    <cellStyle name="Naslov 58" xfId="1094" xr:uid="{00000000-0005-0000-0000-000048040000}"/>
    <cellStyle name="Naslov 59" xfId="1095" xr:uid="{00000000-0005-0000-0000-000049040000}"/>
    <cellStyle name="Naslov 6" xfId="1096" xr:uid="{00000000-0005-0000-0000-00004A040000}"/>
    <cellStyle name="Naslov 60" xfId="1097" xr:uid="{00000000-0005-0000-0000-00004B040000}"/>
    <cellStyle name="Naslov 61" xfId="1098" xr:uid="{00000000-0005-0000-0000-00004C040000}"/>
    <cellStyle name="Naslov 62" xfId="1099" xr:uid="{00000000-0005-0000-0000-00004D040000}"/>
    <cellStyle name="Naslov 63" xfId="1100" xr:uid="{00000000-0005-0000-0000-00004E040000}"/>
    <cellStyle name="Naslov 64" xfId="1101" xr:uid="{00000000-0005-0000-0000-00004F040000}"/>
    <cellStyle name="Naslov 65" xfId="1102" xr:uid="{00000000-0005-0000-0000-000050040000}"/>
    <cellStyle name="Naslov 66" xfId="1103" xr:uid="{00000000-0005-0000-0000-000051040000}"/>
    <cellStyle name="Naslov 67" xfId="1104" xr:uid="{00000000-0005-0000-0000-000052040000}"/>
    <cellStyle name="Naslov 68" xfId="1105" xr:uid="{00000000-0005-0000-0000-000053040000}"/>
    <cellStyle name="Naslov 69" xfId="1106" xr:uid="{00000000-0005-0000-0000-000054040000}"/>
    <cellStyle name="NASLOV 7" xfId="1107" xr:uid="{00000000-0005-0000-0000-000055040000}"/>
    <cellStyle name="Naslov 70" xfId="1108" xr:uid="{00000000-0005-0000-0000-000056040000}"/>
    <cellStyle name="Naslov 71" xfId="1109" xr:uid="{00000000-0005-0000-0000-000057040000}"/>
    <cellStyle name="Naslov 72" xfId="1110" xr:uid="{00000000-0005-0000-0000-000058040000}"/>
    <cellStyle name="Naslov 73" xfId="1111" xr:uid="{00000000-0005-0000-0000-000059040000}"/>
    <cellStyle name="Naslov 74" xfId="1112" xr:uid="{00000000-0005-0000-0000-00005A040000}"/>
    <cellStyle name="Naslov 75" xfId="1113" xr:uid="{00000000-0005-0000-0000-00005B040000}"/>
    <cellStyle name="Naslov 76" xfId="1114" xr:uid="{00000000-0005-0000-0000-00005C040000}"/>
    <cellStyle name="Naslov 77" xfId="1115" xr:uid="{00000000-0005-0000-0000-00005D040000}"/>
    <cellStyle name="Naslov 78" xfId="1116" xr:uid="{00000000-0005-0000-0000-00005E040000}"/>
    <cellStyle name="Naslov 79" xfId="1117" xr:uid="{00000000-0005-0000-0000-00005F040000}"/>
    <cellStyle name="NASLOV 8" xfId="1118" xr:uid="{00000000-0005-0000-0000-000060040000}"/>
    <cellStyle name="Naslov 80" xfId="1119" xr:uid="{00000000-0005-0000-0000-000061040000}"/>
    <cellStyle name="Naslov 81" xfId="1120" xr:uid="{00000000-0005-0000-0000-000062040000}"/>
    <cellStyle name="Naslov 82" xfId="1121" xr:uid="{00000000-0005-0000-0000-000063040000}"/>
    <cellStyle name="Naslov 83" xfId="1122" xr:uid="{00000000-0005-0000-0000-000064040000}"/>
    <cellStyle name="Naslov 84" xfId="1123" xr:uid="{00000000-0005-0000-0000-000065040000}"/>
    <cellStyle name="Naslov 85" xfId="1124" xr:uid="{00000000-0005-0000-0000-000066040000}"/>
    <cellStyle name="Naslov 86" xfId="1125" xr:uid="{00000000-0005-0000-0000-000067040000}"/>
    <cellStyle name="Naslov 87" xfId="1126" xr:uid="{00000000-0005-0000-0000-000068040000}"/>
    <cellStyle name="Naslov 88" xfId="1127" xr:uid="{00000000-0005-0000-0000-000069040000}"/>
    <cellStyle name="Naslov 89" xfId="1128" xr:uid="{00000000-0005-0000-0000-00006A040000}"/>
    <cellStyle name="NASLOV 9" xfId="1129" xr:uid="{00000000-0005-0000-0000-00006B040000}"/>
    <cellStyle name="Naslov 90" xfId="1130" xr:uid="{00000000-0005-0000-0000-00006C040000}"/>
    <cellStyle name="Naslov 91" xfId="1131" xr:uid="{00000000-0005-0000-0000-00006D040000}"/>
    <cellStyle name="Naslov 92" xfId="1132" xr:uid="{00000000-0005-0000-0000-00006E040000}"/>
    <cellStyle name="Naslov 93" xfId="1133" xr:uid="{00000000-0005-0000-0000-00006F040000}"/>
    <cellStyle name="Naslov 94" xfId="1134" xr:uid="{00000000-0005-0000-0000-000070040000}"/>
    <cellStyle name="Naslov 95" xfId="1135" xr:uid="{00000000-0005-0000-0000-000071040000}"/>
    <cellStyle name="Naslov 96" xfId="1136" xr:uid="{00000000-0005-0000-0000-000072040000}"/>
    <cellStyle name="Naslov 97" xfId="1137" xr:uid="{00000000-0005-0000-0000-000073040000}"/>
    <cellStyle name="Naslov 98" xfId="1138" xr:uid="{00000000-0005-0000-0000-000074040000}"/>
    <cellStyle name="Naslov 99" xfId="1139" xr:uid="{00000000-0005-0000-0000-000075040000}"/>
    <cellStyle name="Navadno 3" xfId="1140" xr:uid="{00000000-0005-0000-0000-000076040000}"/>
    <cellStyle name="Navadno_BoQ-SE" xfId="1141" xr:uid="{00000000-0005-0000-0000-000077040000}"/>
    <cellStyle name="Neutral 10" xfId="1142" xr:uid="{00000000-0005-0000-0000-000078040000}"/>
    <cellStyle name="Neutral 11" xfId="1143" xr:uid="{00000000-0005-0000-0000-000079040000}"/>
    <cellStyle name="Neutral 12" xfId="1144" xr:uid="{00000000-0005-0000-0000-00007A040000}"/>
    <cellStyle name="Neutral 13" xfId="1145" xr:uid="{00000000-0005-0000-0000-00007B040000}"/>
    <cellStyle name="Neutral 14" xfId="1146" xr:uid="{00000000-0005-0000-0000-00007C040000}"/>
    <cellStyle name="Neutral 2" xfId="1147" xr:uid="{00000000-0005-0000-0000-00007D040000}"/>
    <cellStyle name="Neutral 3" xfId="1148" xr:uid="{00000000-0005-0000-0000-00007E040000}"/>
    <cellStyle name="Neutral 4" xfId="1149" xr:uid="{00000000-0005-0000-0000-00007F040000}"/>
    <cellStyle name="Neutral 5" xfId="1150" xr:uid="{00000000-0005-0000-0000-000080040000}"/>
    <cellStyle name="Neutral 6" xfId="1151" xr:uid="{00000000-0005-0000-0000-000081040000}"/>
    <cellStyle name="Neutral 7" xfId="1152" xr:uid="{00000000-0005-0000-0000-000082040000}"/>
    <cellStyle name="Neutral 8" xfId="1153" xr:uid="{00000000-0005-0000-0000-000083040000}"/>
    <cellStyle name="Neutral 9" xfId="1154" xr:uid="{00000000-0005-0000-0000-000084040000}"/>
    <cellStyle name="Neutralno 2" xfId="1155" xr:uid="{00000000-0005-0000-0000-000085040000}"/>
    <cellStyle name="Neutralno 3" xfId="1156" xr:uid="{00000000-0005-0000-0000-000086040000}"/>
    <cellStyle name="Neutre" xfId="1157" xr:uid="{00000000-0005-0000-0000-000087040000}"/>
    <cellStyle name="Nevtralno" xfId="1158" xr:uid="{00000000-0005-0000-0000-000088040000}"/>
    <cellStyle name="Normal" xfId="0" builtinId="0"/>
    <cellStyle name="Normal - Style1" xfId="1159" xr:uid="{00000000-0005-0000-0000-00008A040000}"/>
    <cellStyle name="Normal 10" xfId="1160" xr:uid="{00000000-0005-0000-0000-00008B040000}"/>
    <cellStyle name="Normal 10 10" xfId="1161" xr:uid="{00000000-0005-0000-0000-00008C040000}"/>
    <cellStyle name="Normal 10 2" xfId="1162" xr:uid="{00000000-0005-0000-0000-00008D040000}"/>
    <cellStyle name="Normal 10 2 2" xfId="1163" xr:uid="{00000000-0005-0000-0000-00008E040000}"/>
    <cellStyle name="Normal 10 2 30" xfId="2071" xr:uid="{C9B3799A-2EEC-4347-80FC-7D877DEB1900}"/>
    <cellStyle name="Normal 10 2 5" xfId="2080" xr:uid="{155F0B7A-C1B2-40E5-9F10-3D1680BF4B59}"/>
    <cellStyle name="Normal 10 3" xfId="1164" xr:uid="{00000000-0005-0000-0000-00008F040000}"/>
    <cellStyle name="Normal 10 4" xfId="1165" xr:uid="{00000000-0005-0000-0000-000090040000}"/>
    <cellStyle name="Normal 10 6" xfId="1166" xr:uid="{00000000-0005-0000-0000-000091040000}"/>
    <cellStyle name="Normal 10 7" xfId="1167" xr:uid="{00000000-0005-0000-0000-000092040000}"/>
    <cellStyle name="Normal 10_TRO_restoran_ Oleandar_otklj" xfId="1168" xr:uid="{00000000-0005-0000-0000-000093040000}"/>
    <cellStyle name="Normal 11" xfId="1169" xr:uid="{00000000-0005-0000-0000-000094040000}"/>
    <cellStyle name="Normal 11 2" xfId="1170" xr:uid="{00000000-0005-0000-0000-000095040000}"/>
    <cellStyle name="Normal 12" xfId="1171" xr:uid="{00000000-0005-0000-0000-000096040000}"/>
    <cellStyle name="Normal 12 2" xfId="1172" xr:uid="{00000000-0005-0000-0000-000097040000}"/>
    <cellStyle name="Normal 12 3" xfId="1173" xr:uid="{00000000-0005-0000-0000-000098040000}"/>
    <cellStyle name="Normal 12 4" xfId="1174" xr:uid="{00000000-0005-0000-0000-000099040000}"/>
    <cellStyle name="Normal 12 5" xfId="1175" xr:uid="{00000000-0005-0000-0000-00009A040000}"/>
    <cellStyle name="Normal 13" xfId="1176" xr:uid="{00000000-0005-0000-0000-00009B040000}"/>
    <cellStyle name="Normal 13 2" xfId="1177" xr:uid="{00000000-0005-0000-0000-00009C040000}"/>
    <cellStyle name="Normal 13 2 2" xfId="1178" xr:uid="{00000000-0005-0000-0000-00009D040000}"/>
    <cellStyle name="Normal 13 3" xfId="1179" xr:uid="{00000000-0005-0000-0000-00009E040000}"/>
    <cellStyle name="Normal 14" xfId="1180" xr:uid="{00000000-0005-0000-0000-00009F040000}"/>
    <cellStyle name="Normal 14 2" xfId="1181" xr:uid="{00000000-0005-0000-0000-0000A0040000}"/>
    <cellStyle name="Normal 15" xfId="1182" xr:uid="{00000000-0005-0000-0000-0000A1040000}"/>
    <cellStyle name="Normal 15 2" xfId="1183" xr:uid="{00000000-0005-0000-0000-0000A2040000}"/>
    <cellStyle name="Normal 16" xfId="1184" xr:uid="{00000000-0005-0000-0000-0000A3040000}"/>
    <cellStyle name="Normal 16 2" xfId="1185" xr:uid="{00000000-0005-0000-0000-0000A4040000}"/>
    <cellStyle name="Normal 16 4" xfId="1186" xr:uid="{00000000-0005-0000-0000-0000A5040000}"/>
    <cellStyle name="Normal 16_elektroinstalacije" xfId="1187" xr:uid="{00000000-0005-0000-0000-0000A6040000}"/>
    <cellStyle name="Normal 17" xfId="1188" xr:uid="{00000000-0005-0000-0000-0000A7040000}"/>
    <cellStyle name="Normal 17 2" xfId="1189" xr:uid="{00000000-0005-0000-0000-0000A8040000}"/>
    <cellStyle name="Normal 18" xfId="1190" xr:uid="{00000000-0005-0000-0000-0000A9040000}"/>
    <cellStyle name="Normal 18 2" xfId="1191" xr:uid="{00000000-0005-0000-0000-0000AA040000}"/>
    <cellStyle name="Normal 18 3" xfId="1192" xr:uid="{00000000-0005-0000-0000-0000AB040000}"/>
    <cellStyle name="Normal 19" xfId="1193" xr:uid="{00000000-0005-0000-0000-0000AC040000}"/>
    <cellStyle name="Normal 19 2" xfId="1194" xr:uid="{00000000-0005-0000-0000-0000AD040000}"/>
    <cellStyle name="Normal 19 2 2" xfId="1195" xr:uid="{00000000-0005-0000-0000-0000AE040000}"/>
    <cellStyle name="Normal 19 2 3" xfId="2073" xr:uid="{0C380CDE-892B-45F2-9DCD-5B69A38BC88A}"/>
    <cellStyle name="Normal 19 2 4" xfId="2076" xr:uid="{A9B2E4D6-9B27-4C08-8383-3F62138D9F14}"/>
    <cellStyle name="Normal 19 3" xfId="1196" xr:uid="{00000000-0005-0000-0000-0000AF040000}"/>
    <cellStyle name="Normal 19_elektroinstalacije" xfId="1197" xr:uid="{00000000-0005-0000-0000-0000B0040000}"/>
    <cellStyle name="Normal 2" xfId="1198" xr:uid="{00000000-0005-0000-0000-0000B1040000}"/>
    <cellStyle name="Normal 2 10" xfId="1199" xr:uid="{00000000-0005-0000-0000-0000B2040000}"/>
    <cellStyle name="Normal 2 10 2" xfId="1200" xr:uid="{00000000-0005-0000-0000-0000B3040000}"/>
    <cellStyle name="Normal 2 10 3" xfId="1201" xr:uid="{00000000-0005-0000-0000-0000B4040000}"/>
    <cellStyle name="Normal 2 10_BURE COMMERCE" xfId="1202" xr:uid="{00000000-0005-0000-0000-0000B5040000}"/>
    <cellStyle name="Normal 2 11" xfId="1203" xr:uid="{00000000-0005-0000-0000-0000B6040000}"/>
    <cellStyle name="Normal 2 11 2" xfId="1204" xr:uid="{00000000-0005-0000-0000-0000B7040000}"/>
    <cellStyle name="Normal 2 11 3" xfId="1205" xr:uid="{00000000-0005-0000-0000-0000B8040000}"/>
    <cellStyle name="Normal 2 11_BURE COMMERCE" xfId="1206" xr:uid="{00000000-0005-0000-0000-0000B9040000}"/>
    <cellStyle name="Normal 2 12" xfId="1207" xr:uid="{00000000-0005-0000-0000-0000BA040000}"/>
    <cellStyle name="Normal 2 12 2" xfId="1208" xr:uid="{00000000-0005-0000-0000-0000BB040000}"/>
    <cellStyle name="Normal 2 12 3" xfId="1209" xr:uid="{00000000-0005-0000-0000-0000BC040000}"/>
    <cellStyle name="Normal 2 12_BURE COMMERCE" xfId="1210" xr:uid="{00000000-0005-0000-0000-0000BD040000}"/>
    <cellStyle name="Normal 2 13" xfId="1211" xr:uid="{00000000-0005-0000-0000-0000BE040000}"/>
    <cellStyle name="Normal 2 13 2" xfId="1212" xr:uid="{00000000-0005-0000-0000-0000BF040000}"/>
    <cellStyle name="Normal 2 13 3" xfId="1213" xr:uid="{00000000-0005-0000-0000-0000C0040000}"/>
    <cellStyle name="Normal 2 13_BURE COMMERCE" xfId="1214" xr:uid="{00000000-0005-0000-0000-0000C1040000}"/>
    <cellStyle name="Normal 2 14" xfId="1215" xr:uid="{00000000-0005-0000-0000-0000C2040000}"/>
    <cellStyle name="Normal 2 15" xfId="1216" xr:uid="{00000000-0005-0000-0000-0000C3040000}"/>
    <cellStyle name="Normal 2 15 2" xfId="1217" xr:uid="{00000000-0005-0000-0000-0000C4040000}"/>
    <cellStyle name="Normal 2 16" xfId="1218" xr:uid="{00000000-0005-0000-0000-0000C5040000}"/>
    <cellStyle name="Normal 2 17" xfId="1219" xr:uid="{00000000-0005-0000-0000-0000C6040000}"/>
    <cellStyle name="Normal 2 18" xfId="1220" xr:uid="{00000000-0005-0000-0000-0000C7040000}"/>
    <cellStyle name="Normal 2 19" xfId="1221" xr:uid="{00000000-0005-0000-0000-0000C8040000}"/>
    <cellStyle name="Normal 2 2" xfId="1222" xr:uid="{00000000-0005-0000-0000-0000C9040000}"/>
    <cellStyle name="Normal 2 2 2" xfId="1223" xr:uid="{00000000-0005-0000-0000-0000CA040000}"/>
    <cellStyle name="Normal 2 2 3" xfId="1224" xr:uid="{00000000-0005-0000-0000-0000CB040000}"/>
    <cellStyle name="Normal 2 2 3 3" xfId="2077" xr:uid="{BF7839EA-CCFB-4C6D-90CE-AD3B69F62EE0}"/>
    <cellStyle name="Normal 2 2 4" xfId="1225" xr:uid="{00000000-0005-0000-0000-0000CC040000}"/>
    <cellStyle name="Normal 2 2 5" xfId="1226" xr:uid="{00000000-0005-0000-0000-0000CD040000}"/>
    <cellStyle name="Normal 2 2 6" xfId="1227" xr:uid="{00000000-0005-0000-0000-0000CE040000}"/>
    <cellStyle name="Normal 2 2_123_IZ_troskovnik_rasvjeta_120320_telektra" xfId="1228" xr:uid="{00000000-0005-0000-0000-0000CF040000}"/>
    <cellStyle name="Normal 2 20" xfId="1229" xr:uid="{00000000-0005-0000-0000-0000D0040000}"/>
    <cellStyle name="Normal 2 21" xfId="1230" xr:uid="{00000000-0005-0000-0000-0000D1040000}"/>
    <cellStyle name="Normal 2 22" xfId="1231" xr:uid="{00000000-0005-0000-0000-0000D2040000}"/>
    <cellStyle name="Normal 2 23" xfId="1232" xr:uid="{00000000-0005-0000-0000-0000D3040000}"/>
    <cellStyle name="Normal 2 24" xfId="1233" xr:uid="{00000000-0005-0000-0000-0000D4040000}"/>
    <cellStyle name="Normal 2 25" xfId="1234" xr:uid="{00000000-0005-0000-0000-0000D5040000}"/>
    <cellStyle name="Normal 2 26" xfId="1235" xr:uid="{00000000-0005-0000-0000-0000D6040000}"/>
    <cellStyle name="Normal 2 27" xfId="1236" xr:uid="{00000000-0005-0000-0000-0000D7040000}"/>
    <cellStyle name="Normal 2 28" xfId="1237" xr:uid="{00000000-0005-0000-0000-0000D8040000}"/>
    <cellStyle name="Normal 2 29" xfId="1238" xr:uid="{00000000-0005-0000-0000-0000D9040000}"/>
    <cellStyle name="Normal 2 3" xfId="1239" xr:uid="{00000000-0005-0000-0000-0000DA040000}"/>
    <cellStyle name="Normal 2 3 2" xfId="1240" xr:uid="{00000000-0005-0000-0000-0000DB040000}"/>
    <cellStyle name="Normal 2 3 3" xfId="1241" xr:uid="{00000000-0005-0000-0000-0000DC040000}"/>
    <cellStyle name="Normal 2 3 4" xfId="1242" xr:uid="{00000000-0005-0000-0000-0000DD040000}"/>
    <cellStyle name="Normal 2 3 5" xfId="2082" xr:uid="{BCF45DF2-D61B-4E21-8ADC-26E8A22C0939}"/>
    <cellStyle name="Normal 2 3_BURE COMMERCE" xfId="1243" xr:uid="{00000000-0005-0000-0000-0000DE040000}"/>
    <cellStyle name="Normal 2 30" xfId="1244" xr:uid="{00000000-0005-0000-0000-0000DF040000}"/>
    <cellStyle name="Normal 2 31" xfId="1245" xr:uid="{00000000-0005-0000-0000-0000E0040000}"/>
    <cellStyle name="Normal 2 32" xfId="1246" xr:uid="{00000000-0005-0000-0000-0000E1040000}"/>
    <cellStyle name="Normal 2 33" xfId="1247" xr:uid="{00000000-0005-0000-0000-0000E2040000}"/>
    <cellStyle name="Normal 2 34" xfId="1248" xr:uid="{00000000-0005-0000-0000-0000E3040000}"/>
    <cellStyle name="Normal 2 35" xfId="1249" xr:uid="{00000000-0005-0000-0000-0000E4040000}"/>
    <cellStyle name="Normal 2 36" xfId="1250" xr:uid="{00000000-0005-0000-0000-0000E5040000}"/>
    <cellStyle name="Normal 2 4" xfId="1251" xr:uid="{00000000-0005-0000-0000-0000E6040000}"/>
    <cellStyle name="Normal 2 4 2" xfId="1252" xr:uid="{00000000-0005-0000-0000-0000E7040000}"/>
    <cellStyle name="Normal 2 4 3" xfId="1253" xr:uid="{00000000-0005-0000-0000-0000E8040000}"/>
    <cellStyle name="Normal 2 4_BURE COMMERCE" xfId="1254" xr:uid="{00000000-0005-0000-0000-0000E9040000}"/>
    <cellStyle name="Normal 2 41" xfId="2055" xr:uid="{00000000-0005-0000-0000-0000EA040000}"/>
    <cellStyle name="Normal 2 5" xfId="1255" xr:uid="{00000000-0005-0000-0000-0000EB040000}"/>
    <cellStyle name="Normal 2 5 2" xfId="1256" xr:uid="{00000000-0005-0000-0000-0000EC040000}"/>
    <cellStyle name="Normal 2 5 3" xfId="1257" xr:uid="{00000000-0005-0000-0000-0000ED040000}"/>
    <cellStyle name="Normal 2 5 3 2" xfId="1258" xr:uid="{00000000-0005-0000-0000-0000EE040000}"/>
    <cellStyle name="Normal 2 5 4" xfId="1259" xr:uid="{00000000-0005-0000-0000-0000EF040000}"/>
    <cellStyle name="Normal 2 5_123_IZ_troskovnik_rasvjeta_120320_telektra" xfId="1260" xr:uid="{00000000-0005-0000-0000-0000F0040000}"/>
    <cellStyle name="Normal 2 6" xfId="1261" xr:uid="{00000000-0005-0000-0000-0000F1040000}"/>
    <cellStyle name="Normal 2 6 2" xfId="1262" xr:uid="{00000000-0005-0000-0000-0000F2040000}"/>
    <cellStyle name="Normal 2 6 3" xfId="1263" xr:uid="{00000000-0005-0000-0000-0000F3040000}"/>
    <cellStyle name="Normal 2 6 4" xfId="1264" xr:uid="{00000000-0005-0000-0000-0000F4040000}"/>
    <cellStyle name="Normal 2 6_BURE COMMERCE" xfId="1265" xr:uid="{00000000-0005-0000-0000-0000F5040000}"/>
    <cellStyle name="Normal 2 7" xfId="1266" xr:uid="{00000000-0005-0000-0000-0000F6040000}"/>
    <cellStyle name="Normal 2 7 2" xfId="1267" xr:uid="{00000000-0005-0000-0000-0000F7040000}"/>
    <cellStyle name="Normal 2 7 3" xfId="1268" xr:uid="{00000000-0005-0000-0000-0000F8040000}"/>
    <cellStyle name="Normal 2 7_BURE COMMERCE" xfId="1269" xr:uid="{00000000-0005-0000-0000-0000F9040000}"/>
    <cellStyle name="Normal 2 8" xfId="1270" xr:uid="{00000000-0005-0000-0000-0000FA040000}"/>
    <cellStyle name="Normal 2 8 2" xfId="1271" xr:uid="{00000000-0005-0000-0000-0000FB040000}"/>
    <cellStyle name="Normal 2 8 3" xfId="1272" xr:uid="{00000000-0005-0000-0000-0000FC040000}"/>
    <cellStyle name="Normal 2 8_BURE COMMERCE" xfId="1273" xr:uid="{00000000-0005-0000-0000-0000FD040000}"/>
    <cellStyle name="Normal 2 9" xfId="1274" xr:uid="{00000000-0005-0000-0000-0000FE040000}"/>
    <cellStyle name="Normal 2 9 2" xfId="1275" xr:uid="{00000000-0005-0000-0000-0000FF040000}"/>
    <cellStyle name="Normal 2 9 3" xfId="1276" xr:uid="{00000000-0005-0000-0000-000000050000}"/>
    <cellStyle name="Normal 2 9_BURE COMMERCE" xfId="1277" xr:uid="{00000000-0005-0000-0000-000001050000}"/>
    <cellStyle name="Normal 2_02_FPZ_borongaj_69 -TENDER_TROŠKOVNIK_ELEKTRO_FAZA_1U_L" xfId="1278" xr:uid="{00000000-0005-0000-0000-000002050000}"/>
    <cellStyle name="Normal 20" xfId="1279" xr:uid="{00000000-0005-0000-0000-000003050000}"/>
    <cellStyle name="Normal 20 2" xfId="1280" xr:uid="{00000000-0005-0000-0000-000004050000}"/>
    <cellStyle name="Normal 20 3" xfId="1281" xr:uid="{00000000-0005-0000-0000-000005050000}"/>
    <cellStyle name="Normal 20_elektroinstalacije" xfId="1282" xr:uid="{00000000-0005-0000-0000-000006050000}"/>
    <cellStyle name="Normal 21" xfId="1283" xr:uid="{00000000-0005-0000-0000-000007050000}"/>
    <cellStyle name="Normal 21 2" xfId="1284" xr:uid="{00000000-0005-0000-0000-000008050000}"/>
    <cellStyle name="Normal 21 3" xfId="1285" xr:uid="{00000000-0005-0000-0000-000009050000}"/>
    <cellStyle name="Normal 21 4" xfId="1286" xr:uid="{00000000-0005-0000-0000-00000A050000}"/>
    <cellStyle name="Normal 22" xfId="1287" xr:uid="{00000000-0005-0000-0000-00000B050000}"/>
    <cellStyle name="Normal 22 2" xfId="1288" xr:uid="{00000000-0005-0000-0000-00000C050000}"/>
    <cellStyle name="Normal 23" xfId="1289" xr:uid="{00000000-0005-0000-0000-00000D050000}"/>
    <cellStyle name="Normal 23 2" xfId="1290" xr:uid="{00000000-0005-0000-0000-00000E050000}"/>
    <cellStyle name="Normal 24" xfId="1291" xr:uid="{00000000-0005-0000-0000-00000F050000}"/>
    <cellStyle name="Normal 24 2" xfId="1292" xr:uid="{00000000-0005-0000-0000-000010050000}"/>
    <cellStyle name="Normal 25" xfId="1293" xr:uid="{00000000-0005-0000-0000-000011050000}"/>
    <cellStyle name="Normal 25 2" xfId="1294" xr:uid="{00000000-0005-0000-0000-000012050000}"/>
    <cellStyle name="Normal 26" xfId="1295" xr:uid="{00000000-0005-0000-0000-000013050000}"/>
    <cellStyle name="Normal 26 2" xfId="1296" xr:uid="{00000000-0005-0000-0000-000014050000}"/>
    <cellStyle name="Normal 27" xfId="1297" xr:uid="{00000000-0005-0000-0000-000015050000}"/>
    <cellStyle name="Normal 27 2" xfId="1298" xr:uid="{00000000-0005-0000-0000-000016050000}"/>
    <cellStyle name="Normal 28" xfId="1299" xr:uid="{00000000-0005-0000-0000-000017050000}"/>
    <cellStyle name="Normal 28 2" xfId="1300" xr:uid="{00000000-0005-0000-0000-000018050000}"/>
    <cellStyle name="Normal 28 3" xfId="1301" xr:uid="{00000000-0005-0000-0000-000019050000}"/>
    <cellStyle name="Normal 28 4" xfId="1302" xr:uid="{00000000-0005-0000-0000-00001A050000}"/>
    <cellStyle name="Normal 29" xfId="1303" xr:uid="{00000000-0005-0000-0000-00001B050000}"/>
    <cellStyle name="Normal 29 2" xfId="1304" xr:uid="{00000000-0005-0000-0000-00001C050000}"/>
    <cellStyle name="Normal 3" xfId="1305" xr:uid="{00000000-0005-0000-0000-00001D050000}"/>
    <cellStyle name="Normal 3 10" xfId="1306" xr:uid="{00000000-0005-0000-0000-00001E050000}"/>
    <cellStyle name="Normal 3 10 2" xfId="1307" xr:uid="{00000000-0005-0000-0000-00001F050000}"/>
    <cellStyle name="Normal 3 10 3" xfId="1308" xr:uid="{00000000-0005-0000-0000-000020050000}"/>
    <cellStyle name="Normal 3 10_BURE COMMERCE" xfId="1309" xr:uid="{00000000-0005-0000-0000-000021050000}"/>
    <cellStyle name="Normal 3 11" xfId="1310" xr:uid="{00000000-0005-0000-0000-000022050000}"/>
    <cellStyle name="Normal 3 11 2" xfId="1311" xr:uid="{00000000-0005-0000-0000-000023050000}"/>
    <cellStyle name="Normal 3 11 3" xfId="1312" xr:uid="{00000000-0005-0000-0000-000024050000}"/>
    <cellStyle name="Normal 3 11_BURE COMMERCE" xfId="1313" xr:uid="{00000000-0005-0000-0000-000025050000}"/>
    <cellStyle name="Normal 3 12" xfId="1314" xr:uid="{00000000-0005-0000-0000-000026050000}"/>
    <cellStyle name="Normal 3 12 2" xfId="1315" xr:uid="{00000000-0005-0000-0000-000027050000}"/>
    <cellStyle name="Normal 3 12 3" xfId="1316" xr:uid="{00000000-0005-0000-0000-000028050000}"/>
    <cellStyle name="Normal 3 12_BURE COMMERCE" xfId="1317" xr:uid="{00000000-0005-0000-0000-000029050000}"/>
    <cellStyle name="Normal 3 13" xfId="1318" xr:uid="{00000000-0005-0000-0000-00002A050000}"/>
    <cellStyle name="Normal 3 13 2" xfId="1319" xr:uid="{00000000-0005-0000-0000-00002B050000}"/>
    <cellStyle name="Normal 3 13 3" xfId="1320" xr:uid="{00000000-0005-0000-0000-00002C050000}"/>
    <cellStyle name="Normal 3 13_BURE COMMERCE" xfId="1321" xr:uid="{00000000-0005-0000-0000-00002D050000}"/>
    <cellStyle name="Normal 3 14" xfId="1322" xr:uid="{00000000-0005-0000-0000-00002E050000}"/>
    <cellStyle name="Normal 3 15" xfId="1323" xr:uid="{00000000-0005-0000-0000-00002F050000}"/>
    <cellStyle name="Normal 3 15 2" xfId="1324" xr:uid="{00000000-0005-0000-0000-000030050000}"/>
    <cellStyle name="Normal 3 16" xfId="1325" xr:uid="{00000000-0005-0000-0000-000031050000}"/>
    <cellStyle name="Normal 3 17" xfId="1326" xr:uid="{00000000-0005-0000-0000-000032050000}"/>
    <cellStyle name="Normal 3 18" xfId="1327" xr:uid="{00000000-0005-0000-0000-000033050000}"/>
    <cellStyle name="Normal 3 19" xfId="1328" xr:uid="{00000000-0005-0000-0000-000034050000}"/>
    <cellStyle name="Normal 3 2" xfId="1329" xr:uid="{00000000-0005-0000-0000-000035050000}"/>
    <cellStyle name="Normal 3 2 2" xfId="1330" xr:uid="{00000000-0005-0000-0000-000036050000}"/>
    <cellStyle name="Normal 3 2 2 2" xfId="1331" xr:uid="{00000000-0005-0000-0000-000037050000}"/>
    <cellStyle name="Normal 3 2 3" xfId="1332" xr:uid="{00000000-0005-0000-0000-000038050000}"/>
    <cellStyle name="Normal 3 2 4" xfId="1333" xr:uid="{00000000-0005-0000-0000-000039050000}"/>
    <cellStyle name="Normal 3 2 5" xfId="2070" xr:uid="{85F80AB3-4BB4-44F3-AF4B-6E559176C7AE}"/>
    <cellStyle name="Normal 3 2_BURE COMMERCE" xfId="1334" xr:uid="{00000000-0005-0000-0000-00003A050000}"/>
    <cellStyle name="Normal 3 20" xfId="1335" xr:uid="{00000000-0005-0000-0000-00003B050000}"/>
    <cellStyle name="Normal 3 21" xfId="1336" xr:uid="{00000000-0005-0000-0000-00003C050000}"/>
    <cellStyle name="Normal 3 22" xfId="1337" xr:uid="{00000000-0005-0000-0000-00003D050000}"/>
    <cellStyle name="Normal 3 23" xfId="1338" xr:uid="{00000000-0005-0000-0000-00003E050000}"/>
    <cellStyle name="Normal 3 24" xfId="1339" xr:uid="{00000000-0005-0000-0000-00003F050000}"/>
    <cellStyle name="Normal 3 25" xfId="1340" xr:uid="{00000000-0005-0000-0000-000040050000}"/>
    <cellStyle name="Normal 3 26" xfId="1341" xr:uid="{00000000-0005-0000-0000-000041050000}"/>
    <cellStyle name="Normal 3 27" xfId="1342" xr:uid="{00000000-0005-0000-0000-000042050000}"/>
    <cellStyle name="Normal 3 28" xfId="1343" xr:uid="{00000000-0005-0000-0000-000043050000}"/>
    <cellStyle name="Normal 3 29" xfId="1344" xr:uid="{00000000-0005-0000-0000-000044050000}"/>
    <cellStyle name="Normal 3 3" xfId="1345" xr:uid="{00000000-0005-0000-0000-000045050000}"/>
    <cellStyle name="Normal 3 3 2" xfId="1346" xr:uid="{00000000-0005-0000-0000-000046050000}"/>
    <cellStyle name="Normal 3 3 3" xfId="1347" xr:uid="{00000000-0005-0000-0000-000047050000}"/>
    <cellStyle name="Normal 3 3 4" xfId="1348" xr:uid="{00000000-0005-0000-0000-000048050000}"/>
    <cellStyle name="Normal 3 3_BURE COMMERCE" xfId="1349" xr:uid="{00000000-0005-0000-0000-000049050000}"/>
    <cellStyle name="Normal 3 30" xfId="1350" xr:uid="{00000000-0005-0000-0000-00004A050000}"/>
    <cellStyle name="Normal 3 31" xfId="1351" xr:uid="{00000000-0005-0000-0000-00004B050000}"/>
    <cellStyle name="Normal 3 32" xfId="1352" xr:uid="{00000000-0005-0000-0000-00004C050000}"/>
    <cellStyle name="Normal 3 33" xfId="1353" xr:uid="{00000000-0005-0000-0000-00004D050000}"/>
    <cellStyle name="Normal 3 34" xfId="1354" xr:uid="{00000000-0005-0000-0000-00004E050000}"/>
    <cellStyle name="Normal 3 35" xfId="1355" xr:uid="{00000000-0005-0000-0000-00004F050000}"/>
    <cellStyle name="Normal 3 36" xfId="1356" xr:uid="{00000000-0005-0000-0000-000050050000}"/>
    <cellStyle name="Normal 3 37" xfId="1357" xr:uid="{00000000-0005-0000-0000-000051050000}"/>
    <cellStyle name="Normal 3 4" xfId="1358" xr:uid="{00000000-0005-0000-0000-000052050000}"/>
    <cellStyle name="Normal 3 4 2" xfId="1359" xr:uid="{00000000-0005-0000-0000-000053050000}"/>
    <cellStyle name="Normal 3 4 3" xfId="1360" xr:uid="{00000000-0005-0000-0000-000054050000}"/>
    <cellStyle name="Normal 3 4 4" xfId="1361" xr:uid="{00000000-0005-0000-0000-000055050000}"/>
    <cellStyle name="Normal 3 4 5" xfId="1362" xr:uid="{00000000-0005-0000-0000-000056050000}"/>
    <cellStyle name="Normal 3 4_BURE COMMERCE" xfId="1363" xr:uid="{00000000-0005-0000-0000-000057050000}"/>
    <cellStyle name="Normal 3 5" xfId="1364" xr:uid="{00000000-0005-0000-0000-000058050000}"/>
    <cellStyle name="Normal 3 5 2" xfId="1365" xr:uid="{00000000-0005-0000-0000-000059050000}"/>
    <cellStyle name="Normal 3 5 3" xfId="1366" xr:uid="{00000000-0005-0000-0000-00005A050000}"/>
    <cellStyle name="Normal 3 5 4" xfId="1367" xr:uid="{00000000-0005-0000-0000-00005B050000}"/>
    <cellStyle name="Normal 3 5_BURE COMMERCE" xfId="1368" xr:uid="{00000000-0005-0000-0000-00005C050000}"/>
    <cellStyle name="Normal 3 6" xfId="1369" xr:uid="{00000000-0005-0000-0000-00005D050000}"/>
    <cellStyle name="Normal 3 6 2" xfId="1370" xr:uid="{00000000-0005-0000-0000-00005E050000}"/>
    <cellStyle name="Normal 3 6 3" xfId="1371" xr:uid="{00000000-0005-0000-0000-00005F050000}"/>
    <cellStyle name="Normal 3 6 4" xfId="1372" xr:uid="{00000000-0005-0000-0000-000060050000}"/>
    <cellStyle name="Normal 3 6_BURE COMMERCE" xfId="1373" xr:uid="{00000000-0005-0000-0000-000061050000}"/>
    <cellStyle name="Normal 3 7" xfId="1374" xr:uid="{00000000-0005-0000-0000-000062050000}"/>
    <cellStyle name="Normal 3 7 2" xfId="1375" xr:uid="{00000000-0005-0000-0000-000063050000}"/>
    <cellStyle name="Normal 3 7 3" xfId="1376" xr:uid="{00000000-0005-0000-0000-000064050000}"/>
    <cellStyle name="Normal 3 7_BURE COMMERCE" xfId="1377" xr:uid="{00000000-0005-0000-0000-000065050000}"/>
    <cellStyle name="Normal 3 8" xfId="1378" xr:uid="{00000000-0005-0000-0000-000066050000}"/>
    <cellStyle name="Normal 3 8 2" xfId="1379" xr:uid="{00000000-0005-0000-0000-000067050000}"/>
    <cellStyle name="Normal 3 8 3" xfId="1380" xr:uid="{00000000-0005-0000-0000-000068050000}"/>
    <cellStyle name="Normal 3 8_BURE COMMERCE" xfId="1381" xr:uid="{00000000-0005-0000-0000-000069050000}"/>
    <cellStyle name="Normal 3 9" xfId="1382" xr:uid="{00000000-0005-0000-0000-00006A050000}"/>
    <cellStyle name="Normal 3 9 2" xfId="1383" xr:uid="{00000000-0005-0000-0000-00006B050000}"/>
    <cellStyle name="Normal 3 9 3" xfId="1384" xr:uid="{00000000-0005-0000-0000-00006C050000}"/>
    <cellStyle name="Normal 3 9_BURE COMMERCE" xfId="1385" xr:uid="{00000000-0005-0000-0000-00006D050000}"/>
    <cellStyle name="Normal 3_BKA_TR_BAUMAX-X_091221" xfId="1386" xr:uid="{00000000-0005-0000-0000-00006E050000}"/>
    <cellStyle name="Normal 30" xfId="1387" xr:uid="{00000000-0005-0000-0000-00006F050000}"/>
    <cellStyle name="Normal 30 2" xfId="1388" xr:uid="{00000000-0005-0000-0000-000070050000}"/>
    <cellStyle name="Normal 31" xfId="1389" xr:uid="{00000000-0005-0000-0000-000071050000}"/>
    <cellStyle name="Normal 31 2" xfId="1390" xr:uid="{00000000-0005-0000-0000-000072050000}"/>
    <cellStyle name="Normal 32" xfId="1391" xr:uid="{00000000-0005-0000-0000-000073050000}"/>
    <cellStyle name="Normal 32 2" xfId="1392" xr:uid="{00000000-0005-0000-0000-000074050000}"/>
    <cellStyle name="Normal 33" xfId="1393" xr:uid="{00000000-0005-0000-0000-000075050000}"/>
    <cellStyle name="Normal 33 2" xfId="1394" xr:uid="{00000000-0005-0000-0000-000076050000}"/>
    <cellStyle name="Normal 34" xfId="1395" xr:uid="{00000000-0005-0000-0000-000077050000}"/>
    <cellStyle name="Normal 34 2" xfId="1396" xr:uid="{00000000-0005-0000-0000-000078050000}"/>
    <cellStyle name="Normal 35" xfId="1397" xr:uid="{00000000-0005-0000-0000-000079050000}"/>
    <cellStyle name="Normal 35 2" xfId="1398" xr:uid="{00000000-0005-0000-0000-00007A050000}"/>
    <cellStyle name="Normal 36" xfId="1399" xr:uid="{00000000-0005-0000-0000-00007B050000}"/>
    <cellStyle name="Normal 37" xfId="1400" xr:uid="{00000000-0005-0000-0000-00007C050000}"/>
    <cellStyle name="Normal 38" xfId="1401" xr:uid="{00000000-0005-0000-0000-00007D050000}"/>
    <cellStyle name="Normal 39" xfId="1402" xr:uid="{00000000-0005-0000-0000-00007E050000}"/>
    <cellStyle name="Normal 4" xfId="1403" xr:uid="{00000000-0005-0000-0000-00007F050000}"/>
    <cellStyle name="Normal 4 2" xfId="1404" xr:uid="{00000000-0005-0000-0000-000080050000}"/>
    <cellStyle name="Normal 4 2 2" xfId="1405" xr:uid="{00000000-0005-0000-0000-000081050000}"/>
    <cellStyle name="Normal 4 3" xfId="1406" xr:uid="{00000000-0005-0000-0000-000082050000}"/>
    <cellStyle name="Normal 4 4" xfId="1407" xr:uid="{00000000-0005-0000-0000-000083050000}"/>
    <cellStyle name="Normal 4_elektroinstalacije" xfId="1408" xr:uid="{00000000-0005-0000-0000-000084050000}"/>
    <cellStyle name="Normal 40" xfId="1409" xr:uid="{00000000-0005-0000-0000-000085050000}"/>
    <cellStyle name="Normal 41" xfId="1410" xr:uid="{00000000-0005-0000-0000-000086050000}"/>
    <cellStyle name="Normal 42" xfId="1411" xr:uid="{00000000-0005-0000-0000-000087050000}"/>
    <cellStyle name="Normal 43" xfId="1412" xr:uid="{00000000-0005-0000-0000-000088050000}"/>
    <cellStyle name="Normal 44" xfId="1413" xr:uid="{00000000-0005-0000-0000-000089050000}"/>
    <cellStyle name="Normal 45" xfId="2058" xr:uid="{00000000-0005-0000-0000-00008A050000}"/>
    <cellStyle name="Normal 46" xfId="2059" xr:uid="{8A4CDFBF-250A-4E0A-977B-F1A72AD0B812}"/>
    <cellStyle name="Normal 47" xfId="2074" xr:uid="{9421059C-4809-44FE-8EB8-5E0185A86EA1}"/>
    <cellStyle name="Normal 48" xfId="2083" xr:uid="{A603AEA3-D0FD-4D58-93E7-0F568C2F758B}"/>
    <cellStyle name="Normal 49" xfId="2056" xr:uid="{00000000-0005-0000-0000-00008B050000}"/>
    <cellStyle name="Normal 5" xfId="1414" xr:uid="{00000000-0005-0000-0000-00008C050000}"/>
    <cellStyle name="Normal 5 2" xfId="1415" xr:uid="{00000000-0005-0000-0000-00008D050000}"/>
    <cellStyle name="Normal 5 3" xfId="1416" xr:uid="{00000000-0005-0000-0000-00008E050000}"/>
    <cellStyle name="Normal 5 4" xfId="1417" xr:uid="{00000000-0005-0000-0000-00008F050000}"/>
    <cellStyle name="Normal 5 5" xfId="1418" xr:uid="{00000000-0005-0000-0000-000090050000}"/>
    <cellStyle name="Normal 5 6" xfId="1419" xr:uid="{00000000-0005-0000-0000-000091050000}"/>
    <cellStyle name="Normal 5 7" xfId="1420" xr:uid="{00000000-0005-0000-0000-000092050000}"/>
    <cellStyle name="Normal 5 8" xfId="1421" xr:uid="{00000000-0005-0000-0000-000093050000}"/>
    <cellStyle name="Normal 5 9" xfId="2054" xr:uid="{00000000-0005-0000-0000-000094050000}"/>
    <cellStyle name="Normal 52" xfId="2064" xr:uid="{B4BD4CFB-FF38-49ED-A6D4-61EC719FBC62}"/>
    <cellStyle name="Normal 53" xfId="2067" xr:uid="{158BF9EB-1B0C-42C7-A38E-8A32418F0653}"/>
    <cellStyle name="Normal 54" xfId="1422" xr:uid="{00000000-0005-0000-0000-000095050000}"/>
    <cellStyle name="Normal 55" xfId="2068" xr:uid="{5D6D62DE-760D-4EAF-BF57-AB909DCA5D8F}"/>
    <cellStyle name="Normal 56" xfId="2069" xr:uid="{C78815F3-63F6-4255-92C2-CB7E8FA81574}"/>
    <cellStyle name="Normal 57" xfId="1423" xr:uid="{00000000-0005-0000-0000-000096050000}"/>
    <cellStyle name="Normal 6" xfId="1424" xr:uid="{00000000-0005-0000-0000-000097050000}"/>
    <cellStyle name="Normal 6 2" xfId="1425" xr:uid="{00000000-0005-0000-0000-000098050000}"/>
    <cellStyle name="Normal 6 2 2" xfId="1426" xr:uid="{00000000-0005-0000-0000-000099050000}"/>
    <cellStyle name="Normal 6 3" xfId="1427" xr:uid="{00000000-0005-0000-0000-00009A050000}"/>
    <cellStyle name="Normal 6 4" xfId="1428" xr:uid="{00000000-0005-0000-0000-00009B050000}"/>
    <cellStyle name="Normal 6 5" xfId="1429" xr:uid="{00000000-0005-0000-0000-00009C050000}"/>
    <cellStyle name="Normal 6 6" xfId="1430" xr:uid="{00000000-0005-0000-0000-00009D050000}"/>
    <cellStyle name="Normal 6 7" xfId="1431" xr:uid="{00000000-0005-0000-0000-00009E050000}"/>
    <cellStyle name="Normal 6 8" xfId="1432" xr:uid="{00000000-0005-0000-0000-00009F050000}"/>
    <cellStyle name="Normal 6_Kopija 2012-01-19 Troskovnici-ukupni-KNJIGA 6-ISPRAVLJENO" xfId="1433" xr:uid="{00000000-0005-0000-0000-0000A0050000}"/>
    <cellStyle name="Normal 7" xfId="1434" xr:uid="{00000000-0005-0000-0000-0000A1050000}"/>
    <cellStyle name="Normal 7 2" xfId="1435" xr:uid="{00000000-0005-0000-0000-0000A2050000}"/>
    <cellStyle name="Normal 7 2 2" xfId="1436" xr:uid="{00000000-0005-0000-0000-0000A3050000}"/>
    <cellStyle name="Normal 7 2 3" xfId="2079" xr:uid="{AAD1D805-BECE-4769-94CC-FF2A6CD4B205}"/>
    <cellStyle name="Normal 7 3" xfId="1437" xr:uid="{00000000-0005-0000-0000-0000A4050000}"/>
    <cellStyle name="Normal 7 4" xfId="1438" xr:uid="{00000000-0005-0000-0000-0000A5050000}"/>
    <cellStyle name="Normal 7 5" xfId="1439" xr:uid="{00000000-0005-0000-0000-0000A6050000}"/>
    <cellStyle name="Normal 7 6" xfId="1440" xr:uid="{00000000-0005-0000-0000-0000A7050000}"/>
    <cellStyle name="Normal 7 7" xfId="1441" xr:uid="{00000000-0005-0000-0000-0000A8050000}"/>
    <cellStyle name="Normal 7 8" xfId="1442" xr:uid="{00000000-0005-0000-0000-0000A9050000}"/>
    <cellStyle name="Normal 8" xfId="1443" xr:uid="{00000000-0005-0000-0000-0000AA050000}"/>
    <cellStyle name="Normal 8 2" xfId="1444" xr:uid="{00000000-0005-0000-0000-0000AB050000}"/>
    <cellStyle name="Normal 8 3" xfId="1445" xr:uid="{00000000-0005-0000-0000-0000AC050000}"/>
    <cellStyle name="Normal 8_elektroinstalacije" xfId="1446" xr:uid="{00000000-0005-0000-0000-0000AD050000}"/>
    <cellStyle name="Normal 9" xfId="1447" xr:uid="{00000000-0005-0000-0000-0000AE050000}"/>
    <cellStyle name="Normal 9 10" xfId="1448" xr:uid="{00000000-0005-0000-0000-0000AF050000}"/>
    <cellStyle name="Normal 9 2" xfId="1449" xr:uid="{00000000-0005-0000-0000-0000B0050000}"/>
    <cellStyle name="Normal 9 3" xfId="1450" xr:uid="{00000000-0005-0000-0000-0000B1050000}"/>
    <cellStyle name="Normal 9_elektroinstalacije" xfId="1451" xr:uid="{00000000-0005-0000-0000-0000B2050000}"/>
    <cellStyle name="Normal_5183-1 sprinkler Garaža Budmanijeva-Zoranićeva" xfId="2086" xr:uid="{E5B96EF2-255F-46CB-81CC-889DD7AD1156}"/>
    <cellStyle name="Normal_5183-1 sprinkler Garaža Budmanijeva-Zoranićeva 2" xfId="2085" xr:uid="{A8551339-1221-4934-8E5B-9E1B876F1B55}"/>
    <cellStyle name="Normal_Kaptol nivo+1" xfId="2084" xr:uid="{DC0CA4B0-ED7A-4AA9-BDC3-827A0A04368F}"/>
    <cellStyle name="Normal_Konzum VG elektro troskovnik" xfId="2087" xr:uid="{B6C48479-5497-46A8-996C-268F3C219BAE}"/>
    <cellStyle name="Normal_TROSKOVNIK-revizija2" xfId="2072" xr:uid="{E45BCCD4-A975-4CF6-8F50-46129D2611F4}"/>
    <cellStyle name="Normal_TROŠKOVNIK - KAM - ŽUTO" xfId="2065" xr:uid="{CEA7C2D1-F054-4348-868C-EB265BCD242B}"/>
    <cellStyle name="Normal1" xfId="1452" xr:uid="{00000000-0005-0000-0000-0000BC050000}"/>
    <cellStyle name="Normal1 2" xfId="1453" xr:uid="{00000000-0005-0000-0000-0000BD050000}"/>
    <cellStyle name="Normal1 3" xfId="1454" xr:uid="{00000000-0005-0000-0000-0000BE050000}"/>
    <cellStyle name="Normal1 4" xfId="1455" xr:uid="{00000000-0005-0000-0000-0000BF050000}"/>
    <cellStyle name="Normal2" xfId="1456" xr:uid="{00000000-0005-0000-0000-0000C0050000}"/>
    <cellStyle name="Normal2 2" xfId="1457" xr:uid="{00000000-0005-0000-0000-0000C1050000}"/>
    <cellStyle name="Normal3" xfId="1458" xr:uid="{00000000-0005-0000-0000-0000C2050000}"/>
    <cellStyle name="Normale_694JAN2007-versione1-20061204" xfId="1459" xr:uid="{00000000-0005-0000-0000-0000C3050000}"/>
    <cellStyle name="Normalno 2" xfId="1460" xr:uid="{00000000-0005-0000-0000-0000C4050000}"/>
    <cellStyle name="Normalno 2 2" xfId="1461" xr:uid="{00000000-0005-0000-0000-0000C5050000}"/>
    <cellStyle name="Normalno 2 3" xfId="1462" xr:uid="{00000000-0005-0000-0000-0000C6050000}"/>
    <cellStyle name="Normalno 3" xfId="1463" xr:uid="{00000000-0005-0000-0000-0000C7050000}"/>
    <cellStyle name="Normalno 3 2" xfId="1464" xr:uid="{00000000-0005-0000-0000-0000C8050000}"/>
    <cellStyle name="Normalno 3 3" xfId="1465" xr:uid="{00000000-0005-0000-0000-0000C9050000}"/>
    <cellStyle name="Normalno 3 4" xfId="2078" xr:uid="{074AD7DC-CB9A-4011-9F1B-9E5B5C2B891A}"/>
    <cellStyle name="Normalno 4" xfId="1466" xr:uid="{00000000-0005-0000-0000-0000CA050000}"/>
    <cellStyle name="Normalno 4 2" xfId="1467" xr:uid="{00000000-0005-0000-0000-0000CB050000}"/>
    <cellStyle name="Normalno 4 3" xfId="1468" xr:uid="{00000000-0005-0000-0000-0000CC050000}"/>
    <cellStyle name="Normalno 5" xfId="1469" xr:uid="{00000000-0005-0000-0000-0000CD050000}"/>
    <cellStyle name="Normalno 5 2" xfId="1470" xr:uid="{00000000-0005-0000-0000-0000CE050000}"/>
    <cellStyle name="Normalno 5 3" xfId="1471" xr:uid="{00000000-0005-0000-0000-0000CF050000}"/>
    <cellStyle name="Normalno 6" xfId="1472" xr:uid="{00000000-0005-0000-0000-0000D0050000}"/>
    <cellStyle name="Normalno 7" xfId="1473" xr:uid="{00000000-0005-0000-0000-0000D1050000}"/>
    <cellStyle name="Normalno 8" xfId="1474" xr:uid="{00000000-0005-0000-0000-0000D2050000}"/>
    <cellStyle name="Normalno 9" xfId="1475" xr:uid="{00000000-0005-0000-0000-0000D3050000}"/>
    <cellStyle name="Normalno 9 2" xfId="1476" xr:uid="{00000000-0005-0000-0000-0000D4050000}"/>
    <cellStyle name="Note 10" xfId="1477" xr:uid="{00000000-0005-0000-0000-0000D5050000}"/>
    <cellStyle name="Note 10 2" xfId="1478" xr:uid="{00000000-0005-0000-0000-0000D6050000}"/>
    <cellStyle name="Note 10 3" xfId="1479" xr:uid="{00000000-0005-0000-0000-0000D7050000}"/>
    <cellStyle name="Note 10_BURE COMMERCE" xfId="1480" xr:uid="{00000000-0005-0000-0000-0000D8050000}"/>
    <cellStyle name="Note 11" xfId="1481" xr:uid="{00000000-0005-0000-0000-0000D9050000}"/>
    <cellStyle name="Note 11 2" xfId="1482" xr:uid="{00000000-0005-0000-0000-0000DA050000}"/>
    <cellStyle name="Note 11 3" xfId="1483" xr:uid="{00000000-0005-0000-0000-0000DB050000}"/>
    <cellStyle name="Note 11_BURE COMMERCE" xfId="1484" xr:uid="{00000000-0005-0000-0000-0000DC050000}"/>
    <cellStyle name="Note 12" xfId="1485" xr:uid="{00000000-0005-0000-0000-0000DD050000}"/>
    <cellStyle name="Note 12 2" xfId="1486" xr:uid="{00000000-0005-0000-0000-0000DE050000}"/>
    <cellStyle name="Note 12 3" xfId="1487" xr:uid="{00000000-0005-0000-0000-0000DF050000}"/>
    <cellStyle name="Note 12_BURE COMMERCE" xfId="1488" xr:uid="{00000000-0005-0000-0000-0000E0050000}"/>
    <cellStyle name="Note 13" xfId="1489" xr:uid="{00000000-0005-0000-0000-0000E1050000}"/>
    <cellStyle name="Note 13 2" xfId="1490" xr:uid="{00000000-0005-0000-0000-0000E2050000}"/>
    <cellStyle name="Note 13 3" xfId="1491" xr:uid="{00000000-0005-0000-0000-0000E3050000}"/>
    <cellStyle name="Note 13_BURE COMMERCE" xfId="1492" xr:uid="{00000000-0005-0000-0000-0000E4050000}"/>
    <cellStyle name="Note 14" xfId="1493" xr:uid="{00000000-0005-0000-0000-0000E5050000}"/>
    <cellStyle name="Note 14 2" xfId="1494" xr:uid="{00000000-0005-0000-0000-0000E6050000}"/>
    <cellStyle name="Note 14 3" xfId="1495" xr:uid="{00000000-0005-0000-0000-0000E7050000}"/>
    <cellStyle name="Note 14_BURE COMMERCE" xfId="1496" xr:uid="{00000000-0005-0000-0000-0000E8050000}"/>
    <cellStyle name="Note 15" xfId="1497" xr:uid="{00000000-0005-0000-0000-0000E9050000}"/>
    <cellStyle name="Note 2" xfId="1498" xr:uid="{00000000-0005-0000-0000-0000EA050000}"/>
    <cellStyle name="Note 2 2" xfId="1499" xr:uid="{00000000-0005-0000-0000-0000EB050000}"/>
    <cellStyle name="Note 2 3" xfId="1500" xr:uid="{00000000-0005-0000-0000-0000EC050000}"/>
    <cellStyle name="Note 2 4" xfId="1501" xr:uid="{00000000-0005-0000-0000-0000ED050000}"/>
    <cellStyle name="Note 2 5" xfId="1502" xr:uid="{00000000-0005-0000-0000-0000EE050000}"/>
    <cellStyle name="Note 2_BURE COMMERCE" xfId="1503" xr:uid="{00000000-0005-0000-0000-0000EF050000}"/>
    <cellStyle name="Note 3" xfId="1504" xr:uid="{00000000-0005-0000-0000-0000F0050000}"/>
    <cellStyle name="Note 3 2" xfId="1505" xr:uid="{00000000-0005-0000-0000-0000F1050000}"/>
    <cellStyle name="Note 3 3" xfId="1506" xr:uid="{00000000-0005-0000-0000-0000F2050000}"/>
    <cellStyle name="Note 3 4" xfId="1507" xr:uid="{00000000-0005-0000-0000-0000F3050000}"/>
    <cellStyle name="Note 3_BURE COMMERCE" xfId="1508" xr:uid="{00000000-0005-0000-0000-0000F4050000}"/>
    <cellStyle name="Note 4" xfId="1509" xr:uid="{00000000-0005-0000-0000-0000F5050000}"/>
    <cellStyle name="Note 4 2" xfId="1510" xr:uid="{00000000-0005-0000-0000-0000F6050000}"/>
    <cellStyle name="Note 4 3" xfId="1511" xr:uid="{00000000-0005-0000-0000-0000F7050000}"/>
    <cellStyle name="Note 4_BURE COMMERCE" xfId="1512" xr:uid="{00000000-0005-0000-0000-0000F8050000}"/>
    <cellStyle name="Note 5" xfId="1513" xr:uid="{00000000-0005-0000-0000-0000F9050000}"/>
    <cellStyle name="Note 5 2" xfId="1514" xr:uid="{00000000-0005-0000-0000-0000FA050000}"/>
    <cellStyle name="Note 5 3" xfId="1515" xr:uid="{00000000-0005-0000-0000-0000FB050000}"/>
    <cellStyle name="Note 5_BURE COMMERCE" xfId="1516" xr:uid="{00000000-0005-0000-0000-0000FC050000}"/>
    <cellStyle name="Note 6" xfId="1517" xr:uid="{00000000-0005-0000-0000-0000FD050000}"/>
    <cellStyle name="Note 6 2" xfId="1518" xr:uid="{00000000-0005-0000-0000-0000FE050000}"/>
    <cellStyle name="Note 6 3" xfId="1519" xr:uid="{00000000-0005-0000-0000-0000FF050000}"/>
    <cellStyle name="Note 6_BURE COMMERCE" xfId="1520" xr:uid="{00000000-0005-0000-0000-000000060000}"/>
    <cellStyle name="Note 7" xfId="1521" xr:uid="{00000000-0005-0000-0000-000001060000}"/>
    <cellStyle name="Note 7 2" xfId="1522" xr:uid="{00000000-0005-0000-0000-000002060000}"/>
    <cellStyle name="Note 7 3" xfId="1523" xr:uid="{00000000-0005-0000-0000-000003060000}"/>
    <cellStyle name="Note 7_BURE COMMERCE" xfId="1524" xr:uid="{00000000-0005-0000-0000-000004060000}"/>
    <cellStyle name="Note 8" xfId="1525" xr:uid="{00000000-0005-0000-0000-000005060000}"/>
    <cellStyle name="Note 8 2" xfId="1526" xr:uid="{00000000-0005-0000-0000-000006060000}"/>
    <cellStyle name="Note 8 3" xfId="1527" xr:uid="{00000000-0005-0000-0000-000007060000}"/>
    <cellStyle name="Note 8_BURE COMMERCE" xfId="1528" xr:uid="{00000000-0005-0000-0000-000008060000}"/>
    <cellStyle name="Note 9" xfId="1529" xr:uid="{00000000-0005-0000-0000-000009060000}"/>
    <cellStyle name="Note 9 2" xfId="1530" xr:uid="{00000000-0005-0000-0000-00000A060000}"/>
    <cellStyle name="Note 9 3" xfId="1531" xr:uid="{00000000-0005-0000-0000-00000B060000}"/>
    <cellStyle name="Note 9_BURE COMMERCE" xfId="1532" xr:uid="{00000000-0005-0000-0000-00000C060000}"/>
    <cellStyle name="Notiz" xfId="1533" xr:uid="{00000000-0005-0000-0000-00000D060000}"/>
    <cellStyle name="Notiz 2" xfId="1534" xr:uid="{00000000-0005-0000-0000-00000E060000}"/>
    <cellStyle name="Notiz 3" xfId="1535" xr:uid="{00000000-0005-0000-0000-00000F060000}"/>
    <cellStyle name="Notiz 4" xfId="1536" xr:uid="{00000000-0005-0000-0000-000010060000}"/>
    <cellStyle name="Notiz 4 2" xfId="1537" xr:uid="{00000000-0005-0000-0000-000011060000}"/>
    <cellStyle name="Notiz 4 3" xfId="1538" xr:uid="{00000000-0005-0000-0000-000012060000}"/>
    <cellStyle name="Notiz 4 4" xfId="1539" xr:uid="{00000000-0005-0000-0000-000013060000}"/>
    <cellStyle name="Notiz 5" xfId="1540" xr:uid="{00000000-0005-0000-0000-000014060000}"/>
    <cellStyle name="Obično 10" xfId="1541" xr:uid="{00000000-0005-0000-0000-000015060000}"/>
    <cellStyle name="Obično 10 2" xfId="1542" xr:uid="{00000000-0005-0000-0000-000016060000}"/>
    <cellStyle name="Obično 10 3" xfId="1543" xr:uid="{00000000-0005-0000-0000-000017060000}"/>
    <cellStyle name="Obično 10 4" xfId="1544" xr:uid="{00000000-0005-0000-0000-000018060000}"/>
    <cellStyle name="Obično 11" xfId="1545" xr:uid="{00000000-0005-0000-0000-000019060000}"/>
    <cellStyle name="Obično 11 2" xfId="1546" xr:uid="{00000000-0005-0000-0000-00001A060000}"/>
    <cellStyle name="Obično 11 3" xfId="1547" xr:uid="{00000000-0005-0000-0000-00001B060000}"/>
    <cellStyle name="Obično 12" xfId="1548" xr:uid="{00000000-0005-0000-0000-00001C060000}"/>
    <cellStyle name="Obično 12 2" xfId="1549" xr:uid="{00000000-0005-0000-0000-00001D060000}"/>
    <cellStyle name="Obično 13" xfId="1550" xr:uid="{00000000-0005-0000-0000-00001E060000}"/>
    <cellStyle name="Obično 13 2" xfId="1551" xr:uid="{00000000-0005-0000-0000-00001F060000}"/>
    <cellStyle name="Obično 13 3" xfId="1552" xr:uid="{00000000-0005-0000-0000-000020060000}"/>
    <cellStyle name="Obično 13 4" xfId="1553" xr:uid="{00000000-0005-0000-0000-000021060000}"/>
    <cellStyle name="Obično 14" xfId="1554" xr:uid="{00000000-0005-0000-0000-000022060000}"/>
    <cellStyle name="Obično 14 2" xfId="1555" xr:uid="{00000000-0005-0000-0000-000023060000}"/>
    <cellStyle name="Obično 15" xfId="1556" xr:uid="{00000000-0005-0000-0000-000024060000}"/>
    <cellStyle name="Obično 15 2" xfId="1557" xr:uid="{00000000-0005-0000-0000-000025060000}"/>
    <cellStyle name="Obično 16" xfId="1558" xr:uid="{00000000-0005-0000-0000-000026060000}"/>
    <cellStyle name="Obično 17" xfId="1559" xr:uid="{00000000-0005-0000-0000-000027060000}"/>
    <cellStyle name="Obično 17 2" xfId="1560" xr:uid="{00000000-0005-0000-0000-000028060000}"/>
    <cellStyle name="Obično 17 3" xfId="1561" xr:uid="{00000000-0005-0000-0000-000029060000}"/>
    <cellStyle name="Obično 18" xfId="1562" xr:uid="{00000000-0005-0000-0000-00002A060000}"/>
    <cellStyle name="Obično 18 2" xfId="1563" xr:uid="{00000000-0005-0000-0000-00002B060000}"/>
    <cellStyle name="Obično 183" xfId="1564" xr:uid="{00000000-0005-0000-0000-00002C060000}"/>
    <cellStyle name="Obično 183 2" xfId="1565" xr:uid="{00000000-0005-0000-0000-00002D060000}"/>
    <cellStyle name="Obično 19" xfId="1566" xr:uid="{00000000-0005-0000-0000-00002E060000}"/>
    <cellStyle name="Obično 19 2" xfId="1567" xr:uid="{00000000-0005-0000-0000-00002F060000}"/>
    <cellStyle name="Obično 2" xfId="1568" xr:uid="{00000000-0005-0000-0000-000030060000}"/>
    <cellStyle name="Obično 2 10" xfId="1569" xr:uid="{00000000-0005-0000-0000-000031060000}"/>
    <cellStyle name="Obično 2 11" xfId="1570" xr:uid="{00000000-0005-0000-0000-000032060000}"/>
    <cellStyle name="Obično 2 12" xfId="1571" xr:uid="{00000000-0005-0000-0000-000033060000}"/>
    <cellStyle name="Obično 2 13" xfId="1572" xr:uid="{00000000-0005-0000-0000-000034060000}"/>
    <cellStyle name="Obično 2 14" xfId="1573" xr:uid="{00000000-0005-0000-0000-000035060000}"/>
    <cellStyle name="Obično 2 15" xfId="1574" xr:uid="{00000000-0005-0000-0000-000036060000}"/>
    <cellStyle name="Obično 2 16" xfId="1575" xr:uid="{00000000-0005-0000-0000-000037060000}"/>
    <cellStyle name="Obično 2 17" xfId="1576" xr:uid="{00000000-0005-0000-0000-000038060000}"/>
    <cellStyle name="Obično 2 18" xfId="1577" xr:uid="{00000000-0005-0000-0000-000039060000}"/>
    <cellStyle name="Obično 2 19" xfId="1578" xr:uid="{00000000-0005-0000-0000-00003A060000}"/>
    <cellStyle name="Obično 2 2" xfId="1579" xr:uid="{00000000-0005-0000-0000-00003B060000}"/>
    <cellStyle name="Obično 2 2 10" xfId="1580" xr:uid="{00000000-0005-0000-0000-00003C060000}"/>
    <cellStyle name="Obično 2 2 10 2" xfId="1581" xr:uid="{00000000-0005-0000-0000-00003D060000}"/>
    <cellStyle name="Obično 2 2 10 3" xfId="1582" xr:uid="{00000000-0005-0000-0000-00003E060000}"/>
    <cellStyle name="Obično 2 2 11" xfId="1583" xr:uid="{00000000-0005-0000-0000-00003F060000}"/>
    <cellStyle name="Obično 2 2 11 2" xfId="1584" xr:uid="{00000000-0005-0000-0000-000040060000}"/>
    <cellStyle name="Obično 2 2 11 3" xfId="1585" xr:uid="{00000000-0005-0000-0000-000041060000}"/>
    <cellStyle name="Obično 2 2 12" xfId="1586" xr:uid="{00000000-0005-0000-0000-000042060000}"/>
    <cellStyle name="Obično 2 2 12 2" xfId="1587" xr:uid="{00000000-0005-0000-0000-000043060000}"/>
    <cellStyle name="Obično 2 2 12 3" xfId="1588" xr:uid="{00000000-0005-0000-0000-000044060000}"/>
    <cellStyle name="Obično 2 2 13" xfId="1589" xr:uid="{00000000-0005-0000-0000-000045060000}"/>
    <cellStyle name="Obično 2 2 13 2" xfId="1590" xr:uid="{00000000-0005-0000-0000-000046060000}"/>
    <cellStyle name="Obično 2 2 13 3" xfId="1591" xr:uid="{00000000-0005-0000-0000-000047060000}"/>
    <cellStyle name="Obično 2 2 14" xfId="1592" xr:uid="{00000000-0005-0000-0000-000048060000}"/>
    <cellStyle name="Obično 2 2 14 2" xfId="1593" xr:uid="{00000000-0005-0000-0000-000049060000}"/>
    <cellStyle name="Obično 2 2 14 3" xfId="1594" xr:uid="{00000000-0005-0000-0000-00004A060000}"/>
    <cellStyle name="Obično 2 2 15" xfId="1595" xr:uid="{00000000-0005-0000-0000-00004B060000}"/>
    <cellStyle name="Obično 2 2 15 2" xfId="1596" xr:uid="{00000000-0005-0000-0000-00004C060000}"/>
    <cellStyle name="Obično 2 2 15 3" xfId="1597" xr:uid="{00000000-0005-0000-0000-00004D060000}"/>
    <cellStyle name="Obično 2 2 16" xfId="1598" xr:uid="{00000000-0005-0000-0000-00004E060000}"/>
    <cellStyle name="Obično 2 2 16 2" xfId="1599" xr:uid="{00000000-0005-0000-0000-00004F060000}"/>
    <cellStyle name="Obično 2 2 16 3" xfId="1600" xr:uid="{00000000-0005-0000-0000-000050060000}"/>
    <cellStyle name="Obično 2 2 17" xfId="1601" xr:uid="{00000000-0005-0000-0000-000051060000}"/>
    <cellStyle name="Obično 2 2 17 2" xfId="1602" xr:uid="{00000000-0005-0000-0000-000052060000}"/>
    <cellStyle name="Obično 2 2 17 3" xfId="1603" xr:uid="{00000000-0005-0000-0000-000053060000}"/>
    <cellStyle name="Obično 2 2 18" xfId="1604" xr:uid="{00000000-0005-0000-0000-000054060000}"/>
    <cellStyle name="Obično 2 2 18 2" xfId="1605" xr:uid="{00000000-0005-0000-0000-000055060000}"/>
    <cellStyle name="Obično 2 2 18 3" xfId="1606" xr:uid="{00000000-0005-0000-0000-000056060000}"/>
    <cellStyle name="Obično 2 2 19" xfId="1607" xr:uid="{00000000-0005-0000-0000-000057060000}"/>
    <cellStyle name="Obično 2 2 19 2" xfId="1608" xr:uid="{00000000-0005-0000-0000-000058060000}"/>
    <cellStyle name="Obično 2 2 19 3" xfId="1609" xr:uid="{00000000-0005-0000-0000-000059060000}"/>
    <cellStyle name="Obično 2 2 2" xfId="1610" xr:uid="{00000000-0005-0000-0000-00005A060000}"/>
    <cellStyle name="Obično 2 2 2 10" xfId="1611" xr:uid="{00000000-0005-0000-0000-00005B060000}"/>
    <cellStyle name="Obično 2 2 2 11" xfId="1612" xr:uid="{00000000-0005-0000-0000-00005C060000}"/>
    <cellStyle name="Obično 2 2 2 12" xfId="1613" xr:uid="{00000000-0005-0000-0000-00005D060000}"/>
    <cellStyle name="Obično 2 2 2 13" xfId="1614" xr:uid="{00000000-0005-0000-0000-00005E060000}"/>
    <cellStyle name="Obično 2 2 2 14" xfId="1615" xr:uid="{00000000-0005-0000-0000-00005F060000}"/>
    <cellStyle name="Obično 2 2 2 15" xfId="1616" xr:uid="{00000000-0005-0000-0000-000060060000}"/>
    <cellStyle name="Obično 2 2 2 16" xfId="1617" xr:uid="{00000000-0005-0000-0000-000061060000}"/>
    <cellStyle name="Obično 2 2 2 17" xfId="1618" xr:uid="{00000000-0005-0000-0000-000062060000}"/>
    <cellStyle name="Obično 2 2 2 18" xfId="1619" xr:uid="{00000000-0005-0000-0000-000063060000}"/>
    <cellStyle name="Obično 2 2 2 19" xfId="1620" xr:uid="{00000000-0005-0000-0000-000064060000}"/>
    <cellStyle name="Obično 2 2 2 2" xfId="1621" xr:uid="{00000000-0005-0000-0000-000065060000}"/>
    <cellStyle name="Obično 2 2 2 2 10" xfId="1622" xr:uid="{00000000-0005-0000-0000-000066060000}"/>
    <cellStyle name="Obično 2 2 2 2 10 2" xfId="1623" xr:uid="{00000000-0005-0000-0000-000067060000}"/>
    <cellStyle name="Obično 2 2 2 2 10 3" xfId="1624" xr:uid="{00000000-0005-0000-0000-000068060000}"/>
    <cellStyle name="Obično 2 2 2 2 11" xfId="1625" xr:uid="{00000000-0005-0000-0000-000069060000}"/>
    <cellStyle name="Obično 2 2 2 2 11 2" xfId="1626" xr:uid="{00000000-0005-0000-0000-00006A060000}"/>
    <cellStyle name="Obično 2 2 2 2 11 3" xfId="1627" xr:uid="{00000000-0005-0000-0000-00006B060000}"/>
    <cellStyle name="Obično 2 2 2 2 12" xfId="1628" xr:uid="{00000000-0005-0000-0000-00006C060000}"/>
    <cellStyle name="Obično 2 2 2 2 12 2" xfId="1629" xr:uid="{00000000-0005-0000-0000-00006D060000}"/>
    <cellStyle name="Obično 2 2 2 2 12 3" xfId="1630" xr:uid="{00000000-0005-0000-0000-00006E060000}"/>
    <cellStyle name="Obično 2 2 2 2 13" xfId="1631" xr:uid="{00000000-0005-0000-0000-00006F060000}"/>
    <cellStyle name="Obično 2 2 2 2 13 2" xfId="1632" xr:uid="{00000000-0005-0000-0000-000070060000}"/>
    <cellStyle name="Obično 2 2 2 2 13 3" xfId="1633" xr:uid="{00000000-0005-0000-0000-000071060000}"/>
    <cellStyle name="Obično 2 2 2 2 14" xfId="1634" xr:uid="{00000000-0005-0000-0000-000072060000}"/>
    <cellStyle name="Obično 2 2 2 2 14 2" xfId="1635" xr:uid="{00000000-0005-0000-0000-000073060000}"/>
    <cellStyle name="Obično 2 2 2 2 14 3" xfId="1636" xr:uid="{00000000-0005-0000-0000-000074060000}"/>
    <cellStyle name="Obično 2 2 2 2 15" xfId="1637" xr:uid="{00000000-0005-0000-0000-000075060000}"/>
    <cellStyle name="Obično 2 2 2 2 15 2" xfId="1638" xr:uid="{00000000-0005-0000-0000-000076060000}"/>
    <cellStyle name="Obično 2 2 2 2 15 3" xfId="1639" xr:uid="{00000000-0005-0000-0000-000077060000}"/>
    <cellStyle name="Obično 2 2 2 2 16" xfId="1640" xr:uid="{00000000-0005-0000-0000-000078060000}"/>
    <cellStyle name="Obično 2 2 2 2 17" xfId="1641" xr:uid="{00000000-0005-0000-0000-000079060000}"/>
    <cellStyle name="Obično 2 2 2 2 2" xfId="1642" xr:uid="{00000000-0005-0000-0000-00007A060000}"/>
    <cellStyle name="Obično 2 2 2 2 2 2" xfId="1643" xr:uid="{00000000-0005-0000-0000-00007B060000}"/>
    <cellStyle name="Obično 2 2 2 2 2 3" xfId="1644" xr:uid="{00000000-0005-0000-0000-00007C060000}"/>
    <cellStyle name="Obično 2 2 2 2 3" xfId="1645" xr:uid="{00000000-0005-0000-0000-00007D060000}"/>
    <cellStyle name="Obično 2 2 2 2 3 2" xfId="1646" xr:uid="{00000000-0005-0000-0000-00007E060000}"/>
    <cellStyle name="Obično 2 2 2 2 3 3" xfId="1647" xr:uid="{00000000-0005-0000-0000-00007F060000}"/>
    <cellStyle name="Obično 2 2 2 2 4" xfId="1648" xr:uid="{00000000-0005-0000-0000-000080060000}"/>
    <cellStyle name="Obično 2 2 2 2 4 2" xfId="1649" xr:uid="{00000000-0005-0000-0000-000081060000}"/>
    <cellStyle name="Obično 2 2 2 2 4 3" xfId="1650" xr:uid="{00000000-0005-0000-0000-000082060000}"/>
    <cellStyle name="Obično 2 2 2 2 5" xfId="1651" xr:uid="{00000000-0005-0000-0000-000083060000}"/>
    <cellStyle name="Obično 2 2 2 2 5 2" xfId="1652" xr:uid="{00000000-0005-0000-0000-000084060000}"/>
    <cellStyle name="Obično 2 2 2 2 5 3" xfId="1653" xr:uid="{00000000-0005-0000-0000-000085060000}"/>
    <cellStyle name="Obično 2 2 2 2 6" xfId="1654" xr:uid="{00000000-0005-0000-0000-000086060000}"/>
    <cellStyle name="Obično 2 2 2 2 6 2" xfId="1655" xr:uid="{00000000-0005-0000-0000-000087060000}"/>
    <cellStyle name="Obično 2 2 2 2 6 3" xfId="1656" xr:uid="{00000000-0005-0000-0000-000088060000}"/>
    <cellStyle name="Obično 2 2 2 2 7" xfId="1657" xr:uid="{00000000-0005-0000-0000-000089060000}"/>
    <cellStyle name="Obično 2 2 2 2 7 2" xfId="1658" xr:uid="{00000000-0005-0000-0000-00008A060000}"/>
    <cellStyle name="Obično 2 2 2 2 7 3" xfId="1659" xr:uid="{00000000-0005-0000-0000-00008B060000}"/>
    <cellStyle name="Obično 2 2 2 2 8" xfId="1660" xr:uid="{00000000-0005-0000-0000-00008C060000}"/>
    <cellStyle name="Obično 2 2 2 2 8 2" xfId="1661" xr:uid="{00000000-0005-0000-0000-00008D060000}"/>
    <cellStyle name="Obično 2 2 2 2 8 3" xfId="1662" xr:uid="{00000000-0005-0000-0000-00008E060000}"/>
    <cellStyle name="Obično 2 2 2 2 9" xfId="1663" xr:uid="{00000000-0005-0000-0000-00008F060000}"/>
    <cellStyle name="Obično 2 2 2 2 9 2" xfId="1664" xr:uid="{00000000-0005-0000-0000-000090060000}"/>
    <cellStyle name="Obično 2 2 2 2 9 3" xfId="1665" xr:uid="{00000000-0005-0000-0000-000091060000}"/>
    <cellStyle name="Obično 2 2 2 3" xfId="1666" xr:uid="{00000000-0005-0000-0000-000092060000}"/>
    <cellStyle name="Obično 2 2 2 3 2" xfId="1667" xr:uid="{00000000-0005-0000-0000-000093060000}"/>
    <cellStyle name="Obično 2 2 2 3 3" xfId="1668" xr:uid="{00000000-0005-0000-0000-000094060000}"/>
    <cellStyle name="Obično 2 2 2 3 4" xfId="1669" xr:uid="{00000000-0005-0000-0000-000095060000}"/>
    <cellStyle name="Obično 2 2 2 4" xfId="1670" xr:uid="{00000000-0005-0000-0000-000096060000}"/>
    <cellStyle name="Obično 2 2 2 5" xfId="1671" xr:uid="{00000000-0005-0000-0000-000097060000}"/>
    <cellStyle name="Obično 2 2 2 6" xfId="1672" xr:uid="{00000000-0005-0000-0000-000098060000}"/>
    <cellStyle name="Obično 2 2 2 7" xfId="1673" xr:uid="{00000000-0005-0000-0000-000099060000}"/>
    <cellStyle name="Obično 2 2 2 8" xfId="1674" xr:uid="{00000000-0005-0000-0000-00009A060000}"/>
    <cellStyle name="Obično 2 2 2 9" xfId="1675" xr:uid="{00000000-0005-0000-0000-00009B060000}"/>
    <cellStyle name="Obično 2 2 20" xfId="1676" xr:uid="{00000000-0005-0000-0000-00009C060000}"/>
    <cellStyle name="Obično 2 2 20 2" xfId="1677" xr:uid="{00000000-0005-0000-0000-00009D060000}"/>
    <cellStyle name="Obično 2 2 20 3" xfId="1678" xr:uid="{00000000-0005-0000-0000-00009E060000}"/>
    <cellStyle name="Obično 2 2 21" xfId="1679" xr:uid="{00000000-0005-0000-0000-00009F060000}"/>
    <cellStyle name="Obično 2 2 22" xfId="1680" xr:uid="{00000000-0005-0000-0000-0000A0060000}"/>
    <cellStyle name="Obično 2 2 23" xfId="1681" xr:uid="{00000000-0005-0000-0000-0000A1060000}"/>
    <cellStyle name="Obično 2 2 3" xfId="1682" xr:uid="{00000000-0005-0000-0000-0000A2060000}"/>
    <cellStyle name="Obično 2 2 3 2" xfId="1683" xr:uid="{00000000-0005-0000-0000-0000A3060000}"/>
    <cellStyle name="Obično 2 2 3 3" xfId="1684" xr:uid="{00000000-0005-0000-0000-0000A4060000}"/>
    <cellStyle name="Obično 2 2 4" xfId="1685" xr:uid="{00000000-0005-0000-0000-0000A5060000}"/>
    <cellStyle name="Obično 2 2 4 2" xfId="1686" xr:uid="{00000000-0005-0000-0000-0000A6060000}"/>
    <cellStyle name="Obično 2 2 4 3" xfId="1687" xr:uid="{00000000-0005-0000-0000-0000A7060000}"/>
    <cellStyle name="Obično 2 2 5" xfId="1688" xr:uid="{00000000-0005-0000-0000-0000A8060000}"/>
    <cellStyle name="Obično 2 2 5 2" xfId="1689" xr:uid="{00000000-0005-0000-0000-0000A9060000}"/>
    <cellStyle name="Obično 2 2 5 3" xfId="1690" xr:uid="{00000000-0005-0000-0000-0000AA060000}"/>
    <cellStyle name="Obično 2 2 6" xfId="1691" xr:uid="{00000000-0005-0000-0000-0000AB060000}"/>
    <cellStyle name="Obično 2 2 6 2" xfId="1692" xr:uid="{00000000-0005-0000-0000-0000AC060000}"/>
    <cellStyle name="Obično 2 2 6 3" xfId="1693" xr:uid="{00000000-0005-0000-0000-0000AD060000}"/>
    <cellStyle name="Obično 2 2 7" xfId="1694" xr:uid="{00000000-0005-0000-0000-0000AE060000}"/>
    <cellStyle name="Obično 2 2 8" xfId="1695" xr:uid="{00000000-0005-0000-0000-0000AF060000}"/>
    <cellStyle name="Obično 2 2 8 2" xfId="1696" xr:uid="{00000000-0005-0000-0000-0000B0060000}"/>
    <cellStyle name="Obično 2 2 8 3" xfId="1697" xr:uid="{00000000-0005-0000-0000-0000B1060000}"/>
    <cellStyle name="Obično 2 2 9" xfId="1698" xr:uid="{00000000-0005-0000-0000-0000B2060000}"/>
    <cellStyle name="Obično 2 2 9 2" xfId="1699" xr:uid="{00000000-0005-0000-0000-0000B3060000}"/>
    <cellStyle name="Obično 2 2 9 3" xfId="1700" xr:uid="{00000000-0005-0000-0000-0000B4060000}"/>
    <cellStyle name="Obično 2 2_10_Agregat" xfId="1701" xr:uid="{00000000-0005-0000-0000-0000B5060000}"/>
    <cellStyle name="Obično 2 20" xfId="1702" xr:uid="{00000000-0005-0000-0000-0000B6060000}"/>
    <cellStyle name="Obično 2 21" xfId="1703" xr:uid="{00000000-0005-0000-0000-0000B7060000}"/>
    <cellStyle name="Obično 2 22" xfId="1704" xr:uid="{00000000-0005-0000-0000-0000B8060000}"/>
    <cellStyle name="Obično 2 23" xfId="1705" xr:uid="{00000000-0005-0000-0000-0000B9060000}"/>
    <cellStyle name="Obično 2 24" xfId="1706" xr:uid="{00000000-0005-0000-0000-0000BA060000}"/>
    <cellStyle name="Obično 2 25" xfId="2063" xr:uid="{1394CEA9-EA03-4455-AB33-1CB35E4D22BB}"/>
    <cellStyle name="Obično 2 26" xfId="2066" xr:uid="{FEEB2463-1DC6-442A-8590-00C9A88B0E7D}"/>
    <cellStyle name="Obično 2 3" xfId="1707" xr:uid="{00000000-0005-0000-0000-0000BB060000}"/>
    <cellStyle name="Obično 2 3 2" xfId="1708" xr:uid="{00000000-0005-0000-0000-0000BC060000}"/>
    <cellStyle name="Obično 2 3 3" xfId="1709" xr:uid="{00000000-0005-0000-0000-0000BD060000}"/>
    <cellStyle name="Obično 2 4" xfId="1710" xr:uid="{00000000-0005-0000-0000-0000BE060000}"/>
    <cellStyle name="Obično 2 4 2" xfId="1711" xr:uid="{00000000-0005-0000-0000-0000BF060000}"/>
    <cellStyle name="Obično 2 5" xfId="1712" xr:uid="{00000000-0005-0000-0000-0000C0060000}"/>
    <cellStyle name="Obično 2 5 2" xfId="1713" xr:uid="{00000000-0005-0000-0000-0000C1060000}"/>
    <cellStyle name="Obično 2 6" xfId="1714" xr:uid="{00000000-0005-0000-0000-0000C2060000}"/>
    <cellStyle name="Obično 2 7" xfId="1715" xr:uid="{00000000-0005-0000-0000-0000C3060000}"/>
    <cellStyle name="Obično 2 7 2" xfId="1716" xr:uid="{00000000-0005-0000-0000-0000C4060000}"/>
    <cellStyle name="Obično 2 7 3" xfId="1717" xr:uid="{00000000-0005-0000-0000-0000C5060000}"/>
    <cellStyle name="Obično 2 8" xfId="1718" xr:uid="{00000000-0005-0000-0000-0000C6060000}"/>
    <cellStyle name="Obično 2 9" xfId="1719" xr:uid="{00000000-0005-0000-0000-0000C7060000}"/>
    <cellStyle name="Obično 2_10_Agregat" xfId="1720" xr:uid="{00000000-0005-0000-0000-0000C8060000}"/>
    <cellStyle name="Obično 20" xfId="1721" xr:uid="{00000000-0005-0000-0000-0000C9060000}"/>
    <cellStyle name="Obično 20 2" xfId="1722" xr:uid="{00000000-0005-0000-0000-0000CA060000}"/>
    <cellStyle name="Obično 21" xfId="1723" xr:uid="{00000000-0005-0000-0000-0000CB060000}"/>
    <cellStyle name="Obično 21 2" xfId="1724" xr:uid="{00000000-0005-0000-0000-0000CC060000}"/>
    <cellStyle name="Obično 22" xfId="1725" xr:uid="{00000000-0005-0000-0000-0000CD060000}"/>
    <cellStyle name="Obično 22 2" xfId="1726" xr:uid="{00000000-0005-0000-0000-0000CE060000}"/>
    <cellStyle name="Obično 23" xfId="1727" xr:uid="{00000000-0005-0000-0000-0000CF060000}"/>
    <cellStyle name="Obično 24" xfId="1728" xr:uid="{00000000-0005-0000-0000-0000D0060000}"/>
    <cellStyle name="Obično 25" xfId="1729" xr:uid="{00000000-0005-0000-0000-0000D1060000}"/>
    <cellStyle name="Obično 26" xfId="1730" xr:uid="{00000000-0005-0000-0000-0000D2060000}"/>
    <cellStyle name="Obično 27" xfId="1731" xr:uid="{00000000-0005-0000-0000-0000D3060000}"/>
    <cellStyle name="Obično 28" xfId="1732" xr:uid="{00000000-0005-0000-0000-0000D4060000}"/>
    <cellStyle name="Obično 3" xfId="1733" xr:uid="{00000000-0005-0000-0000-0000D5060000}"/>
    <cellStyle name="Obično 3 2" xfId="1734" xr:uid="{00000000-0005-0000-0000-0000D6060000}"/>
    <cellStyle name="Obično 3 2 2" xfId="1735" xr:uid="{00000000-0005-0000-0000-0000D7060000}"/>
    <cellStyle name="Obično 3 2 2 2" xfId="1736" xr:uid="{00000000-0005-0000-0000-0000D8060000}"/>
    <cellStyle name="Obično 3 2 2 2 2" xfId="1737" xr:uid="{00000000-0005-0000-0000-0000D9060000}"/>
    <cellStyle name="Obično 3 2 2 2 3" xfId="1738" xr:uid="{00000000-0005-0000-0000-0000DA060000}"/>
    <cellStyle name="Obično 3 2 2 3" xfId="1739" xr:uid="{00000000-0005-0000-0000-0000DB060000}"/>
    <cellStyle name="Obično 3 2 2 3 2" xfId="1740" xr:uid="{00000000-0005-0000-0000-0000DC060000}"/>
    <cellStyle name="Obično 3 2 2 3 3" xfId="1741" xr:uid="{00000000-0005-0000-0000-0000DD060000}"/>
    <cellStyle name="Obično 3 2 2 4" xfId="1742" xr:uid="{00000000-0005-0000-0000-0000DE060000}"/>
    <cellStyle name="Obično 3 2 2 4 2" xfId="1743" xr:uid="{00000000-0005-0000-0000-0000DF060000}"/>
    <cellStyle name="Obično 3 2 2 5" xfId="1744" xr:uid="{00000000-0005-0000-0000-0000E0060000}"/>
    <cellStyle name="Obično 3 2 2 6" xfId="1745" xr:uid="{00000000-0005-0000-0000-0000E1060000}"/>
    <cellStyle name="Obično 3 2 3" xfId="1746" xr:uid="{00000000-0005-0000-0000-0000E2060000}"/>
    <cellStyle name="Obično 3 2 3 2" xfId="1747" xr:uid="{00000000-0005-0000-0000-0000E3060000}"/>
    <cellStyle name="Obično 3 2 3 2 2" xfId="1748" xr:uid="{00000000-0005-0000-0000-0000E4060000}"/>
    <cellStyle name="Obično 3 2 3 2 3" xfId="1749" xr:uid="{00000000-0005-0000-0000-0000E5060000}"/>
    <cellStyle name="Obično 3 2 3 3" xfId="1750" xr:uid="{00000000-0005-0000-0000-0000E6060000}"/>
    <cellStyle name="Obično 3 2 3 3 2" xfId="1751" xr:uid="{00000000-0005-0000-0000-0000E7060000}"/>
    <cellStyle name="Obično 3 2 3 4" xfId="1752" xr:uid="{00000000-0005-0000-0000-0000E8060000}"/>
    <cellStyle name="Obično 3 2 3 5" xfId="1753" xr:uid="{00000000-0005-0000-0000-0000E9060000}"/>
    <cellStyle name="Obično 3 2 4" xfId="1754" xr:uid="{00000000-0005-0000-0000-0000EA060000}"/>
    <cellStyle name="Obično 3 2 4 2" xfId="1755" xr:uid="{00000000-0005-0000-0000-0000EB060000}"/>
    <cellStyle name="Obično 3 2 4 3" xfId="1756" xr:uid="{00000000-0005-0000-0000-0000EC060000}"/>
    <cellStyle name="Obično 3 2 5" xfId="1757" xr:uid="{00000000-0005-0000-0000-0000ED060000}"/>
    <cellStyle name="Obično 3 2 5 2" xfId="1758" xr:uid="{00000000-0005-0000-0000-0000EE060000}"/>
    <cellStyle name="Obično 3 2 6" xfId="1759" xr:uid="{00000000-0005-0000-0000-0000EF060000}"/>
    <cellStyle name="Obično 3 2 7" xfId="1760" xr:uid="{00000000-0005-0000-0000-0000F0060000}"/>
    <cellStyle name="Obično 3 2 8" xfId="1761" xr:uid="{00000000-0005-0000-0000-0000F1060000}"/>
    <cellStyle name="Obično 3 3" xfId="1762" xr:uid="{00000000-0005-0000-0000-0000F2060000}"/>
    <cellStyle name="Obično 3 3 2" xfId="1763" xr:uid="{00000000-0005-0000-0000-0000F3060000}"/>
    <cellStyle name="Obično 3 3 2 2" xfId="1764" xr:uid="{00000000-0005-0000-0000-0000F4060000}"/>
    <cellStyle name="Obično 3 3 2 2 2" xfId="1765" xr:uid="{00000000-0005-0000-0000-0000F5060000}"/>
    <cellStyle name="Obično 3 3 2 2 3" xfId="1766" xr:uid="{00000000-0005-0000-0000-0000F6060000}"/>
    <cellStyle name="Obično 3 3 2 3" xfId="1767" xr:uid="{00000000-0005-0000-0000-0000F7060000}"/>
    <cellStyle name="Obično 3 3 2 3 2" xfId="1768" xr:uid="{00000000-0005-0000-0000-0000F8060000}"/>
    <cellStyle name="Obično 3 3 2 3 3" xfId="1769" xr:uid="{00000000-0005-0000-0000-0000F9060000}"/>
    <cellStyle name="Obično 3 3 2 4" xfId="1770" xr:uid="{00000000-0005-0000-0000-0000FA060000}"/>
    <cellStyle name="Obično 3 3 2 4 2" xfId="1771" xr:uid="{00000000-0005-0000-0000-0000FB060000}"/>
    <cellStyle name="Obično 3 3 2 5" xfId="1772" xr:uid="{00000000-0005-0000-0000-0000FC060000}"/>
    <cellStyle name="Obično 3 3 2 6" xfId="1773" xr:uid="{00000000-0005-0000-0000-0000FD060000}"/>
    <cellStyle name="Obično 3 3 3" xfId="1774" xr:uid="{00000000-0005-0000-0000-0000FE060000}"/>
    <cellStyle name="Obično 3 3 3 2" xfId="1775" xr:uid="{00000000-0005-0000-0000-0000FF060000}"/>
    <cellStyle name="Obično 3 3 3 2 2" xfId="1776" xr:uid="{00000000-0005-0000-0000-000000070000}"/>
    <cellStyle name="Obično 3 3 3 2 3" xfId="1777" xr:uid="{00000000-0005-0000-0000-000001070000}"/>
    <cellStyle name="Obično 3 3 3 3" xfId="1778" xr:uid="{00000000-0005-0000-0000-000002070000}"/>
    <cellStyle name="Obično 3 3 3 3 2" xfId="1779" xr:uid="{00000000-0005-0000-0000-000003070000}"/>
    <cellStyle name="Obično 3 3 3 4" xfId="1780" xr:uid="{00000000-0005-0000-0000-000004070000}"/>
    <cellStyle name="Obično 3 3 3 5" xfId="1781" xr:uid="{00000000-0005-0000-0000-000005070000}"/>
    <cellStyle name="Obično 3 3 4" xfId="1782" xr:uid="{00000000-0005-0000-0000-000006070000}"/>
    <cellStyle name="Obično 3 3 4 2" xfId="1783" xr:uid="{00000000-0005-0000-0000-000007070000}"/>
    <cellStyle name="Obično 3 3 4 3" xfId="1784" xr:uid="{00000000-0005-0000-0000-000008070000}"/>
    <cellStyle name="Obično 3 3 5" xfId="1785" xr:uid="{00000000-0005-0000-0000-000009070000}"/>
    <cellStyle name="Obično 3 3 5 2" xfId="1786" xr:uid="{00000000-0005-0000-0000-00000A070000}"/>
    <cellStyle name="Obično 3 3 6" xfId="1787" xr:uid="{00000000-0005-0000-0000-00000B070000}"/>
    <cellStyle name="Obično 3 3 7" xfId="1788" xr:uid="{00000000-0005-0000-0000-00000C070000}"/>
    <cellStyle name="Obično 3 3 8" xfId="1789" xr:uid="{00000000-0005-0000-0000-00000D070000}"/>
    <cellStyle name="Obično 3 4" xfId="1790" xr:uid="{00000000-0005-0000-0000-00000E070000}"/>
    <cellStyle name="Obično 3 5" xfId="1791" xr:uid="{00000000-0005-0000-0000-00000F070000}"/>
    <cellStyle name="Obično 3 6" xfId="1792" xr:uid="{00000000-0005-0000-0000-000010070000}"/>
    <cellStyle name="Obično 3 7" xfId="1793" xr:uid="{00000000-0005-0000-0000-000011070000}"/>
    <cellStyle name="Obično 3_ELEKTRO" xfId="1794" xr:uid="{00000000-0005-0000-0000-000012070000}"/>
    <cellStyle name="Obično 31" xfId="1795" xr:uid="{00000000-0005-0000-0000-000013070000}"/>
    <cellStyle name="Obično 32" xfId="1796" xr:uid="{00000000-0005-0000-0000-000014070000}"/>
    <cellStyle name="Obično 33" xfId="1797" xr:uid="{00000000-0005-0000-0000-000015070000}"/>
    <cellStyle name="Obično 35" xfId="1798" xr:uid="{00000000-0005-0000-0000-000016070000}"/>
    <cellStyle name="Obično 37" xfId="1799" xr:uid="{00000000-0005-0000-0000-000017070000}"/>
    <cellStyle name="Obično 38" xfId="1800" xr:uid="{00000000-0005-0000-0000-000018070000}"/>
    <cellStyle name="Obično 39" xfId="1801" xr:uid="{00000000-0005-0000-0000-000019070000}"/>
    <cellStyle name="Obično 39 2" xfId="1802" xr:uid="{00000000-0005-0000-0000-00001A070000}"/>
    <cellStyle name="Obično 4" xfId="1803" xr:uid="{00000000-0005-0000-0000-00001B070000}"/>
    <cellStyle name="Obično 4 2" xfId="1804" xr:uid="{00000000-0005-0000-0000-00001C070000}"/>
    <cellStyle name="Obično 4 3" xfId="1805" xr:uid="{00000000-0005-0000-0000-00001D070000}"/>
    <cellStyle name="Obično 4 4" xfId="1806" xr:uid="{00000000-0005-0000-0000-00001E070000}"/>
    <cellStyle name="Obično 4 5" xfId="1807" xr:uid="{00000000-0005-0000-0000-00001F070000}"/>
    <cellStyle name="Obično 5" xfId="1808" xr:uid="{00000000-0005-0000-0000-000020070000}"/>
    <cellStyle name="Obično 5 2" xfId="1809" xr:uid="{00000000-0005-0000-0000-000021070000}"/>
    <cellStyle name="Obično 5 3" xfId="1810" xr:uid="{00000000-0005-0000-0000-000022070000}"/>
    <cellStyle name="Obično 5 4" xfId="1811" xr:uid="{00000000-0005-0000-0000-000023070000}"/>
    <cellStyle name="Obično 5 4 2" xfId="1812" xr:uid="{00000000-0005-0000-0000-000024070000}"/>
    <cellStyle name="Obično 5 5" xfId="1813" xr:uid="{00000000-0005-0000-0000-000025070000}"/>
    <cellStyle name="Obično 5_ELEKTRO" xfId="1814" xr:uid="{00000000-0005-0000-0000-000026070000}"/>
    <cellStyle name="Obično 6" xfId="1815" xr:uid="{00000000-0005-0000-0000-000027070000}"/>
    <cellStyle name="Obično 6 2" xfId="1816" xr:uid="{00000000-0005-0000-0000-000028070000}"/>
    <cellStyle name="Obično 6 3" xfId="1817" xr:uid="{00000000-0005-0000-0000-000029070000}"/>
    <cellStyle name="Obično 7" xfId="1818" xr:uid="{00000000-0005-0000-0000-00002A070000}"/>
    <cellStyle name="Obično 7 2" xfId="1819" xr:uid="{00000000-0005-0000-0000-00002B070000}"/>
    <cellStyle name="Obično 7 3" xfId="1820" xr:uid="{00000000-0005-0000-0000-00002C070000}"/>
    <cellStyle name="Obično 7 4" xfId="1821" xr:uid="{00000000-0005-0000-0000-00002D070000}"/>
    <cellStyle name="Obično 8" xfId="1822" xr:uid="{00000000-0005-0000-0000-00002E070000}"/>
    <cellStyle name="Obično 8 2" xfId="1823" xr:uid="{00000000-0005-0000-0000-00002F070000}"/>
    <cellStyle name="Obično 8 3" xfId="1824" xr:uid="{00000000-0005-0000-0000-000030070000}"/>
    <cellStyle name="Obično 8 4" xfId="1825" xr:uid="{00000000-0005-0000-0000-000031070000}"/>
    <cellStyle name="Obično 8 5" xfId="1826" xr:uid="{00000000-0005-0000-0000-000032070000}"/>
    <cellStyle name="Obično 9" xfId="1827" xr:uid="{00000000-0005-0000-0000-000033070000}"/>
    <cellStyle name="Obično 9 2" xfId="1828" xr:uid="{00000000-0005-0000-0000-000034070000}"/>
    <cellStyle name="Obično 9 3" xfId="1829" xr:uid="{00000000-0005-0000-0000-000035070000}"/>
    <cellStyle name="Obično 9_ELEKTRO" xfId="1830" xr:uid="{00000000-0005-0000-0000-000036070000}"/>
    <cellStyle name="Obično_KauflandRI 2" xfId="1831" xr:uid="{00000000-0005-0000-0000-000037070000}"/>
    <cellStyle name="Obracun" xfId="1832" xr:uid="{00000000-0005-0000-0000-000038070000}"/>
    <cellStyle name="Opis NASLOV" xfId="1833" xr:uid="{00000000-0005-0000-0000-000039070000}"/>
    <cellStyle name="Opomba" xfId="1834" xr:uid="{00000000-0005-0000-0000-00003A070000}"/>
    <cellStyle name="Opozorilo" xfId="1835" xr:uid="{00000000-0005-0000-0000-00003B070000}"/>
    <cellStyle name="Output 10" xfId="1836" xr:uid="{00000000-0005-0000-0000-00003C070000}"/>
    <cellStyle name="Output 11" xfId="1837" xr:uid="{00000000-0005-0000-0000-00003D070000}"/>
    <cellStyle name="Output 12" xfId="1838" xr:uid="{00000000-0005-0000-0000-00003E070000}"/>
    <cellStyle name="Output 13" xfId="1839" xr:uid="{00000000-0005-0000-0000-00003F070000}"/>
    <cellStyle name="Output 14" xfId="1840" xr:uid="{00000000-0005-0000-0000-000040070000}"/>
    <cellStyle name="Output 2" xfId="1841" xr:uid="{00000000-0005-0000-0000-000041070000}"/>
    <cellStyle name="Output 3" xfId="1842" xr:uid="{00000000-0005-0000-0000-000042070000}"/>
    <cellStyle name="Output 4" xfId="1843" xr:uid="{00000000-0005-0000-0000-000043070000}"/>
    <cellStyle name="Output 5" xfId="1844" xr:uid="{00000000-0005-0000-0000-000044070000}"/>
    <cellStyle name="Output 6" xfId="1845" xr:uid="{00000000-0005-0000-0000-000045070000}"/>
    <cellStyle name="Output 7" xfId="1846" xr:uid="{00000000-0005-0000-0000-000046070000}"/>
    <cellStyle name="Output 8" xfId="1847" xr:uid="{00000000-0005-0000-0000-000047070000}"/>
    <cellStyle name="Output 9" xfId="1848" xr:uid="{00000000-0005-0000-0000-000048070000}"/>
    <cellStyle name="Percent [0]" xfId="1849" xr:uid="{00000000-0005-0000-0000-000049070000}"/>
    <cellStyle name="Percent [00]" xfId="1850" xr:uid="{00000000-0005-0000-0000-00004A070000}"/>
    <cellStyle name="Percent [2]" xfId="1851" xr:uid="{00000000-0005-0000-0000-00004B070000}"/>
    <cellStyle name="Percent 2" xfId="1852" xr:uid="{00000000-0005-0000-0000-00004C070000}"/>
    <cellStyle name="Percent 2 2" xfId="1853" xr:uid="{00000000-0005-0000-0000-00004D070000}"/>
    <cellStyle name="Percent 2 2 2" xfId="1854" xr:uid="{00000000-0005-0000-0000-00004E070000}"/>
    <cellStyle name="Percent 2 3" xfId="1855" xr:uid="{00000000-0005-0000-0000-00004F070000}"/>
    <cellStyle name="Percent 2 4" xfId="1856" xr:uid="{00000000-0005-0000-0000-000050070000}"/>
    <cellStyle name="Percent 2 5" xfId="1857" xr:uid="{00000000-0005-0000-0000-000051070000}"/>
    <cellStyle name="Percent 3" xfId="1858" xr:uid="{00000000-0005-0000-0000-000052070000}"/>
    <cellStyle name="Percent 3 2" xfId="1859" xr:uid="{00000000-0005-0000-0000-000053070000}"/>
    <cellStyle name="Percent 4" xfId="1860" xr:uid="{00000000-0005-0000-0000-000054070000}"/>
    <cellStyle name="PODNASLOV" xfId="1861" xr:uid="{00000000-0005-0000-0000-000055070000}"/>
    <cellStyle name="Pojasnjevalno besedilo" xfId="1862" xr:uid="{00000000-0005-0000-0000-000056070000}"/>
    <cellStyle name="Postotak 2" xfId="1863" xr:uid="{00000000-0005-0000-0000-000057070000}"/>
    <cellStyle name="Postotak 3" xfId="1864" xr:uid="{00000000-0005-0000-0000-000058070000}"/>
    <cellStyle name="Postotak 4" xfId="1865" xr:uid="{00000000-0005-0000-0000-000059070000}"/>
    <cellStyle name="Poudarek1" xfId="1866" xr:uid="{00000000-0005-0000-0000-00005A070000}"/>
    <cellStyle name="Poudarek2" xfId="1867" xr:uid="{00000000-0005-0000-0000-00005B070000}"/>
    <cellStyle name="Poudarek3" xfId="1868" xr:uid="{00000000-0005-0000-0000-00005C070000}"/>
    <cellStyle name="Poudarek4" xfId="1869" xr:uid="{00000000-0005-0000-0000-00005D070000}"/>
    <cellStyle name="Poudarek5" xfId="1870" xr:uid="{00000000-0005-0000-0000-00005E070000}"/>
    <cellStyle name="Poudarek6" xfId="1871" xr:uid="{00000000-0005-0000-0000-00005F070000}"/>
    <cellStyle name="Povezana celica" xfId="1872" xr:uid="{00000000-0005-0000-0000-000060070000}"/>
    <cellStyle name="Povezana ćelija 2" xfId="1873" xr:uid="{00000000-0005-0000-0000-000061070000}"/>
    <cellStyle name="Povezana ćelija 3" xfId="1874" xr:uid="{00000000-0005-0000-0000-000062070000}"/>
    <cellStyle name="PrePop Currency (0)" xfId="1875" xr:uid="{00000000-0005-0000-0000-000063070000}"/>
    <cellStyle name="PrePop Currency (2)" xfId="1876" xr:uid="{00000000-0005-0000-0000-000064070000}"/>
    <cellStyle name="PrePop Units (0)" xfId="1877" xr:uid="{00000000-0005-0000-0000-000065070000}"/>
    <cellStyle name="PrePop Units (1)" xfId="1878" xr:uid="{00000000-0005-0000-0000-000066070000}"/>
    <cellStyle name="PrePop Units (2)" xfId="1879" xr:uid="{00000000-0005-0000-0000-000067070000}"/>
    <cellStyle name="Preveri celico" xfId="1880" xr:uid="{00000000-0005-0000-0000-000068070000}"/>
    <cellStyle name="Provjera ćelije 2" xfId="1881" xr:uid="{00000000-0005-0000-0000-000069070000}"/>
    <cellStyle name="Provjera ćelije 3" xfId="1882" xr:uid="{00000000-0005-0000-0000-00006A070000}"/>
    <cellStyle name="Računanje" xfId="1883" xr:uid="{00000000-0005-0000-0000-00006B070000}"/>
    <cellStyle name="SADRŽAJ" xfId="1884" xr:uid="{00000000-0005-0000-0000-00006C070000}"/>
    <cellStyle name="Satisfaisant" xfId="1885" xr:uid="{00000000-0005-0000-0000-00006D070000}"/>
    <cellStyle name="Schlecht" xfId="1886" xr:uid="{00000000-0005-0000-0000-00006E070000}"/>
    <cellStyle name="Schlecht 2" xfId="1887" xr:uid="{00000000-0005-0000-0000-00006F070000}"/>
    <cellStyle name="Sheet Title" xfId="1888" xr:uid="{00000000-0005-0000-0000-000070070000}"/>
    <cellStyle name="Slabo" xfId="1889" xr:uid="{00000000-0005-0000-0000-000071070000}"/>
    <cellStyle name="Sortie" xfId="1890" xr:uid="{00000000-0005-0000-0000-000072070000}"/>
    <cellStyle name="Standard" xfId="1891" xr:uid="{00000000-0005-0000-0000-000073070000}"/>
    <cellStyle name="Standard 2" xfId="1892" xr:uid="{00000000-0005-0000-0000-000074070000}"/>
    <cellStyle name="Stavka kolicina" xfId="1893" xr:uid="{00000000-0005-0000-0000-000075070000}"/>
    <cellStyle name="Stavka OPIS" xfId="1894" xr:uid="{00000000-0005-0000-0000-000076070000}"/>
    <cellStyle name="Stil 1" xfId="1895" xr:uid="{00000000-0005-0000-0000-000077070000}"/>
    <cellStyle name="Stil 1 2" xfId="1896" xr:uid="{00000000-0005-0000-0000-000078070000}"/>
    <cellStyle name="Style 1" xfId="1897" xr:uid="{00000000-0005-0000-0000-000079070000}"/>
    <cellStyle name="Style 1 2" xfId="1898" xr:uid="{00000000-0005-0000-0000-00007A070000}"/>
    <cellStyle name="Style 1 2 2" xfId="1899" xr:uid="{00000000-0005-0000-0000-00007B070000}"/>
    <cellStyle name="Style 1 2 3" xfId="1900" xr:uid="{00000000-0005-0000-0000-00007C070000}"/>
    <cellStyle name="Style 1 3" xfId="1901" xr:uid="{00000000-0005-0000-0000-00007D070000}"/>
    <cellStyle name="Style 1 4" xfId="1902" xr:uid="{00000000-0005-0000-0000-00007E070000}"/>
    <cellStyle name="Style 1_07. FIRE PROTECTION_SPRINKLERver14" xfId="1903" xr:uid="{00000000-0005-0000-0000-00007F070000}"/>
    <cellStyle name="Tekst objašnjenja 2" xfId="1904" xr:uid="{00000000-0005-0000-0000-000080070000}"/>
    <cellStyle name="Tekst objašnjenja 3" xfId="1905" xr:uid="{00000000-0005-0000-0000-000081070000}"/>
    <cellStyle name="Tekst upozorenja 2" xfId="1906" xr:uid="{00000000-0005-0000-0000-000082070000}"/>
    <cellStyle name="Tekst upozorenja 3" xfId="1907" xr:uid="{00000000-0005-0000-0000-000083070000}"/>
    <cellStyle name="tekst-levo" xfId="1908" xr:uid="{00000000-0005-0000-0000-000084070000}"/>
    <cellStyle name="Text Indent A" xfId="1909" xr:uid="{00000000-0005-0000-0000-000085070000}"/>
    <cellStyle name="Text Indent B" xfId="1910" xr:uid="{00000000-0005-0000-0000-000086070000}"/>
    <cellStyle name="Text Indent C" xfId="1911" xr:uid="{00000000-0005-0000-0000-000087070000}"/>
    <cellStyle name="Texte explicatif" xfId="1912" xr:uid="{00000000-0005-0000-0000-000088070000}"/>
    <cellStyle name="Title 2" xfId="1913" xr:uid="{00000000-0005-0000-0000-000089070000}"/>
    <cellStyle name="Titre" xfId="1914" xr:uid="{00000000-0005-0000-0000-00008A070000}"/>
    <cellStyle name="Titre 1" xfId="1915" xr:uid="{00000000-0005-0000-0000-00008B070000}"/>
    <cellStyle name="Titre 2" xfId="1916" xr:uid="{00000000-0005-0000-0000-00008C070000}"/>
    <cellStyle name="Titre 3" xfId="1917" xr:uid="{00000000-0005-0000-0000-00008D070000}"/>
    <cellStyle name="Titre 4" xfId="1918" xr:uid="{00000000-0005-0000-0000-00008E070000}"/>
    <cellStyle name="Total 10" xfId="1919" xr:uid="{00000000-0005-0000-0000-00008F070000}"/>
    <cellStyle name="Total 11" xfId="1920" xr:uid="{00000000-0005-0000-0000-000090070000}"/>
    <cellStyle name="Total 12" xfId="1921" xr:uid="{00000000-0005-0000-0000-000091070000}"/>
    <cellStyle name="Total 13" xfId="1922" xr:uid="{00000000-0005-0000-0000-000092070000}"/>
    <cellStyle name="Total 14" xfId="1923" xr:uid="{00000000-0005-0000-0000-000093070000}"/>
    <cellStyle name="Total 2" xfId="1924" xr:uid="{00000000-0005-0000-0000-000094070000}"/>
    <cellStyle name="Total 3" xfId="1925" xr:uid="{00000000-0005-0000-0000-000095070000}"/>
    <cellStyle name="Total 4" xfId="1926" xr:uid="{00000000-0005-0000-0000-000096070000}"/>
    <cellStyle name="Total 5" xfId="1927" xr:uid="{00000000-0005-0000-0000-000097070000}"/>
    <cellStyle name="Total 6" xfId="1928" xr:uid="{00000000-0005-0000-0000-000098070000}"/>
    <cellStyle name="Total 7" xfId="1929" xr:uid="{00000000-0005-0000-0000-000099070000}"/>
    <cellStyle name="Total 8" xfId="1930" xr:uid="{00000000-0005-0000-0000-00009A070000}"/>
    <cellStyle name="Total 9" xfId="1931" xr:uid="{00000000-0005-0000-0000-00009B070000}"/>
    <cellStyle name="TRO©KOVNIK" xfId="1932" xr:uid="{00000000-0005-0000-0000-00009C070000}"/>
    <cellStyle name="Überschrift" xfId="1933" xr:uid="{00000000-0005-0000-0000-00009D070000}"/>
    <cellStyle name="Überschrift 1" xfId="1934" xr:uid="{00000000-0005-0000-0000-00009E070000}"/>
    <cellStyle name="Überschrift 1 2" xfId="1935" xr:uid="{00000000-0005-0000-0000-00009F070000}"/>
    <cellStyle name="Überschrift 2" xfId="1936" xr:uid="{00000000-0005-0000-0000-0000A0070000}"/>
    <cellStyle name="Überschrift 2 2" xfId="1937" xr:uid="{00000000-0005-0000-0000-0000A1070000}"/>
    <cellStyle name="Überschrift 3" xfId="1938" xr:uid="{00000000-0005-0000-0000-0000A2070000}"/>
    <cellStyle name="Überschrift 3 2" xfId="1939" xr:uid="{00000000-0005-0000-0000-0000A3070000}"/>
    <cellStyle name="Überschrift 4" xfId="1940" xr:uid="{00000000-0005-0000-0000-0000A4070000}"/>
    <cellStyle name="Überschrift 4 2" xfId="1941" xr:uid="{00000000-0005-0000-0000-0000A5070000}"/>
    <cellStyle name="Überschrift 5" xfId="1942" xr:uid="{00000000-0005-0000-0000-0000A6070000}"/>
    <cellStyle name="Überschrift_05_SUPERNOVA_TROSKOVNIK_JAKE I SLABE STRUJE_OBI" xfId="1943" xr:uid="{00000000-0005-0000-0000-0000A7070000}"/>
    <cellStyle name="Ukupni zbroj 2" xfId="1944" xr:uid="{00000000-0005-0000-0000-0000A8070000}"/>
    <cellStyle name="Ukupni zbroj 3" xfId="1945" xr:uid="{00000000-0005-0000-0000-0000A9070000}"/>
    <cellStyle name="Ukupno" xfId="1946" xr:uid="{00000000-0005-0000-0000-0000AA070000}"/>
    <cellStyle name="Ukupno 2" xfId="1947" xr:uid="{00000000-0005-0000-0000-0000AB070000}"/>
    <cellStyle name="Ukupno_1051-3_1_UPU-6_1_dio_Projektantski troskovnici bez cijena" xfId="1948" xr:uid="{00000000-0005-0000-0000-0000AC070000}"/>
    <cellStyle name="Unos 2" xfId="1949" xr:uid="{00000000-0005-0000-0000-0000AD070000}"/>
    <cellStyle name="Unos 3" xfId="1950" xr:uid="{00000000-0005-0000-0000-0000AE070000}"/>
    <cellStyle name="Valuta 2" xfId="1951" xr:uid="{00000000-0005-0000-0000-0000AF070000}"/>
    <cellStyle name="Valuta 3" xfId="1952" xr:uid="{00000000-0005-0000-0000-0000B0070000}"/>
    <cellStyle name="Vérification" xfId="1953" xr:uid="{00000000-0005-0000-0000-0000B1070000}"/>
    <cellStyle name="Verknüpfte Zelle" xfId="1954" xr:uid="{00000000-0005-0000-0000-0000B2070000}"/>
    <cellStyle name="Verknüpfte Zelle 2" xfId="1955" xr:uid="{00000000-0005-0000-0000-0000B3070000}"/>
    <cellStyle name="Vnos" xfId="1956" xr:uid="{00000000-0005-0000-0000-0000B4070000}"/>
    <cellStyle name="Vsota" xfId="1957" xr:uid="{00000000-0005-0000-0000-0000B5070000}"/>
    <cellStyle name="Währung [0]_Fagr" xfId="1958" xr:uid="{00000000-0005-0000-0000-0000B6070000}"/>
    <cellStyle name="Währung_Fagr" xfId="1959" xr:uid="{00000000-0005-0000-0000-0000B7070000}"/>
    <cellStyle name="Warnender Text" xfId="1960" xr:uid="{00000000-0005-0000-0000-0000B8070000}"/>
    <cellStyle name="Warning Text 10" xfId="1961" xr:uid="{00000000-0005-0000-0000-0000B9070000}"/>
    <cellStyle name="Warning Text 11" xfId="1962" xr:uid="{00000000-0005-0000-0000-0000BA070000}"/>
    <cellStyle name="Warning Text 12" xfId="1963" xr:uid="{00000000-0005-0000-0000-0000BB070000}"/>
    <cellStyle name="Warning Text 13" xfId="1964" xr:uid="{00000000-0005-0000-0000-0000BC070000}"/>
    <cellStyle name="Warning Text 14" xfId="1965" xr:uid="{00000000-0005-0000-0000-0000BD070000}"/>
    <cellStyle name="Warning Text 2" xfId="1966" xr:uid="{00000000-0005-0000-0000-0000BE070000}"/>
    <cellStyle name="Warning Text 3" xfId="1967" xr:uid="{00000000-0005-0000-0000-0000BF070000}"/>
    <cellStyle name="Warning Text 4" xfId="1968" xr:uid="{00000000-0005-0000-0000-0000C0070000}"/>
    <cellStyle name="Warning Text 5" xfId="1969" xr:uid="{00000000-0005-0000-0000-0000C1070000}"/>
    <cellStyle name="Warning Text 6" xfId="1970" xr:uid="{00000000-0005-0000-0000-0000C2070000}"/>
    <cellStyle name="Warning Text 7" xfId="1971" xr:uid="{00000000-0005-0000-0000-0000C3070000}"/>
    <cellStyle name="Warning Text 8" xfId="1972" xr:uid="{00000000-0005-0000-0000-0000C4070000}"/>
    <cellStyle name="Warning Text 8 4" xfId="1973" xr:uid="{00000000-0005-0000-0000-0000C5070000}"/>
    <cellStyle name="Warning Text 9" xfId="1974" xr:uid="{00000000-0005-0000-0000-0000C6070000}"/>
    <cellStyle name="zadnja" xfId="1975" xr:uid="{00000000-0005-0000-0000-0000C7070000}"/>
    <cellStyle name="Zarez 10" xfId="1976" xr:uid="{00000000-0005-0000-0000-0000C8070000}"/>
    <cellStyle name="Zarez 10 2" xfId="1977" xr:uid="{00000000-0005-0000-0000-0000C9070000}"/>
    <cellStyle name="Zarez 10 3" xfId="1978" xr:uid="{00000000-0005-0000-0000-0000CA070000}"/>
    <cellStyle name="Zarez 11" xfId="1979" xr:uid="{00000000-0005-0000-0000-0000CB070000}"/>
    <cellStyle name="Zarez 12" xfId="1980" xr:uid="{00000000-0005-0000-0000-0000CC070000}"/>
    <cellStyle name="Zarez 13" xfId="1981" xr:uid="{00000000-0005-0000-0000-0000CD070000}"/>
    <cellStyle name="Zarez 14" xfId="1982" xr:uid="{00000000-0005-0000-0000-0000CE070000}"/>
    <cellStyle name="Zarez 15" xfId="1983" xr:uid="{00000000-0005-0000-0000-0000CF070000}"/>
    <cellStyle name="Zarez 18" xfId="1984" xr:uid="{00000000-0005-0000-0000-0000D0070000}"/>
    <cellStyle name="Zarez 18 2" xfId="1985" xr:uid="{00000000-0005-0000-0000-0000D1070000}"/>
    <cellStyle name="Zarez 2" xfId="1986" xr:uid="{00000000-0005-0000-0000-0000D2070000}"/>
    <cellStyle name="Zarez 2 10" xfId="1987" xr:uid="{00000000-0005-0000-0000-0000D3070000}"/>
    <cellStyle name="Zarez 2 10 2" xfId="1988" xr:uid="{00000000-0005-0000-0000-0000D4070000}"/>
    <cellStyle name="Zarez 2 10 3" xfId="1989" xr:uid="{00000000-0005-0000-0000-0000D5070000}"/>
    <cellStyle name="Zarez 2 11" xfId="1990" xr:uid="{00000000-0005-0000-0000-0000D6070000}"/>
    <cellStyle name="Zarez 2 11 2" xfId="1991" xr:uid="{00000000-0005-0000-0000-0000D7070000}"/>
    <cellStyle name="Zarez 2 11 3" xfId="1992" xr:uid="{00000000-0005-0000-0000-0000D8070000}"/>
    <cellStyle name="Zarez 2 12" xfId="1993" xr:uid="{00000000-0005-0000-0000-0000D9070000}"/>
    <cellStyle name="Zarez 2 12 2" xfId="1994" xr:uid="{00000000-0005-0000-0000-0000DA070000}"/>
    <cellStyle name="Zarez 2 12 3" xfId="1995" xr:uid="{00000000-0005-0000-0000-0000DB070000}"/>
    <cellStyle name="Zarez 2 13" xfId="1996" xr:uid="{00000000-0005-0000-0000-0000DC070000}"/>
    <cellStyle name="Zarez 2 13 2" xfId="1997" xr:uid="{00000000-0005-0000-0000-0000DD070000}"/>
    <cellStyle name="Zarez 2 13 3" xfId="1998" xr:uid="{00000000-0005-0000-0000-0000DE070000}"/>
    <cellStyle name="Zarez 2 14" xfId="1999" xr:uid="{00000000-0005-0000-0000-0000DF070000}"/>
    <cellStyle name="Zarez 2 14 2" xfId="2000" xr:uid="{00000000-0005-0000-0000-0000E0070000}"/>
    <cellStyle name="Zarez 2 14 3" xfId="2001" xr:uid="{00000000-0005-0000-0000-0000E1070000}"/>
    <cellStyle name="Zarez 2 15" xfId="2002" xr:uid="{00000000-0005-0000-0000-0000E2070000}"/>
    <cellStyle name="Zarez 2 15 2" xfId="2003" xr:uid="{00000000-0005-0000-0000-0000E3070000}"/>
    <cellStyle name="Zarez 2 15 3" xfId="2004" xr:uid="{00000000-0005-0000-0000-0000E4070000}"/>
    <cellStyle name="Zarez 2 16" xfId="2005" xr:uid="{00000000-0005-0000-0000-0000E5070000}"/>
    <cellStyle name="Zarez 2 17" xfId="2006" xr:uid="{00000000-0005-0000-0000-0000E6070000}"/>
    <cellStyle name="Zarez 2 2" xfId="2007" xr:uid="{00000000-0005-0000-0000-0000E7070000}"/>
    <cellStyle name="Zarez 2 2 2" xfId="2008" xr:uid="{00000000-0005-0000-0000-0000E8070000}"/>
    <cellStyle name="Zarez 2 2 3" xfId="2009" xr:uid="{00000000-0005-0000-0000-0000E9070000}"/>
    <cellStyle name="Zarez 2 2 4" xfId="2010" xr:uid="{00000000-0005-0000-0000-0000EA070000}"/>
    <cellStyle name="Zarez 2 2 5" xfId="2011" xr:uid="{00000000-0005-0000-0000-0000EB070000}"/>
    <cellStyle name="Zarez 2 3" xfId="2012" xr:uid="{00000000-0005-0000-0000-0000EC070000}"/>
    <cellStyle name="Zarez 2 3 2" xfId="2013" xr:uid="{00000000-0005-0000-0000-0000ED070000}"/>
    <cellStyle name="Zarez 2 3 3" xfId="2014" xr:uid="{00000000-0005-0000-0000-0000EE070000}"/>
    <cellStyle name="Zarez 2 3 4" xfId="2015" xr:uid="{00000000-0005-0000-0000-0000EF070000}"/>
    <cellStyle name="Zarez 2 4" xfId="2016" xr:uid="{00000000-0005-0000-0000-0000F0070000}"/>
    <cellStyle name="Zarez 2 4 2" xfId="2017" xr:uid="{00000000-0005-0000-0000-0000F1070000}"/>
    <cellStyle name="Zarez 2 4 3" xfId="2018" xr:uid="{00000000-0005-0000-0000-0000F2070000}"/>
    <cellStyle name="Zarez 2 4 4" xfId="2019" xr:uid="{00000000-0005-0000-0000-0000F3070000}"/>
    <cellStyle name="Zarez 2 5" xfId="2020" xr:uid="{00000000-0005-0000-0000-0000F4070000}"/>
    <cellStyle name="Zarez 2 5 2" xfId="2021" xr:uid="{00000000-0005-0000-0000-0000F5070000}"/>
    <cellStyle name="Zarez 2 5 3" xfId="2022" xr:uid="{00000000-0005-0000-0000-0000F6070000}"/>
    <cellStyle name="Zarez 2 5 4" xfId="2023" xr:uid="{00000000-0005-0000-0000-0000F7070000}"/>
    <cellStyle name="Zarez 2 6" xfId="2024" xr:uid="{00000000-0005-0000-0000-0000F8070000}"/>
    <cellStyle name="Zarez 2 6 2" xfId="2025" xr:uid="{00000000-0005-0000-0000-0000F9070000}"/>
    <cellStyle name="Zarez 2 6 3" xfId="2026" xr:uid="{00000000-0005-0000-0000-0000FA070000}"/>
    <cellStyle name="Zarez 2 7" xfId="2027" xr:uid="{00000000-0005-0000-0000-0000FB070000}"/>
    <cellStyle name="Zarez 2 7 2" xfId="2028" xr:uid="{00000000-0005-0000-0000-0000FC070000}"/>
    <cellStyle name="Zarez 2 7 3" xfId="2029" xr:uid="{00000000-0005-0000-0000-0000FD070000}"/>
    <cellStyle name="Zarez 2 8" xfId="2030" xr:uid="{00000000-0005-0000-0000-0000FE070000}"/>
    <cellStyle name="Zarez 2 8 2" xfId="2031" xr:uid="{00000000-0005-0000-0000-0000FF070000}"/>
    <cellStyle name="Zarez 2 8 3" xfId="2032" xr:uid="{00000000-0005-0000-0000-000000080000}"/>
    <cellStyle name="Zarez 2 9" xfId="2033" xr:uid="{00000000-0005-0000-0000-000001080000}"/>
    <cellStyle name="Zarez 2 9 2" xfId="2034" xr:uid="{00000000-0005-0000-0000-000002080000}"/>
    <cellStyle name="Zarez 2 9 3" xfId="2035" xr:uid="{00000000-0005-0000-0000-000003080000}"/>
    <cellStyle name="Zarez 2_Knjiga 5 TROŠKOVNIK Instalaterski radovi dio 1" xfId="2036" xr:uid="{00000000-0005-0000-0000-000004080000}"/>
    <cellStyle name="Zarez 3" xfId="2037" xr:uid="{00000000-0005-0000-0000-000005080000}"/>
    <cellStyle name="Zarez 3 2" xfId="2038" xr:uid="{00000000-0005-0000-0000-000006080000}"/>
    <cellStyle name="Zarez 3 2 2" xfId="2039" xr:uid="{00000000-0005-0000-0000-000007080000}"/>
    <cellStyle name="Zarez 3 3" xfId="2040" xr:uid="{00000000-0005-0000-0000-000008080000}"/>
    <cellStyle name="Zarez 3 4" xfId="2041" xr:uid="{00000000-0005-0000-0000-000009080000}"/>
    <cellStyle name="Zarez 3_Knjiga 5 TROŠKOVNIK Instalaterski radovi dio 1" xfId="2042" xr:uid="{00000000-0005-0000-0000-00000A080000}"/>
    <cellStyle name="Zarez 4" xfId="2043" xr:uid="{00000000-0005-0000-0000-00000B080000}"/>
    <cellStyle name="Zarez 4 2" xfId="2044" xr:uid="{00000000-0005-0000-0000-00000C080000}"/>
    <cellStyle name="Zarez 5" xfId="2045" xr:uid="{00000000-0005-0000-0000-00000D080000}"/>
    <cellStyle name="Zarez 5 2" xfId="2046" xr:uid="{00000000-0005-0000-0000-00000E080000}"/>
    <cellStyle name="Zarez 5 3" xfId="2047" xr:uid="{00000000-0005-0000-0000-00000F080000}"/>
    <cellStyle name="Zarez 6" xfId="2048" xr:uid="{00000000-0005-0000-0000-000010080000}"/>
    <cellStyle name="Zarez 7" xfId="2049" xr:uid="{00000000-0005-0000-0000-000011080000}"/>
    <cellStyle name="Zarez 8" xfId="2050" xr:uid="{00000000-0005-0000-0000-000012080000}"/>
    <cellStyle name="Zarez 9" xfId="2051" xr:uid="{00000000-0005-0000-0000-000013080000}"/>
    <cellStyle name="Zelle überprüfen" xfId="2052" xr:uid="{00000000-0005-0000-0000-000014080000}"/>
    <cellStyle name="Zelle überprüfen 2" xfId="2053" xr:uid="{00000000-0005-0000-0000-00001508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19050</xdr:colOff>
      <xdr:row>49</xdr:row>
      <xdr:rowOff>0</xdr:rowOff>
    </xdr:from>
    <xdr:ext cx="28854" cy="132665"/>
    <xdr:sp macro="" textlink="">
      <xdr:nvSpPr>
        <xdr:cNvPr id="2" name="Rectangle 238">
          <a:extLst>
            <a:ext uri="{FF2B5EF4-FFF2-40B4-BE49-F238E27FC236}">
              <a16:creationId xmlns:a16="http://schemas.microsoft.com/office/drawing/2014/main" id="{CAA64966-5C54-46B6-B56E-A0DFF42F96B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3" name="Rectangle 249">
          <a:extLst>
            <a:ext uri="{FF2B5EF4-FFF2-40B4-BE49-F238E27FC236}">
              <a16:creationId xmlns:a16="http://schemas.microsoft.com/office/drawing/2014/main" id="{6E278E0D-ECBC-421D-AF8F-A577252F83D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4" name="Rectangle 251">
          <a:extLst>
            <a:ext uri="{FF2B5EF4-FFF2-40B4-BE49-F238E27FC236}">
              <a16:creationId xmlns:a16="http://schemas.microsoft.com/office/drawing/2014/main" id="{1A453438-2964-4D34-8457-C84C5FDA098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5" name="Rectangle 253">
          <a:extLst>
            <a:ext uri="{FF2B5EF4-FFF2-40B4-BE49-F238E27FC236}">
              <a16:creationId xmlns:a16="http://schemas.microsoft.com/office/drawing/2014/main" id="{8D740B5E-F848-42E0-B632-17D06403D0B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6" name="Rectangle 254">
          <a:extLst>
            <a:ext uri="{FF2B5EF4-FFF2-40B4-BE49-F238E27FC236}">
              <a16:creationId xmlns:a16="http://schemas.microsoft.com/office/drawing/2014/main" id="{A1369206-A958-4044-B017-913DAB73E11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7" name="Rectangle 255">
          <a:extLst>
            <a:ext uri="{FF2B5EF4-FFF2-40B4-BE49-F238E27FC236}">
              <a16:creationId xmlns:a16="http://schemas.microsoft.com/office/drawing/2014/main" id="{A32ACFD2-D286-4971-A807-4CDCC76E2FA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8" name="Rectangle 257">
          <a:extLst>
            <a:ext uri="{FF2B5EF4-FFF2-40B4-BE49-F238E27FC236}">
              <a16:creationId xmlns:a16="http://schemas.microsoft.com/office/drawing/2014/main" id="{D35FA268-6222-4341-94FF-5FF299DF4A5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9" name="Rectangle 258">
          <a:extLst>
            <a:ext uri="{FF2B5EF4-FFF2-40B4-BE49-F238E27FC236}">
              <a16:creationId xmlns:a16="http://schemas.microsoft.com/office/drawing/2014/main" id="{465497AC-6C60-4FD9-A035-B2C96558F85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0" name="Rectangle 259">
          <a:extLst>
            <a:ext uri="{FF2B5EF4-FFF2-40B4-BE49-F238E27FC236}">
              <a16:creationId xmlns:a16="http://schemas.microsoft.com/office/drawing/2014/main" id="{1C66B996-FD4D-4D8F-BC22-C9E9A5CFF6F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1" name="Rectangle 260">
          <a:extLst>
            <a:ext uri="{FF2B5EF4-FFF2-40B4-BE49-F238E27FC236}">
              <a16:creationId xmlns:a16="http://schemas.microsoft.com/office/drawing/2014/main" id="{BE8E0264-C6ED-45B8-B821-F77D27C2A48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2" name="Rectangle 261">
          <a:extLst>
            <a:ext uri="{FF2B5EF4-FFF2-40B4-BE49-F238E27FC236}">
              <a16:creationId xmlns:a16="http://schemas.microsoft.com/office/drawing/2014/main" id="{8058AC22-C12D-47C2-ACD1-0DC94CAD18C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3" name="Rectangle 262">
          <a:extLst>
            <a:ext uri="{FF2B5EF4-FFF2-40B4-BE49-F238E27FC236}">
              <a16:creationId xmlns:a16="http://schemas.microsoft.com/office/drawing/2014/main" id="{E1A2C5C7-F29B-4344-8344-9574A4C61B3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49</xdr:row>
      <xdr:rowOff>0</xdr:rowOff>
    </xdr:from>
    <xdr:ext cx="28854" cy="132665"/>
    <xdr:sp macro="" textlink="">
      <xdr:nvSpPr>
        <xdr:cNvPr id="14" name="Rectangle 263">
          <a:extLst>
            <a:ext uri="{FF2B5EF4-FFF2-40B4-BE49-F238E27FC236}">
              <a16:creationId xmlns:a16="http://schemas.microsoft.com/office/drawing/2014/main" id="{51FF144B-1E87-457A-96E5-D9D190A41837}"/>
            </a:ext>
          </a:extLst>
        </xdr:cNvPr>
        <xdr:cNvSpPr>
          <a:spLocks noChangeArrowheads="1"/>
        </xdr:cNvSpPr>
      </xdr:nvSpPr>
      <xdr:spPr bwMode="auto">
        <a:xfrm>
          <a:off x="72390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5" name="Rectangle 264">
          <a:extLst>
            <a:ext uri="{FF2B5EF4-FFF2-40B4-BE49-F238E27FC236}">
              <a16:creationId xmlns:a16="http://schemas.microsoft.com/office/drawing/2014/main" id="{D560E90C-3AF1-4C71-B6BD-16B921356D5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6" name="Rectangle 265">
          <a:extLst>
            <a:ext uri="{FF2B5EF4-FFF2-40B4-BE49-F238E27FC236}">
              <a16:creationId xmlns:a16="http://schemas.microsoft.com/office/drawing/2014/main" id="{64B482CD-67EA-4565-ACD7-6DB815131BC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7" name="Rectangle 266">
          <a:extLst>
            <a:ext uri="{FF2B5EF4-FFF2-40B4-BE49-F238E27FC236}">
              <a16:creationId xmlns:a16="http://schemas.microsoft.com/office/drawing/2014/main" id="{55C8249E-AA9B-4575-99AF-37D7EE0B046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8" name="Rectangle 267">
          <a:extLst>
            <a:ext uri="{FF2B5EF4-FFF2-40B4-BE49-F238E27FC236}">
              <a16:creationId xmlns:a16="http://schemas.microsoft.com/office/drawing/2014/main" id="{BCADDD2C-1B55-4DF7-9C31-61C05F15482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9" name="Rectangle 268">
          <a:extLst>
            <a:ext uri="{FF2B5EF4-FFF2-40B4-BE49-F238E27FC236}">
              <a16:creationId xmlns:a16="http://schemas.microsoft.com/office/drawing/2014/main" id="{C5FD3D98-E983-4797-B398-73266A0B8AD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0" name="Rectangle 269">
          <a:extLst>
            <a:ext uri="{FF2B5EF4-FFF2-40B4-BE49-F238E27FC236}">
              <a16:creationId xmlns:a16="http://schemas.microsoft.com/office/drawing/2014/main" id="{14A286CC-FE45-4166-A929-E7ACC1538F8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1" name="Rectangle 270">
          <a:extLst>
            <a:ext uri="{FF2B5EF4-FFF2-40B4-BE49-F238E27FC236}">
              <a16:creationId xmlns:a16="http://schemas.microsoft.com/office/drawing/2014/main" id="{F7E31F76-1C00-4621-8498-DAB8EBF921B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2" name="Rectangle 271">
          <a:extLst>
            <a:ext uri="{FF2B5EF4-FFF2-40B4-BE49-F238E27FC236}">
              <a16:creationId xmlns:a16="http://schemas.microsoft.com/office/drawing/2014/main" id="{0D5D00EF-C51A-43F6-B7D0-DBEB0E0A097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3" name="Rectangle 272">
          <a:extLst>
            <a:ext uri="{FF2B5EF4-FFF2-40B4-BE49-F238E27FC236}">
              <a16:creationId xmlns:a16="http://schemas.microsoft.com/office/drawing/2014/main" id="{22A323E9-6DB2-4916-82FB-078C5E535EA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4" name="Rectangle 273">
          <a:extLst>
            <a:ext uri="{FF2B5EF4-FFF2-40B4-BE49-F238E27FC236}">
              <a16:creationId xmlns:a16="http://schemas.microsoft.com/office/drawing/2014/main" id="{A5E322C0-F6F9-49DC-AB58-346096E9C1E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5" name="Rectangle 274">
          <a:extLst>
            <a:ext uri="{FF2B5EF4-FFF2-40B4-BE49-F238E27FC236}">
              <a16:creationId xmlns:a16="http://schemas.microsoft.com/office/drawing/2014/main" id="{08619F97-FAC6-4758-919E-2F60A0E9CF7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6" name="Rectangle 275">
          <a:extLst>
            <a:ext uri="{FF2B5EF4-FFF2-40B4-BE49-F238E27FC236}">
              <a16:creationId xmlns:a16="http://schemas.microsoft.com/office/drawing/2014/main" id="{8D45CDC0-89F4-4295-B564-65B2E357BD3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49</xdr:row>
      <xdr:rowOff>0</xdr:rowOff>
    </xdr:from>
    <xdr:ext cx="28854" cy="132665"/>
    <xdr:sp macro="" textlink="">
      <xdr:nvSpPr>
        <xdr:cNvPr id="27" name="Rectangle 276">
          <a:extLst>
            <a:ext uri="{FF2B5EF4-FFF2-40B4-BE49-F238E27FC236}">
              <a16:creationId xmlns:a16="http://schemas.microsoft.com/office/drawing/2014/main" id="{09F6F2DC-0EFF-4F4C-9D13-48419F32A3F1}"/>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8" name="Rectangle 277">
          <a:extLst>
            <a:ext uri="{FF2B5EF4-FFF2-40B4-BE49-F238E27FC236}">
              <a16:creationId xmlns:a16="http://schemas.microsoft.com/office/drawing/2014/main" id="{8545CE63-5CBB-4228-959C-EC8DA26751E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9" name="Rectangle 278">
          <a:extLst>
            <a:ext uri="{FF2B5EF4-FFF2-40B4-BE49-F238E27FC236}">
              <a16:creationId xmlns:a16="http://schemas.microsoft.com/office/drawing/2014/main" id="{037E3F49-25C5-4DF4-8A64-A4CA549D8F0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30" name="Rectangle 279">
          <a:extLst>
            <a:ext uri="{FF2B5EF4-FFF2-40B4-BE49-F238E27FC236}">
              <a16:creationId xmlns:a16="http://schemas.microsoft.com/office/drawing/2014/main" id="{1F132B06-809B-4332-A0C9-63D4A6E348F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31" name="Rectangle 280">
          <a:extLst>
            <a:ext uri="{FF2B5EF4-FFF2-40B4-BE49-F238E27FC236}">
              <a16:creationId xmlns:a16="http://schemas.microsoft.com/office/drawing/2014/main" id="{D96BD080-7149-4FA0-B7C7-37075FFF112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32" name="Rectangle 281">
          <a:extLst>
            <a:ext uri="{FF2B5EF4-FFF2-40B4-BE49-F238E27FC236}">
              <a16:creationId xmlns:a16="http://schemas.microsoft.com/office/drawing/2014/main" id="{03A5A246-C170-46E0-8E38-2B66FBB283F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33" name="Rectangle 282">
          <a:extLst>
            <a:ext uri="{FF2B5EF4-FFF2-40B4-BE49-F238E27FC236}">
              <a16:creationId xmlns:a16="http://schemas.microsoft.com/office/drawing/2014/main" id="{31041A4D-4280-4291-A650-FCFA60BF689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34" name="Rectangle 283">
          <a:extLst>
            <a:ext uri="{FF2B5EF4-FFF2-40B4-BE49-F238E27FC236}">
              <a16:creationId xmlns:a16="http://schemas.microsoft.com/office/drawing/2014/main" id="{EE2C25B1-75EE-4110-96A2-88D8282D795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35" name="Rectangle 284">
          <a:extLst>
            <a:ext uri="{FF2B5EF4-FFF2-40B4-BE49-F238E27FC236}">
              <a16:creationId xmlns:a16="http://schemas.microsoft.com/office/drawing/2014/main" id="{2B1B2018-FF71-4773-A884-6D62BC6A4B8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36" name="Rectangle 285">
          <a:extLst>
            <a:ext uri="{FF2B5EF4-FFF2-40B4-BE49-F238E27FC236}">
              <a16:creationId xmlns:a16="http://schemas.microsoft.com/office/drawing/2014/main" id="{E66CEFEE-1D41-41BC-BA99-6922A23367E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37" name="Rectangle 286">
          <a:extLst>
            <a:ext uri="{FF2B5EF4-FFF2-40B4-BE49-F238E27FC236}">
              <a16:creationId xmlns:a16="http://schemas.microsoft.com/office/drawing/2014/main" id="{F6FEDF42-CAC7-4822-835D-7954957AC16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38" name="Rectangle 287">
          <a:extLst>
            <a:ext uri="{FF2B5EF4-FFF2-40B4-BE49-F238E27FC236}">
              <a16:creationId xmlns:a16="http://schemas.microsoft.com/office/drawing/2014/main" id="{3E9B5B71-2080-4E2A-AF01-D0CC25E0C98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39" name="Rectangle 288">
          <a:extLst>
            <a:ext uri="{FF2B5EF4-FFF2-40B4-BE49-F238E27FC236}">
              <a16:creationId xmlns:a16="http://schemas.microsoft.com/office/drawing/2014/main" id="{1B2404AA-3259-488E-847B-5DD98163622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40" name="Rectangle 289">
          <a:extLst>
            <a:ext uri="{FF2B5EF4-FFF2-40B4-BE49-F238E27FC236}">
              <a16:creationId xmlns:a16="http://schemas.microsoft.com/office/drawing/2014/main" id="{DA36BF20-F519-4DFD-9C48-5CBD7F6F318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41" name="Rectangle 290">
          <a:extLst>
            <a:ext uri="{FF2B5EF4-FFF2-40B4-BE49-F238E27FC236}">
              <a16:creationId xmlns:a16="http://schemas.microsoft.com/office/drawing/2014/main" id="{7F51DD9C-523E-4C6F-9EBF-5FA2B22DB2D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42" name="Rectangle 291">
          <a:extLst>
            <a:ext uri="{FF2B5EF4-FFF2-40B4-BE49-F238E27FC236}">
              <a16:creationId xmlns:a16="http://schemas.microsoft.com/office/drawing/2014/main" id="{51DFB0DD-698B-4F36-BC7E-873D182DEE4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43" name="Rectangle 292">
          <a:extLst>
            <a:ext uri="{FF2B5EF4-FFF2-40B4-BE49-F238E27FC236}">
              <a16:creationId xmlns:a16="http://schemas.microsoft.com/office/drawing/2014/main" id="{7DB24B45-DF7E-4F03-AF2B-0D62C9C8507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44" name="Rectangle 293">
          <a:extLst>
            <a:ext uri="{FF2B5EF4-FFF2-40B4-BE49-F238E27FC236}">
              <a16:creationId xmlns:a16="http://schemas.microsoft.com/office/drawing/2014/main" id="{95233BA9-8DA7-406E-AFCE-9011A96BB09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45" name="Rectangle 294">
          <a:extLst>
            <a:ext uri="{FF2B5EF4-FFF2-40B4-BE49-F238E27FC236}">
              <a16:creationId xmlns:a16="http://schemas.microsoft.com/office/drawing/2014/main" id="{5C332746-9294-4073-99A9-C25F83FC4D9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49</xdr:row>
      <xdr:rowOff>0</xdr:rowOff>
    </xdr:from>
    <xdr:ext cx="28854" cy="132665"/>
    <xdr:sp macro="" textlink="">
      <xdr:nvSpPr>
        <xdr:cNvPr id="46" name="Rectangle 295">
          <a:extLst>
            <a:ext uri="{FF2B5EF4-FFF2-40B4-BE49-F238E27FC236}">
              <a16:creationId xmlns:a16="http://schemas.microsoft.com/office/drawing/2014/main" id="{FB709601-F948-407C-A5D4-B3B7811F7B2E}"/>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47" name="Rectangle 296">
          <a:extLst>
            <a:ext uri="{FF2B5EF4-FFF2-40B4-BE49-F238E27FC236}">
              <a16:creationId xmlns:a16="http://schemas.microsoft.com/office/drawing/2014/main" id="{351A9928-A6A2-40E1-ADB9-5A7381DE2DC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48" name="Rectangle 297">
          <a:extLst>
            <a:ext uri="{FF2B5EF4-FFF2-40B4-BE49-F238E27FC236}">
              <a16:creationId xmlns:a16="http://schemas.microsoft.com/office/drawing/2014/main" id="{A1BDD223-4968-4EB9-B639-A0E9B3A148A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49" name="Rectangle 298">
          <a:extLst>
            <a:ext uri="{FF2B5EF4-FFF2-40B4-BE49-F238E27FC236}">
              <a16:creationId xmlns:a16="http://schemas.microsoft.com/office/drawing/2014/main" id="{7E269758-128F-4A5F-B4EF-3EE4C3F8F07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50" name="Rectangle 299">
          <a:extLst>
            <a:ext uri="{FF2B5EF4-FFF2-40B4-BE49-F238E27FC236}">
              <a16:creationId xmlns:a16="http://schemas.microsoft.com/office/drawing/2014/main" id="{73B684FF-9093-4216-B91A-F0CC17F3C65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51" name="Rectangle 300">
          <a:extLst>
            <a:ext uri="{FF2B5EF4-FFF2-40B4-BE49-F238E27FC236}">
              <a16:creationId xmlns:a16="http://schemas.microsoft.com/office/drawing/2014/main" id="{F804C83C-34AA-4128-B45E-24CC189B699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52" name="Rectangle 301">
          <a:extLst>
            <a:ext uri="{FF2B5EF4-FFF2-40B4-BE49-F238E27FC236}">
              <a16:creationId xmlns:a16="http://schemas.microsoft.com/office/drawing/2014/main" id="{B1030613-1134-47CD-9C66-3D4D0FD206F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53" name="Rectangle 302">
          <a:extLst>
            <a:ext uri="{FF2B5EF4-FFF2-40B4-BE49-F238E27FC236}">
              <a16:creationId xmlns:a16="http://schemas.microsoft.com/office/drawing/2014/main" id="{9F4CE684-F187-493A-8A38-2EB2897B200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54" name="Rectangle 303">
          <a:extLst>
            <a:ext uri="{FF2B5EF4-FFF2-40B4-BE49-F238E27FC236}">
              <a16:creationId xmlns:a16="http://schemas.microsoft.com/office/drawing/2014/main" id="{84A31CEF-0599-4FAB-B67F-C843C66B96A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55" name="Rectangle 304">
          <a:extLst>
            <a:ext uri="{FF2B5EF4-FFF2-40B4-BE49-F238E27FC236}">
              <a16:creationId xmlns:a16="http://schemas.microsoft.com/office/drawing/2014/main" id="{6F04E7F6-C543-41D2-B4FC-C957BEF48CA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56" name="Rectangle 305">
          <a:extLst>
            <a:ext uri="{FF2B5EF4-FFF2-40B4-BE49-F238E27FC236}">
              <a16:creationId xmlns:a16="http://schemas.microsoft.com/office/drawing/2014/main" id="{D3E78AFF-191A-468A-9181-DC5855336D4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57" name="Rectangle 306">
          <a:extLst>
            <a:ext uri="{FF2B5EF4-FFF2-40B4-BE49-F238E27FC236}">
              <a16:creationId xmlns:a16="http://schemas.microsoft.com/office/drawing/2014/main" id="{253D6B5F-9976-4383-B259-A20DEA95807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58" name="Rectangle 307">
          <a:extLst>
            <a:ext uri="{FF2B5EF4-FFF2-40B4-BE49-F238E27FC236}">
              <a16:creationId xmlns:a16="http://schemas.microsoft.com/office/drawing/2014/main" id="{7950A87C-3E10-4542-9719-34CFCE9B883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59" name="Rectangle 308">
          <a:extLst>
            <a:ext uri="{FF2B5EF4-FFF2-40B4-BE49-F238E27FC236}">
              <a16:creationId xmlns:a16="http://schemas.microsoft.com/office/drawing/2014/main" id="{4E7DC5FB-E887-4F8A-9E14-B45FB34AAD0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60" name="Rectangle 309">
          <a:extLst>
            <a:ext uri="{FF2B5EF4-FFF2-40B4-BE49-F238E27FC236}">
              <a16:creationId xmlns:a16="http://schemas.microsoft.com/office/drawing/2014/main" id="{7AFF3C58-5AD8-4924-8955-326B5E71978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61" name="Rectangle 310">
          <a:extLst>
            <a:ext uri="{FF2B5EF4-FFF2-40B4-BE49-F238E27FC236}">
              <a16:creationId xmlns:a16="http://schemas.microsoft.com/office/drawing/2014/main" id="{11437B8D-F57D-4491-B5B3-BA8BA1916F8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62" name="Rectangle 311">
          <a:extLst>
            <a:ext uri="{FF2B5EF4-FFF2-40B4-BE49-F238E27FC236}">
              <a16:creationId xmlns:a16="http://schemas.microsoft.com/office/drawing/2014/main" id="{CD711927-1C56-423B-BE27-EC8E2FD2677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63" name="Rectangle 312">
          <a:extLst>
            <a:ext uri="{FF2B5EF4-FFF2-40B4-BE49-F238E27FC236}">
              <a16:creationId xmlns:a16="http://schemas.microsoft.com/office/drawing/2014/main" id="{F5D0B45A-4F82-42D6-B49C-90B348EA8E9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64" name="Rectangle 313">
          <a:extLst>
            <a:ext uri="{FF2B5EF4-FFF2-40B4-BE49-F238E27FC236}">
              <a16:creationId xmlns:a16="http://schemas.microsoft.com/office/drawing/2014/main" id="{B24D5B12-CE5D-48D0-8DCF-B5F6968C977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65" name="Rectangle 314">
          <a:extLst>
            <a:ext uri="{FF2B5EF4-FFF2-40B4-BE49-F238E27FC236}">
              <a16:creationId xmlns:a16="http://schemas.microsoft.com/office/drawing/2014/main" id="{7A6A8D5D-C525-458E-92FE-004EFA4EBC0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66" name="Rectangle 315">
          <a:extLst>
            <a:ext uri="{FF2B5EF4-FFF2-40B4-BE49-F238E27FC236}">
              <a16:creationId xmlns:a16="http://schemas.microsoft.com/office/drawing/2014/main" id="{E244479C-DD99-4A18-97BA-4ABC1CFBFCC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67" name="Rectangle 316">
          <a:extLst>
            <a:ext uri="{FF2B5EF4-FFF2-40B4-BE49-F238E27FC236}">
              <a16:creationId xmlns:a16="http://schemas.microsoft.com/office/drawing/2014/main" id="{24E93031-A42F-4A32-8D63-32C947F8AB7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68" name="Rectangle 317">
          <a:extLst>
            <a:ext uri="{FF2B5EF4-FFF2-40B4-BE49-F238E27FC236}">
              <a16:creationId xmlns:a16="http://schemas.microsoft.com/office/drawing/2014/main" id="{659C6A0A-EEE1-4C6C-A8CF-BF9C253DC8A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69" name="Rectangle 318">
          <a:extLst>
            <a:ext uri="{FF2B5EF4-FFF2-40B4-BE49-F238E27FC236}">
              <a16:creationId xmlns:a16="http://schemas.microsoft.com/office/drawing/2014/main" id="{701F157E-B3F3-40EE-B5FC-4F6CBB7FC37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70" name="Rectangle 319">
          <a:extLst>
            <a:ext uri="{FF2B5EF4-FFF2-40B4-BE49-F238E27FC236}">
              <a16:creationId xmlns:a16="http://schemas.microsoft.com/office/drawing/2014/main" id="{67B06200-97EC-435A-907E-30A6AF0F376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49</xdr:row>
      <xdr:rowOff>0</xdr:rowOff>
    </xdr:from>
    <xdr:ext cx="28854" cy="132665"/>
    <xdr:sp macro="" textlink="">
      <xdr:nvSpPr>
        <xdr:cNvPr id="71" name="Rectangle 320">
          <a:extLst>
            <a:ext uri="{FF2B5EF4-FFF2-40B4-BE49-F238E27FC236}">
              <a16:creationId xmlns:a16="http://schemas.microsoft.com/office/drawing/2014/main" id="{2446FFB5-23C7-4A39-915A-EAF88FA1460D}"/>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72" name="Rectangle 321">
          <a:extLst>
            <a:ext uri="{FF2B5EF4-FFF2-40B4-BE49-F238E27FC236}">
              <a16:creationId xmlns:a16="http://schemas.microsoft.com/office/drawing/2014/main" id="{BA683A84-7E62-4205-BF81-11E8068C844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73" name="Rectangle 322">
          <a:extLst>
            <a:ext uri="{FF2B5EF4-FFF2-40B4-BE49-F238E27FC236}">
              <a16:creationId xmlns:a16="http://schemas.microsoft.com/office/drawing/2014/main" id="{9FA25B00-5D0A-452E-9B7B-0F4B7A3F602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74" name="Rectangle 323">
          <a:extLst>
            <a:ext uri="{FF2B5EF4-FFF2-40B4-BE49-F238E27FC236}">
              <a16:creationId xmlns:a16="http://schemas.microsoft.com/office/drawing/2014/main" id="{F3A7D6DD-E3B1-4966-BBF7-7D7E209DA2B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75" name="Rectangle 324">
          <a:extLst>
            <a:ext uri="{FF2B5EF4-FFF2-40B4-BE49-F238E27FC236}">
              <a16:creationId xmlns:a16="http://schemas.microsoft.com/office/drawing/2014/main" id="{82D1CA4B-E3DF-4481-B663-BB00A5AF80F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76" name="Rectangle 325">
          <a:extLst>
            <a:ext uri="{FF2B5EF4-FFF2-40B4-BE49-F238E27FC236}">
              <a16:creationId xmlns:a16="http://schemas.microsoft.com/office/drawing/2014/main" id="{DE288C36-4CC5-465D-A38A-BAB7E1B99FA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77" name="Rectangle 326">
          <a:extLst>
            <a:ext uri="{FF2B5EF4-FFF2-40B4-BE49-F238E27FC236}">
              <a16:creationId xmlns:a16="http://schemas.microsoft.com/office/drawing/2014/main" id="{978C9E47-A735-4C71-A3AE-A4154852AD6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78" name="Rectangle 327">
          <a:extLst>
            <a:ext uri="{FF2B5EF4-FFF2-40B4-BE49-F238E27FC236}">
              <a16:creationId xmlns:a16="http://schemas.microsoft.com/office/drawing/2014/main" id="{1886348A-5490-448C-BA57-EF6ADAAFE0B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79" name="Rectangle 328">
          <a:extLst>
            <a:ext uri="{FF2B5EF4-FFF2-40B4-BE49-F238E27FC236}">
              <a16:creationId xmlns:a16="http://schemas.microsoft.com/office/drawing/2014/main" id="{7219EABC-C0AF-4653-AD46-F93826C5F32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80" name="Rectangle 329">
          <a:extLst>
            <a:ext uri="{FF2B5EF4-FFF2-40B4-BE49-F238E27FC236}">
              <a16:creationId xmlns:a16="http://schemas.microsoft.com/office/drawing/2014/main" id="{4344BB7D-3BD5-4D45-AF95-198D4D3F866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81" name="Rectangle 330">
          <a:extLst>
            <a:ext uri="{FF2B5EF4-FFF2-40B4-BE49-F238E27FC236}">
              <a16:creationId xmlns:a16="http://schemas.microsoft.com/office/drawing/2014/main" id="{C277EF9C-96AB-445B-A024-331313481EF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82" name="Rectangle 331">
          <a:extLst>
            <a:ext uri="{FF2B5EF4-FFF2-40B4-BE49-F238E27FC236}">
              <a16:creationId xmlns:a16="http://schemas.microsoft.com/office/drawing/2014/main" id="{3C7F81F9-050B-4978-B22C-8AA83082664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83" name="Rectangle 332">
          <a:extLst>
            <a:ext uri="{FF2B5EF4-FFF2-40B4-BE49-F238E27FC236}">
              <a16:creationId xmlns:a16="http://schemas.microsoft.com/office/drawing/2014/main" id="{7A42D540-B0B5-4B03-9FA2-EEAE51B3E1F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84" name="Rectangle 333">
          <a:extLst>
            <a:ext uri="{FF2B5EF4-FFF2-40B4-BE49-F238E27FC236}">
              <a16:creationId xmlns:a16="http://schemas.microsoft.com/office/drawing/2014/main" id="{2D9B26D2-4806-4C0C-9CBF-742A19985BC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85" name="Rectangle 334">
          <a:extLst>
            <a:ext uri="{FF2B5EF4-FFF2-40B4-BE49-F238E27FC236}">
              <a16:creationId xmlns:a16="http://schemas.microsoft.com/office/drawing/2014/main" id="{B11AA3F9-377D-4E4B-B4FF-9CD9F666ABA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86" name="Rectangle 335">
          <a:extLst>
            <a:ext uri="{FF2B5EF4-FFF2-40B4-BE49-F238E27FC236}">
              <a16:creationId xmlns:a16="http://schemas.microsoft.com/office/drawing/2014/main" id="{8AE3FCF1-BD26-4733-9B21-12DED492FAA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87" name="Rectangle 336">
          <a:extLst>
            <a:ext uri="{FF2B5EF4-FFF2-40B4-BE49-F238E27FC236}">
              <a16:creationId xmlns:a16="http://schemas.microsoft.com/office/drawing/2014/main" id="{F06D26F5-1EFE-4E5E-9446-92A359DDF38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88" name="Rectangle 337">
          <a:extLst>
            <a:ext uri="{FF2B5EF4-FFF2-40B4-BE49-F238E27FC236}">
              <a16:creationId xmlns:a16="http://schemas.microsoft.com/office/drawing/2014/main" id="{E9435001-C548-40FC-81C7-CBF1C74F15A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89" name="Rectangle 338">
          <a:extLst>
            <a:ext uri="{FF2B5EF4-FFF2-40B4-BE49-F238E27FC236}">
              <a16:creationId xmlns:a16="http://schemas.microsoft.com/office/drawing/2014/main" id="{E0F3087D-0913-4C17-ABE2-6CBF0B7963F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49</xdr:row>
      <xdr:rowOff>0</xdr:rowOff>
    </xdr:from>
    <xdr:ext cx="28854" cy="132665"/>
    <xdr:sp macro="" textlink="">
      <xdr:nvSpPr>
        <xdr:cNvPr id="90" name="Rectangle 339">
          <a:extLst>
            <a:ext uri="{FF2B5EF4-FFF2-40B4-BE49-F238E27FC236}">
              <a16:creationId xmlns:a16="http://schemas.microsoft.com/office/drawing/2014/main" id="{3376459C-822B-4137-9D28-13C5D4C201E1}"/>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91" name="Rectangle 340">
          <a:extLst>
            <a:ext uri="{FF2B5EF4-FFF2-40B4-BE49-F238E27FC236}">
              <a16:creationId xmlns:a16="http://schemas.microsoft.com/office/drawing/2014/main" id="{0ABB4875-3781-4C3A-9FBE-836462AB739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92" name="Rectangle 341">
          <a:extLst>
            <a:ext uri="{FF2B5EF4-FFF2-40B4-BE49-F238E27FC236}">
              <a16:creationId xmlns:a16="http://schemas.microsoft.com/office/drawing/2014/main" id="{11A913DD-C4F6-405F-AFB5-3450AF414A6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93" name="Rectangle 342">
          <a:extLst>
            <a:ext uri="{FF2B5EF4-FFF2-40B4-BE49-F238E27FC236}">
              <a16:creationId xmlns:a16="http://schemas.microsoft.com/office/drawing/2014/main" id="{F0434645-C7D7-41D8-BA9C-55468ED96DA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94" name="Rectangle 343">
          <a:extLst>
            <a:ext uri="{FF2B5EF4-FFF2-40B4-BE49-F238E27FC236}">
              <a16:creationId xmlns:a16="http://schemas.microsoft.com/office/drawing/2014/main" id="{04286F13-EDD9-4080-B0D9-29A4EE5889D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95" name="Rectangle 344">
          <a:extLst>
            <a:ext uri="{FF2B5EF4-FFF2-40B4-BE49-F238E27FC236}">
              <a16:creationId xmlns:a16="http://schemas.microsoft.com/office/drawing/2014/main" id="{915570A7-645D-4C25-A258-9BB9F7E5511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96" name="Rectangle 345">
          <a:extLst>
            <a:ext uri="{FF2B5EF4-FFF2-40B4-BE49-F238E27FC236}">
              <a16:creationId xmlns:a16="http://schemas.microsoft.com/office/drawing/2014/main" id="{EBD5860C-1840-4A98-A74F-CFF3D02454D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49</xdr:row>
      <xdr:rowOff>0</xdr:rowOff>
    </xdr:from>
    <xdr:ext cx="28854" cy="132665"/>
    <xdr:sp macro="" textlink="">
      <xdr:nvSpPr>
        <xdr:cNvPr id="97" name="Rectangle 346">
          <a:extLst>
            <a:ext uri="{FF2B5EF4-FFF2-40B4-BE49-F238E27FC236}">
              <a16:creationId xmlns:a16="http://schemas.microsoft.com/office/drawing/2014/main" id="{8446A59D-60D6-4B3A-AF49-EA9D841E18D7}"/>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98" name="Rectangle 347">
          <a:extLst>
            <a:ext uri="{FF2B5EF4-FFF2-40B4-BE49-F238E27FC236}">
              <a16:creationId xmlns:a16="http://schemas.microsoft.com/office/drawing/2014/main" id="{742C16CA-CA41-499C-80F8-9A1915F75D1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99" name="Rectangle 348">
          <a:extLst>
            <a:ext uri="{FF2B5EF4-FFF2-40B4-BE49-F238E27FC236}">
              <a16:creationId xmlns:a16="http://schemas.microsoft.com/office/drawing/2014/main" id="{139FC229-2A12-454B-A625-F9874F9DA42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00" name="Rectangle 349">
          <a:extLst>
            <a:ext uri="{FF2B5EF4-FFF2-40B4-BE49-F238E27FC236}">
              <a16:creationId xmlns:a16="http://schemas.microsoft.com/office/drawing/2014/main" id="{66461A10-2BC8-4029-98B9-D9E272922D0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01" name="Rectangle 350">
          <a:extLst>
            <a:ext uri="{FF2B5EF4-FFF2-40B4-BE49-F238E27FC236}">
              <a16:creationId xmlns:a16="http://schemas.microsoft.com/office/drawing/2014/main" id="{0216676D-C289-4DD3-86C3-401CC877861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02" name="Rectangle 351">
          <a:extLst>
            <a:ext uri="{FF2B5EF4-FFF2-40B4-BE49-F238E27FC236}">
              <a16:creationId xmlns:a16="http://schemas.microsoft.com/office/drawing/2014/main" id="{F52F72F7-58F6-492A-9E43-E0DA74B3A1C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03" name="Rectangle 352">
          <a:extLst>
            <a:ext uri="{FF2B5EF4-FFF2-40B4-BE49-F238E27FC236}">
              <a16:creationId xmlns:a16="http://schemas.microsoft.com/office/drawing/2014/main" id="{F7788C8D-902C-4FB6-9BA4-64DE056D5F1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04" name="Rectangle 353">
          <a:extLst>
            <a:ext uri="{FF2B5EF4-FFF2-40B4-BE49-F238E27FC236}">
              <a16:creationId xmlns:a16="http://schemas.microsoft.com/office/drawing/2014/main" id="{B4C0FBF7-D5E4-4526-9E39-16D2E3DEAD1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05" name="Rectangle 354">
          <a:extLst>
            <a:ext uri="{FF2B5EF4-FFF2-40B4-BE49-F238E27FC236}">
              <a16:creationId xmlns:a16="http://schemas.microsoft.com/office/drawing/2014/main" id="{0BEBD3EA-3161-428D-B7C1-6EC2DC7165A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06" name="Rectangle 355">
          <a:extLst>
            <a:ext uri="{FF2B5EF4-FFF2-40B4-BE49-F238E27FC236}">
              <a16:creationId xmlns:a16="http://schemas.microsoft.com/office/drawing/2014/main" id="{AC51E762-E95B-44BC-B866-0E7A17D6AD6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07" name="Rectangle 356">
          <a:extLst>
            <a:ext uri="{FF2B5EF4-FFF2-40B4-BE49-F238E27FC236}">
              <a16:creationId xmlns:a16="http://schemas.microsoft.com/office/drawing/2014/main" id="{06EEFF1A-7E54-4B9E-84CB-D5D39E1A949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08" name="Rectangle 357">
          <a:extLst>
            <a:ext uri="{FF2B5EF4-FFF2-40B4-BE49-F238E27FC236}">
              <a16:creationId xmlns:a16="http://schemas.microsoft.com/office/drawing/2014/main" id="{28872B2B-FEC7-4FEF-9DF3-29CA7321D2D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09" name="Rectangle 358">
          <a:extLst>
            <a:ext uri="{FF2B5EF4-FFF2-40B4-BE49-F238E27FC236}">
              <a16:creationId xmlns:a16="http://schemas.microsoft.com/office/drawing/2014/main" id="{D988DC4F-3A3F-4B3A-8C44-B00F691E51F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10" name="Rectangle 359">
          <a:extLst>
            <a:ext uri="{FF2B5EF4-FFF2-40B4-BE49-F238E27FC236}">
              <a16:creationId xmlns:a16="http://schemas.microsoft.com/office/drawing/2014/main" id="{3433B10F-D2E9-4D4D-9FCE-BA75CE55809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11" name="Rectangle 360">
          <a:extLst>
            <a:ext uri="{FF2B5EF4-FFF2-40B4-BE49-F238E27FC236}">
              <a16:creationId xmlns:a16="http://schemas.microsoft.com/office/drawing/2014/main" id="{9FB45D5D-53E5-4818-9583-8E2C986B17E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12" name="Rectangle 361">
          <a:extLst>
            <a:ext uri="{FF2B5EF4-FFF2-40B4-BE49-F238E27FC236}">
              <a16:creationId xmlns:a16="http://schemas.microsoft.com/office/drawing/2014/main" id="{9BBADA0A-775A-4568-97F9-241CBE70934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13" name="Rectangle 362">
          <a:extLst>
            <a:ext uri="{FF2B5EF4-FFF2-40B4-BE49-F238E27FC236}">
              <a16:creationId xmlns:a16="http://schemas.microsoft.com/office/drawing/2014/main" id="{5EDAB1F0-5568-4DF2-9452-5C03E059B27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14" name="Rectangle 363">
          <a:extLst>
            <a:ext uri="{FF2B5EF4-FFF2-40B4-BE49-F238E27FC236}">
              <a16:creationId xmlns:a16="http://schemas.microsoft.com/office/drawing/2014/main" id="{2E252BDD-B9EA-446D-9EDD-37A2D1F3F01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15" name="Rectangle 364">
          <a:extLst>
            <a:ext uri="{FF2B5EF4-FFF2-40B4-BE49-F238E27FC236}">
              <a16:creationId xmlns:a16="http://schemas.microsoft.com/office/drawing/2014/main" id="{AEFCD406-AB84-4033-8887-CB68E471A7A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49</xdr:row>
      <xdr:rowOff>0</xdr:rowOff>
    </xdr:from>
    <xdr:ext cx="28854" cy="132665"/>
    <xdr:sp macro="" textlink="">
      <xdr:nvSpPr>
        <xdr:cNvPr id="116" name="Rectangle 365">
          <a:extLst>
            <a:ext uri="{FF2B5EF4-FFF2-40B4-BE49-F238E27FC236}">
              <a16:creationId xmlns:a16="http://schemas.microsoft.com/office/drawing/2014/main" id="{25059596-0540-4734-9D86-407FCCB2FB57}"/>
            </a:ext>
          </a:extLst>
        </xdr:cNvPr>
        <xdr:cNvSpPr>
          <a:spLocks noChangeArrowheads="1"/>
        </xdr:cNvSpPr>
      </xdr:nvSpPr>
      <xdr:spPr bwMode="auto">
        <a:xfrm>
          <a:off x="72390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17" name="Rectangle 366">
          <a:extLst>
            <a:ext uri="{FF2B5EF4-FFF2-40B4-BE49-F238E27FC236}">
              <a16:creationId xmlns:a16="http://schemas.microsoft.com/office/drawing/2014/main" id="{34086237-20E8-4DD2-AC28-4D772934A2F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18" name="Rectangle 367">
          <a:extLst>
            <a:ext uri="{FF2B5EF4-FFF2-40B4-BE49-F238E27FC236}">
              <a16:creationId xmlns:a16="http://schemas.microsoft.com/office/drawing/2014/main" id="{DEA7D347-C913-4AE4-8850-BB0B4ED2D2F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19" name="Rectangle 368">
          <a:extLst>
            <a:ext uri="{FF2B5EF4-FFF2-40B4-BE49-F238E27FC236}">
              <a16:creationId xmlns:a16="http://schemas.microsoft.com/office/drawing/2014/main" id="{FCC61AC8-3006-4498-BEBB-579A5ED4ABD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20" name="Rectangle 369">
          <a:extLst>
            <a:ext uri="{FF2B5EF4-FFF2-40B4-BE49-F238E27FC236}">
              <a16:creationId xmlns:a16="http://schemas.microsoft.com/office/drawing/2014/main" id="{C39C357F-FDBB-4734-A6D5-FF7C620E63F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21" name="Rectangle 370">
          <a:extLst>
            <a:ext uri="{FF2B5EF4-FFF2-40B4-BE49-F238E27FC236}">
              <a16:creationId xmlns:a16="http://schemas.microsoft.com/office/drawing/2014/main" id="{79A70F2F-8160-4EA6-891F-064A61775D5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22" name="Rectangle 371">
          <a:extLst>
            <a:ext uri="{FF2B5EF4-FFF2-40B4-BE49-F238E27FC236}">
              <a16:creationId xmlns:a16="http://schemas.microsoft.com/office/drawing/2014/main" id="{29B119B3-142D-438A-8D84-0FCA805E67C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23" name="Rectangle 372">
          <a:extLst>
            <a:ext uri="{FF2B5EF4-FFF2-40B4-BE49-F238E27FC236}">
              <a16:creationId xmlns:a16="http://schemas.microsoft.com/office/drawing/2014/main" id="{26E215DA-17C4-4B51-8809-714402ECBDB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24" name="Rectangle 373">
          <a:extLst>
            <a:ext uri="{FF2B5EF4-FFF2-40B4-BE49-F238E27FC236}">
              <a16:creationId xmlns:a16="http://schemas.microsoft.com/office/drawing/2014/main" id="{0E88E5FE-7AF6-48FD-8923-6DE6377A22A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25" name="Rectangle 374">
          <a:extLst>
            <a:ext uri="{FF2B5EF4-FFF2-40B4-BE49-F238E27FC236}">
              <a16:creationId xmlns:a16="http://schemas.microsoft.com/office/drawing/2014/main" id="{FCECD0F1-F0B1-485C-8EF8-393EAB32697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26" name="Rectangle 375">
          <a:extLst>
            <a:ext uri="{FF2B5EF4-FFF2-40B4-BE49-F238E27FC236}">
              <a16:creationId xmlns:a16="http://schemas.microsoft.com/office/drawing/2014/main" id="{D68465E5-E9A2-4040-8D2E-0B05842F2DB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27" name="Rectangle 376">
          <a:extLst>
            <a:ext uri="{FF2B5EF4-FFF2-40B4-BE49-F238E27FC236}">
              <a16:creationId xmlns:a16="http://schemas.microsoft.com/office/drawing/2014/main" id="{4FCEE037-4765-44E0-9A98-7D0F1C536FB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28" name="Rectangle 377">
          <a:extLst>
            <a:ext uri="{FF2B5EF4-FFF2-40B4-BE49-F238E27FC236}">
              <a16:creationId xmlns:a16="http://schemas.microsoft.com/office/drawing/2014/main" id="{CD93B851-8AAE-44C5-9FED-40069F5C1C7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49</xdr:row>
      <xdr:rowOff>0</xdr:rowOff>
    </xdr:from>
    <xdr:ext cx="28854" cy="132665"/>
    <xdr:sp macro="" textlink="">
      <xdr:nvSpPr>
        <xdr:cNvPr id="129" name="Rectangle 378">
          <a:extLst>
            <a:ext uri="{FF2B5EF4-FFF2-40B4-BE49-F238E27FC236}">
              <a16:creationId xmlns:a16="http://schemas.microsoft.com/office/drawing/2014/main" id="{A40CA543-1FF3-49EB-9FB0-882BF4464F80}"/>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30" name="Rectangle 379">
          <a:extLst>
            <a:ext uri="{FF2B5EF4-FFF2-40B4-BE49-F238E27FC236}">
              <a16:creationId xmlns:a16="http://schemas.microsoft.com/office/drawing/2014/main" id="{40B1EDBE-A298-4B71-8101-B93C54F13CB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31" name="Rectangle 380">
          <a:extLst>
            <a:ext uri="{FF2B5EF4-FFF2-40B4-BE49-F238E27FC236}">
              <a16:creationId xmlns:a16="http://schemas.microsoft.com/office/drawing/2014/main" id="{041346AA-7D68-47A4-B387-257D818D366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32" name="Rectangle 381">
          <a:extLst>
            <a:ext uri="{FF2B5EF4-FFF2-40B4-BE49-F238E27FC236}">
              <a16:creationId xmlns:a16="http://schemas.microsoft.com/office/drawing/2014/main" id="{B149D228-CA6C-402E-A0A5-96B11F41BF2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33" name="Rectangle 382">
          <a:extLst>
            <a:ext uri="{FF2B5EF4-FFF2-40B4-BE49-F238E27FC236}">
              <a16:creationId xmlns:a16="http://schemas.microsoft.com/office/drawing/2014/main" id="{BF8D9A71-68AD-400F-BD0E-1E6369EB2F3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34" name="Rectangle 383">
          <a:extLst>
            <a:ext uri="{FF2B5EF4-FFF2-40B4-BE49-F238E27FC236}">
              <a16:creationId xmlns:a16="http://schemas.microsoft.com/office/drawing/2014/main" id="{F629AE1C-E267-47E4-82B0-E5D4D019B21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35" name="Rectangle 384">
          <a:extLst>
            <a:ext uri="{FF2B5EF4-FFF2-40B4-BE49-F238E27FC236}">
              <a16:creationId xmlns:a16="http://schemas.microsoft.com/office/drawing/2014/main" id="{91574F4B-2705-4941-8417-50D424FBC5A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36" name="Rectangle 385">
          <a:extLst>
            <a:ext uri="{FF2B5EF4-FFF2-40B4-BE49-F238E27FC236}">
              <a16:creationId xmlns:a16="http://schemas.microsoft.com/office/drawing/2014/main" id="{B472B709-888E-4D29-8A47-F9FD2E0B28B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37" name="Rectangle 386">
          <a:extLst>
            <a:ext uri="{FF2B5EF4-FFF2-40B4-BE49-F238E27FC236}">
              <a16:creationId xmlns:a16="http://schemas.microsoft.com/office/drawing/2014/main" id="{C5F5681C-1859-48E8-834F-ACA50B14BDD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38" name="Rectangle 387">
          <a:extLst>
            <a:ext uri="{FF2B5EF4-FFF2-40B4-BE49-F238E27FC236}">
              <a16:creationId xmlns:a16="http://schemas.microsoft.com/office/drawing/2014/main" id="{4AAC9BF1-01B3-4745-815F-2403034BB68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39" name="Rectangle 388">
          <a:extLst>
            <a:ext uri="{FF2B5EF4-FFF2-40B4-BE49-F238E27FC236}">
              <a16:creationId xmlns:a16="http://schemas.microsoft.com/office/drawing/2014/main" id="{4D3F4292-E5E7-41F9-BC55-06462C03A45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40" name="Rectangle 389">
          <a:extLst>
            <a:ext uri="{FF2B5EF4-FFF2-40B4-BE49-F238E27FC236}">
              <a16:creationId xmlns:a16="http://schemas.microsoft.com/office/drawing/2014/main" id="{E5A7714B-40AC-416F-9F3F-9078EBE0BC5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41" name="Rectangle 390">
          <a:extLst>
            <a:ext uri="{FF2B5EF4-FFF2-40B4-BE49-F238E27FC236}">
              <a16:creationId xmlns:a16="http://schemas.microsoft.com/office/drawing/2014/main" id="{CCB12BBB-6910-4BBB-B999-7C0553AF2E8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42" name="Rectangle 391">
          <a:extLst>
            <a:ext uri="{FF2B5EF4-FFF2-40B4-BE49-F238E27FC236}">
              <a16:creationId xmlns:a16="http://schemas.microsoft.com/office/drawing/2014/main" id="{BDFCECC4-7BAE-40F5-B0C5-B362348D558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43" name="Rectangle 392">
          <a:extLst>
            <a:ext uri="{FF2B5EF4-FFF2-40B4-BE49-F238E27FC236}">
              <a16:creationId xmlns:a16="http://schemas.microsoft.com/office/drawing/2014/main" id="{273589C6-27E3-444E-9848-3C9581E55A9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44" name="Rectangle 393">
          <a:extLst>
            <a:ext uri="{FF2B5EF4-FFF2-40B4-BE49-F238E27FC236}">
              <a16:creationId xmlns:a16="http://schemas.microsoft.com/office/drawing/2014/main" id="{C85F6072-7E97-41E7-BFE6-19EF1789D0F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45" name="Rectangle 394">
          <a:extLst>
            <a:ext uri="{FF2B5EF4-FFF2-40B4-BE49-F238E27FC236}">
              <a16:creationId xmlns:a16="http://schemas.microsoft.com/office/drawing/2014/main" id="{AF34E672-10BF-43CA-A122-600B6FD7274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46" name="Rectangle 395">
          <a:extLst>
            <a:ext uri="{FF2B5EF4-FFF2-40B4-BE49-F238E27FC236}">
              <a16:creationId xmlns:a16="http://schemas.microsoft.com/office/drawing/2014/main" id="{F2A40B52-1BF6-4C1C-BE18-2D00A775B64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47" name="Rectangle 396">
          <a:extLst>
            <a:ext uri="{FF2B5EF4-FFF2-40B4-BE49-F238E27FC236}">
              <a16:creationId xmlns:a16="http://schemas.microsoft.com/office/drawing/2014/main" id="{32AD1A50-A5B1-4C51-B318-90018348C4B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49</xdr:row>
      <xdr:rowOff>0</xdr:rowOff>
    </xdr:from>
    <xdr:ext cx="28854" cy="132665"/>
    <xdr:sp macro="" textlink="">
      <xdr:nvSpPr>
        <xdr:cNvPr id="148" name="Rectangle 397">
          <a:extLst>
            <a:ext uri="{FF2B5EF4-FFF2-40B4-BE49-F238E27FC236}">
              <a16:creationId xmlns:a16="http://schemas.microsoft.com/office/drawing/2014/main" id="{2885210A-297C-488E-9B5F-FD1B64C5478C}"/>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49" name="Rectangle 398">
          <a:extLst>
            <a:ext uri="{FF2B5EF4-FFF2-40B4-BE49-F238E27FC236}">
              <a16:creationId xmlns:a16="http://schemas.microsoft.com/office/drawing/2014/main" id="{BB4DAED1-C822-4CEE-842E-6C7B8C5422F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50" name="Rectangle 399">
          <a:extLst>
            <a:ext uri="{FF2B5EF4-FFF2-40B4-BE49-F238E27FC236}">
              <a16:creationId xmlns:a16="http://schemas.microsoft.com/office/drawing/2014/main" id="{C3F589D9-EC4D-4035-8F39-F1D18854F0C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51" name="Rectangle 400">
          <a:extLst>
            <a:ext uri="{FF2B5EF4-FFF2-40B4-BE49-F238E27FC236}">
              <a16:creationId xmlns:a16="http://schemas.microsoft.com/office/drawing/2014/main" id="{794BAD1A-D4BB-4DCD-8978-49523B91382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52" name="Rectangle 401">
          <a:extLst>
            <a:ext uri="{FF2B5EF4-FFF2-40B4-BE49-F238E27FC236}">
              <a16:creationId xmlns:a16="http://schemas.microsoft.com/office/drawing/2014/main" id="{3D4532AB-51A6-4767-80E1-6370422DFB9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53" name="Rectangle 402">
          <a:extLst>
            <a:ext uri="{FF2B5EF4-FFF2-40B4-BE49-F238E27FC236}">
              <a16:creationId xmlns:a16="http://schemas.microsoft.com/office/drawing/2014/main" id="{C0CCD613-EDFE-4ACB-9C20-6493B8601C0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54" name="Rectangle 403">
          <a:extLst>
            <a:ext uri="{FF2B5EF4-FFF2-40B4-BE49-F238E27FC236}">
              <a16:creationId xmlns:a16="http://schemas.microsoft.com/office/drawing/2014/main" id="{95EB8044-996D-44F0-9DDD-E64D057F161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55" name="Rectangle 404">
          <a:extLst>
            <a:ext uri="{FF2B5EF4-FFF2-40B4-BE49-F238E27FC236}">
              <a16:creationId xmlns:a16="http://schemas.microsoft.com/office/drawing/2014/main" id="{1584DAB3-7A4F-4551-AC17-AEE8A4B2A48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56" name="Rectangle 405">
          <a:extLst>
            <a:ext uri="{FF2B5EF4-FFF2-40B4-BE49-F238E27FC236}">
              <a16:creationId xmlns:a16="http://schemas.microsoft.com/office/drawing/2014/main" id="{8711A4D8-C136-42BE-98E0-B33ECC0EAB6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57" name="Rectangle 406">
          <a:extLst>
            <a:ext uri="{FF2B5EF4-FFF2-40B4-BE49-F238E27FC236}">
              <a16:creationId xmlns:a16="http://schemas.microsoft.com/office/drawing/2014/main" id="{0A684508-0C09-4AEB-BD66-C48044C8262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58" name="Rectangle 407">
          <a:extLst>
            <a:ext uri="{FF2B5EF4-FFF2-40B4-BE49-F238E27FC236}">
              <a16:creationId xmlns:a16="http://schemas.microsoft.com/office/drawing/2014/main" id="{E3715E1A-49E6-40BF-A2FD-058A09C9321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59" name="Rectangle 408">
          <a:extLst>
            <a:ext uri="{FF2B5EF4-FFF2-40B4-BE49-F238E27FC236}">
              <a16:creationId xmlns:a16="http://schemas.microsoft.com/office/drawing/2014/main" id="{E83CFDC7-10B1-4671-BEC1-831AFA3240F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60" name="Rectangle 409">
          <a:extLst>
            <a:ext uri="{FF2B5EF4-FFF2-40B4-BE49-F238E27FC236}">
              <a16:creationId xmlns:a16="http://schemas.microsoft.com/office/drawing/2014/main" id="{13359272-6E80-4045-A031-D7545F1FD26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61" name="Rectangle 410">
          <a:extLst>
            <a:ext uri="{FF2B5EF4-FFF2-40B4-BE49-F238E27FC236}">
              <a16:creationId xmlns:a16="http://schemas.microsoft.com/office/drawing/2014/main" id="{EB6F64E3-D994-49C8-B711-695D2B4C973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62" name="Rectangle 411">
          <a:extLst>
            <a:ext uri="{FF2B5EF4-FFF2-40B4-BE49-F238E27FC236}">
              <a16:creationId xmlns:a16="http://schemas.microsoft.com/office/drawing/2014/main" id="{69F345BE-1B81-485E-87F4-75FAC8D5176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63" name="Rectangle 412">
          <a:extLst>
            <a:ext uri="{FF2B5EF4-FFF2-40B4-BE49-F238E27FC236}">
              <a16:creationId xmlns:a16="http://schemas.microsoft.com/office/drawing/2014/main" id="{8AD65716-6312-4F38-ABC5-49598E65FB7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64" name="Rectangle 413">
          <a:extLst>
            <a:ext uri="{FF2B5EF4-FFF2-40B4-BE49-F238E27FC236}">
              <a16:creationId xmlns:a16="http://schemas.microsoft.com/office/drawing/2014/main" id="{4AA079F3-5969-440B-A645-7D62D20FB22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65" name="Rectangle 414">
          <a:extLst>
            <a:ext uri="{FF2B5EF4-FFF2-40B4-BE49-F238E27FC236}">
              <a16:creationId xmlns:a16="http://schemas.microsoft.com/office/drawing/2014/main" id="{AD9D0EBE-670C-4250-899B-6D70056DD7E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66" name="Rectangle 415">
          <a:extLst>
            <a:ext uri="{FF2B5EF4-FFF2-40B4-BE49-F238E27FC236}">
              <a16:creationId xmlns:a16="http://schemas.microsoft.com/office/drawing/2014/main" id="{410473CD-6488-4DE1-9C6A-D527C9B0BD4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67" name="Rectangle 416">
          <a:extLst>
            <a:ext uri="{FF2B5EF4-FFF2-40B4-BE49-F238E27FC236}">
              <a16:creationId xmlns:a16="http://schemas.microsoft.com/office/drawing/2014/main" id="{EECA97D2-1FA0-4A20-836F-9ADC0EF8AB3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68" name="Rectangle 417">
          <a:extLst>
            <a:ext uri="{FF2B5EF4-FFF2-40B4-BE49-F238E27FC236}">
              <a16:creationId xmlns:a16="http://schemas.microsoft.com/office/drawing/2014/main" id="{7EF81856-5F20-4281-9A2E-8D12013C7B6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69" name="Rectangle 418">
          <a:extLst>
            <a:ext uri="{FF2B5EF4-FFF2-40B4-BE49-F238E27FC236}">
              <a16:creationId xmlns:a16="http://schemas.microsoft.com/office/drawing/2014/main" id="{75A020CB-0E18-492B-935B-759B102CF43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70" name="Rectangle 419">
          <a:extLst>
            <a:ext uri="{FF2B5EF4-FFF2-40B4-BE49-F238E27FC236}">
              <a16:creationId xmlns:a16="http://schemas.microsoft.com/office/drawing/2014/main" id="{09D83429-29B0-4B8F-AA63-00A49479FE6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71" name="Rectangle 420">
          <a:extLst>
            <a:ext uri="{FF2B5EF4-FFF2-40B4-BE49-F238E27FC236}">
              <a16:creationId xmlns:a16="http://schemas.microsoft.com/office/drawing/2014/main" id="{2425C7B5-82B2-4C41-97A8-57231E00057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72" name="Rectangle 421">
          <a:extLst>
            <a:ext uri="{FF2B5EF4-FFF2-40B4-BE49-F238E27FC236}">
              <a16:creationId xmlns:a16="http://schemas.microsoft.com/office/drawing/2014/main" id="{945FE563-4FA9-4AC1-9AEB-3B022746BAE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49</xdr:row>
      <xdr:rowOff>0</xdr:rowOff>
    </xdr:from>
    <xdr:ext cx="28854" cy="132665"/>
    <xdr:sp macro="" textlink="">
      <xdr:nvSpPr>
        <xdr:cNvPr id="173" name="Rectangle 422">
          <a:extLst>
            <a:ext uri="{FF2B5EF4-FFF2-40B4-BE49-F238E27FC236}">
              <a16:creationId xmlns:a16="http://schemas.microsoft.com/office/drawing/2014/main" id="{9E6F9B01-225F-460A-BB4D-1151BB3D0C7E}"/>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74" name="Rectangle 423">
          <a:extLst>
            <a:ext uri="{FF2B5EF4-FFF2-40B4-BE49-F238E27FC236}">
              <a16:creationId xmlns:a16="http://schemas.microsoft.com/office/drawing/2014/main" id="{C0889D97-E759-4B67-9F64-653F4877014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75" name="Rectangle 424">
          <a:extLst>
            <a:ext uri="{FF2B5EF4-FFF2-40B4-BE49-F238E27FC236}">
              <a16:creationId xmlns:a16="http://schemas.microsoft.com/office/drawing/2014/main" id="{E3CFBCED-5682-4506-B021-AD9749257BD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76" name="Rectangle 425">
          <a:extLst>
            <a:ext uri="{FF2B5EF4-FFF2-40B4-BE49-F238E27FC236}">
              <a16:creationId xmlns:a16="http://schemas.microsoft.com/office/drawing/2014/main" id="{92B5977A-D39C-4186-93AE-9E5AEB3D294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77" name="Rectangle 426">
          <a:extLst>
            <a:ext uri="{FF2B5EF4-FFF2-40B4-BE49-F238E27FC236}">
              <a16:creationId xmlns:a16="http://schemas.microsoft.com/office/drawing/2014/main" id="{57BADA11-0C08-45FA-B469-F8C2260D98B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78" name="Rectangle 427">
          <a:extLst>
            <a:ext uri="{FF2B5EF4-FFF2-40B4-BE49-F238E27FC236}">
              <a16:creationId xmlns:a16="http://schemas.microsoft.com/office/drawing/2014/main" id="{E6FEF7D9-0ECD-4489-AB9C-CBA5B2A6B47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79" name="Rectangle 428">
          <a:extLst>
            <a:ext uri="{FF2B5EF4-FFF2-40B4-BE49-F238E27FC236}">
              <a16:creationId xmlns:a16="http://schemas.microsoft.com/office/drawing/2014/main" id="{2C32FC10-9678-4B6F-B100-E7E5741F72A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80" name="Rectangle 429">
          <a:extLst>
            <a:ext uri="{FF2B5EF4-FFF2-40B4-BE49-F238E27FC236}">
              <a16:creationId xmlns:a16="http://schemas.microsoft.com/office/drawing/2014/main" id="{BA1162A2-A82E-4DCD-B942-02F8BA2E263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81" name="Rectangle 430">
          <a:extLst>
            <a:ext uri="{FF2B5EF4-FFF2-40B4-BE49-F238E27FC236}">
              <a16:creationId xmlns:a16="http://schemas.microsoft.com/office/drawing/2014/main" id="{B5B7D955-DF6D-4E92-BA5C-EBE250FF404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82" name="Rectangle 431">
          <a:extLst>
            <a:ext uri="{FF2B5EF4-FFF2-40B4-BE49-F238E27FC236}">
              <a16:creationId xmlns:a16="http://schemas.microsoft.com/office/drawing/2014/main" id="{8002CFB2-F37D-48AA-B76D-966EB9C00AD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83" name="Rectangle 432">
          <a:extLst>
            <a:ext uri="{FF2B5EF4-FFF2-40B4-BE49-F238E27FC236}">
              <a16:creationId xmlns:a16="http://schemas.microsoft.com/office/drawing/2014/main" id="{2C9E0E6E-62A2-4131-A54E-64DB51A2655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84" name="Rectangle 433">
          <a:extLst>
            <a:ext uri="{FF2B5EF4-FFF2-40B4-BE49-F238E27FC236}">
              <a16:creationId xmlns:a16="http://schemas.microsoft.com/office/drawing/2014/main" id="{B646D409-3946-4B74-95E8-B3C69C6E750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85" name="Rectangle 434">
          <a:extLst>
            <a:ext uri="{FF2B5EF4-FFF2-40B4-BE49-F238E27FC236}">
              <a16:creationId xmlns:a16="http://schemas.microsoft.com/office/drawing/2014/main" id="{3290E55C-9FF6-4A35-8DCF-B720A49E152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86" name="Rectangle 435">
          <a:extLst>
            <a:ext uri="{FF2B5EF4-FFF2-40B4-BE49-F238E27FC236}">
              <a16:creationId xmlns:a16="http://schemas.microsoft.com/office/drawing/2014/main" id="{9B628C01-75BD-4293-897A-A42BC08DD9C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87" name="Rectangle 436">
          <a:extLst>
            <a:ext uri="{FF2B5EF4-FFF2-40B4-BE49-F238E27FC236}">
              <a16:creationId xmlns:a16="http://schemas.microsoft.com/office/drawing/2014/main" id="{047B753B-1F1D-4588-B544-AD068014613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88" name="Rectangle 437">
          <a:extLst>
            <a:ext uri="{FF2B5EF4-FFF2-40B4-BE49-F238E27FC236}">
              <a16:creationId xmlns:a16="http://schemas.microsoft.com/office/drawing/2014/main" id="{265A9835-5286-42C7-8E58-408CBD0B8AC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89" name="Rectangle 438">
          <a:extLst>
            <a:ext uri="{FF2B5EF4-FFF2-40B4-BE49-F238E27FC236}">
              <a16:creationId xmlns:a16="http://schemas.microsoft.com/office/drawing/2014/main" id="{B8CCE2CD-DB26-4411-9A78-A52DE204078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90" name="Rectangle 439">
          <a:extLst>
            <a:ext uri="{FF2B5EF4-FFF2-40B4-BE49-F238E27FC236}">
              <a16:creationId xmlns:a16="http://schemas.microsoft.com/office/drawing/2014/main" id="{92897C12-A354-4B6A-9966-9DDB256BD79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91" name="Rectangle 440">
          <a:extLst>
            <a:ext uri="{FF2B5EF4-FFF2-40B4-BE49-F238E27FC236}">
              <a16:creationId xmlns:a16="http://schemas.microsoft.com/office/drawing/2014/main" id="{E7D916A5-6F9E-41AA-A900-45B66AA486A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92" name="Rectangle 441">
          <a:extLst>
            <a:ext uri="{FF2B5EF4-FFF2-40B4-BE49-F238E27FC236}">
              <a16:creationId xmlns:a16="http://schemas.microsoft.com/office/drawing/2014/main" id="{68272534-5958-4F4C-B201-DE420FFF9C9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93" name="Rectangle 442">
          <a:extLst>
            <a:ext uri="{FF2B5EF4-FFF2-40B4-BE49-F238E27FC236}">
              <a16:creationId xmlns:a16="http://schemas.microsoft.com/office/drawing/2014/main" id="{8F477511-01A9-4DF8-AFFC-5EAA67571E9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94" name="Rectangle 443">
          <a:extLst>
            <a:ext uri="{FF2B5EF4-FFF2-40B4-BE49-F238E27FC236}">
              <a16:creationId xmlns:a16="http://schemas.microsoft.com/office/drawing/2014/main" id="{10894D06-3636-4BBA-A1DB-054E05E1667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95" name="Rectangle 444">
          <a:extLst>
            <a:ext uri="{FF2B5EF4-FFF2-40B4-BE49-F238E27FC236}">
              <a16:creationId xmlns:a16="http://schemas.microsoft.com/office/drawing/2014/main" id="{3345F29E-FC71-4F6C-AF89-553B4B227E9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96" name="Rectangle 445">
          <a:extLst>
            <a:ext uri="{FF2B5EF4-FFF2-40B4-BE49-F238E27FC236}">
              <a16:creationId xmlns:a16="http://schemas.microsoft.com/office/drawing/2014/main" id="{FFAB6393-36F9-492D-9EF0-995EDD610C7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97" name="Rectangle 446">
          <a:extLst>
            <a:ext uri="{FF2B5EF4-FFF2-40B4-BE49-F238E27FC236}">
              <a16:creationId xmlns:a16="http://schemas.microsoft.com/office/drawing/2014/main" id="{38357525-ACFF-4F99-B2E8-A9ED31ECAD5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98" name="Rectangle 447">
          <a:extLst>
            <a:ext uri="{FF2B5EF4-FFF2-40B4-BE49-F238E27FC236}">
              <a16:creationId xmlns:a16="http://schemas.microsoft.com/office/drawing/2014/main" id="{03B733F4-9169-4F21-90E4-C93E5316C9E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199" name="Rectangle 448">
          <a:extLst>
            <a:ext uri="{FF2B5EF4-FFF2-40B4-BE49-F238E27FC236}">
              <a16:creationId xmlns:a16="http://schemas.microsoft.com/office/drawing/2014/main" id="{737226F9-BF71-4B6A-A208-AF3B1CF20C8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00" name="Rectangle 449">
          <a:extLst>
            <a:ext uri="{FF2B5EF4-FFF2-40B4-BE49-F238E27FC236}">
              <a16:creationId xmlns:a16="http://schemas.microsoft.com/office/drawing/2014/main" id="{1A1BBB45-CE70-4F15-A4A1-FD2390CD442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01" name="Rectangle 450">
          <a:extLst>
            <a:ext uri="{FF2B5EF4-FFF2-40B4-BE49-F238E27FC236}">
              <a16:creationId xmlns:a16="http://schemas.microsoft.com/office/drawing/2014/main" id="{45C941F5-1B18-4014-9027-A27533176CD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02" name="Rectangle 451">
          <a:extLst>
            <a:ext uri="{FF2B5EF4-FFF2-40B4-BE49-F238E27FC236}">
              <a16:creationId xmlns:a16="http://schemas.microsoft.com/office/drawing/2014/main" id="{3F41ADAF-8243-4E39-89D7-657867400CC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03" name="Rectangle 452">
          <a:extLst>
            <a:ext uri="{FF2B5EF4-FFF2-40B4-BE49-F238E27FC236}">
              <a16:creationId xmlns:a16="http://schemas.microsoft.com/office/drawing/2014/main" id="{8DF7D7CA-4EA1-4B0A-81EB-21633382464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49</xdr:row>
      <xdr:rowOff>0</xdr:rowOff>
    </xdr:from>
    <xdr:ext cx="28854" cy="132665"/>
    <xdr:sp macro="" textlink="">
      <xdr:nvSpPr>
        <xdr:cNvPr id="204" name="Rectangle 453">
          <a:extLst>
            <a:ext uri="{FF2B5EF4-FFF2-40B4-BE49-F238E27FC236}">
              <a16:creationId xmlns:a16="http://schemas.microsoft.com/office/drawing/2014/main" id="{13BA3FB5-E331-4ACC-B34C-49A0A3FD007C}"/>
            </a:ext>
          </a:extLst>
        </xdr:cNvPr>
        <xdr:cNvSpPr>
          <a:spLocks noChangeArrowheads="1"/>
        </xdr:cNvSpPr>
      </xdr:nvSpPr>
      <xdr:spPr bwMode="auto">
        <a:xfrm>
          <a:off x="72390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05" name="Rectangle 454">
          <a:extLst>
            <a:ext uri="{FF2B5EF4-FFF2-40B4-BE49-F238E27FC236}">
              <a16:creationId xmlns:a16="http://schemas.microsoft.com/office/drawing/2014/main" id="{D34C2BEF-159D-4670-8916-511C6C81633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06" name="Rectangle 455">
          <a:extLst>
            <a:ext uri="{FF2B5EF4-FFF2-40B4-BE49-F238E27FC236}">
              <a16:creationId xmlns:a16="http://schemas.microsoft.com/office/drawing/2014/main" id="{C61F6774-BC46-494E-AFEC-64C479A229A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07" name="Rectangle 456">
          <a:extLst>
            <a:ext uri="{FF2B5EF4-FFF2-40B4-BE49-F238E27FC236}">
              <a16:creationId xmlns:a16="http://schemas.microsoft.com/office/drawing/2014/main" id="{C786BC95-A687-44B5-BA09-241E9B138A8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08" name="Rectangle 457">
          <a:extLst>
            <a:ext uri="{FF2B5EF4-FFF2-40B4-BE49-F238E27FC236}">
              <a16:creationId xmlns:a16="http://schemas.microsoft.com/office/drawing/2014/main" id="{86A45C51-D2B1-460F-B88D-74F8C38EE20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09" name="Rectangle 458">
          <a:extLst>
            <a:ext uri="{FF2B5EF4-FFF2-40B4-BE49-F238E27FC236}">
              <a16:creationId xmlns:a16="http://schemas.microsoft.com/office/drawing/2014/main" id="{6B3E0C6D-CA75-4B18-AB14-E033DE578B5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10" name="Rectangle 459">
          <a:extLst>
            <a:ext uri="{FF2B5EF4-FFF2-40B4-BE49-F238E27FC236}">
              <a16:creationId xmlns:a16="http://schemas.microsoft.com/office/drawing/2014/main" id="{20325A24-D1DB-45F8-856E-E103F7B962F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11" name="Rectangle 460">
          <a:extLst>
            <a:ext uri="{FF2B5EF4-FFF2-40B4-BE49-F238E27FC236}">
              <a16:creationId xmlns:a16="http://schemas.microsoft.com/office/drawing/2014/main" id="{E16C60C1-64DC-42E6-B397-0FA894FF317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12" name="Rectangle 461">
          <a:extLst>
            <a:ext uri="{FF2B5EF4-FFF2-40B4-BE49-F238E27FC236}">
              <a16:creationId xmlns:a16="http://schemas.microsoft.com/office/drawing/2014/main" id="{ACF9F345-7E7D-42DF-9DF0-1AE6AA481EF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13" name="Rectangle 462">
          <a:extLst>
            <a:ext uri="{FF2B5EF4-FFF2-40B4-BE49-F238E27FC236}">
              <a16:creationId xmlns:a16="http://schemas.microsoft.com/office/drawing/2014/main" id="{6B6A6CB0-443A-4299-B9D7-EA80F21A625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14" name="Rectangle 463">
          <a:extLst>
            <a:ext uri="{FF2B5EF4-FFF2-40B4-BE49-F238E27FC236}">
              <a16:creationId xmlns:a16="http://schemas.microsoft.com/office/drawing/2014/main" id="{39642ABE-B143-49B0-99A3-BC604096600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15" name="Rectangle 464">
          <a:extLst>
            <a:ext uri="{FF2B5EF4-FFF2-40B4-BE49-F238E27FC236}">
              <a16:creationId xmlns:a16="http://schemas.microsoft.com/office/drawing/2014/main" id="{8EED7066-3EFC-4C6E-AA39-3CD9BB80563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16" name="Rectangle 465">
          <a:extLst>
            <a:ext uri="{FF2B5EF4-FFF2-40B4-BE49-F238E27FC236}">
              <a16:creationId xmlns:a16="http://schemas.microsoft.com/office/drawing/2014/main" id="{A0928360-D732-44FD-B706-4FF14BE5DA8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49</xdr:row>
      <xdr:rowOff>0</xdr:rowOff>
    </xdr:from>
    <xdr:ext cx="28854" cy="132665"/>
    <xdr:sp macro="" textlink="">
      <xdr:nvSpPr>
        <xdr:cNvPr id="217" name="Rectangle 466">
          <a:extLst>
            <a:ext uri="{FF2B5EF4-FFF2-40B4-BE49-F238E27FC236}">
              <a16:creationId xmlns:a16="http://schemas.microsoft.com/office/drawing/2014/main" id="{601643BD-6893-4E83-A122-08A66C911F2B}"/>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18" name="Rectangle 467">
          <a:extLst>
            <a:ext uri="{FF2B5EF4-FFF2-40B4-BE49-F238E27FC236}">
              <a16:creationId xmlns:a16="http://schemas.microsoft.com/office/drawing/2014/main" id="{AAC95AF0-C894-4797-B542-3DBC344AF86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19" name="Rectangle 468">
          <a:extLst>
            <a:ext uri="{FF2B5EF4-FFF2-40B4-BE49-F238E27FC236}">
              <a16:creationId xmlns:a16="http://schemas.microsoft.com/office/drawing/2014/main" id="{FD4FB908-EE47-4A1A-9CFD-5B536228625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20" name="Rectangle 469">
          <a:extLst>
            <a:ext uri="{FF2B5EF4-FFF2-40B4-BE49-F238E27FC236}">
              <a16:creationId xmlns:a16="http://schemas.microsoft.com/office/drawing/2014/main" id="{16ACD14D-0F54-4194-B1D6-DE052409618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21" name="Rectangle 470">
          <a:extLst>
            <a:ext uri="{FF2B5EF4-FFF2-40B4-BE49-F238E27FC236}">
              <a16:creationId xmlns:a16="http://schemas.microsoft.com/office/drawing/2014/main" id="{49D5E7C2-AB7E-4477-82CF-6577DB200DD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22" name="Rectangle 471">
          <a:extLst>
            <a:ext uri="{FF2B5EF4-FFF2-40B4-BE49-F238E27FC236}">
              <a16:creationId xmlns:a16="http://schemas.microsoft.com/office/drawing/2014/main" id="{F3973C55-C9C6-46B4-BDC6-7714308B0B7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23" name="Rectangle 472">
          <a:extLst>
            <a:ext uri="{FF2B5EF4-FFF2-40B4-BE49-F238E27FC236}">
              <a16:creationId xmlns:a16="http://schemas.microsoft.com/office/drawing/2014/main" id="{C1ADD698-B846-427C-A6E4-90866452BFD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24" name="Rectangle 473">
          <a:extLst>
            <a:ext uri="{FF2B5EF4-FFF2-40B4-BE49-F238E27FC236}">
              <a16:creationId xmlns:a16="http://schemas.microsoft.com/office/drawing/2014/main" id="{BB5E74B2-2EBC-449D-BF33-CC826C4F5B5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25" name="Rectangle 474">
          <a:extLst>
            <a:ext uri="{FF2B5EF4-FFF2-40B4-BE49-F238E27FC236}">
              <a16:creationId xmlns:a16="http://schemas.microsoft.com/office/drawing/2014/main" id="{10A45FED-4E5D-439E-8E33-EBE312C4AA4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26" name="Rectangle 475">
          <a:extLst>
            <a:ext uri="{FF2B5EF4-FFF2-40B4-BE49-F238E27FC236}">
              <a16:creationId xmlns:a16="http://schemas.microsoft.com/office/drawing/2014/main" id="{2BD7D5BC-C78E-49B4-AE03-A0BE9BD49B1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27" name="Rectangle 476">
          <a:extLst>
            <a:ext uri="{FF2B5EF4-FFF2-40B4-BE49-F238E27FC236}">
              <a16:creationId xmlns:a16="http://schemas.microsoft.com/office/drawing/2014/main" id="{95E867BA-4101-4025-880A-F45153B10F9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28" name="Rectangle 477">
          <a:extLst>
            <a:ext uri="{FF2B5EF4-FFF2-40B4-BE49-F238E27FC236}">
              <a16:creationId xmlns:a16="http://schemas.microsoft.com/office/drawing/2014/main" id="{D258FB5D-0930-4CEC-B751-49C8D0C9471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29" name="Rectangle 478">
          <a:extLst>
            <a:ext uri="{FF2B5EF4-FFF2-40B4-BE49-F238E27FC236}">
              <a16:creationId xmlns:a16="http://schemas.microsoft.com/office/drawing/2014/main" id="{92811E76-0A1F-4507-ADE7-FA6FB618DD3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30" name="Rectangle 479">
          <a:extLst>
            <a:ext uri="{FF2B5EF4-FFF2-40B4-BE49-F238E27FC236}">
              <a16:creationId xmlns:a16="http://schemas.microsoft.com/office/drawing/2014/main" id="{143EFE1D-17B6-4947-A158-5FA9D65EAB9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31" name="Rectangle 480">
          <a:extLst>
            <a:ext uri="{FF2B5EF4-FFF2-40B4-BE49-F238E27FC236}">
              <a16:creationId xmlns:a16="http://schemas.microsoft.com/office/drawing/2014/main" id="{06417CE5-7EE0-45DC-8B01-169AF0E17B6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32" name="Rectangle 481">
          <a:extLst>
            <a:ext uri="{FF2B5EF4-FFF2-40B4-BE49-F238E27FC236}">
              <a16:creationId xmlns:a16="http://schemas.microsoft.com/office/drawing/2014/main" id="{EC9B5A76-EC35-4FB1-B83C-F2EDAF771FA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33" name="Rectangle 482">
          <a:extLst>
            <a:ext uri="{FF2B5EF4-FFF2-40B4-BE49-F238E27FC236}">
              <a16:creationId xmlns:a16="http://schemas.microsoft.com/office/drawing/2014/main" id="{FEC8E457-2E8A-4B73-BBBF-ACCE8C086F3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34" name="Rectangle 483">
          <a:extLst>
            <a:ext uri="{FF2B5EF4-FFF2-40B4-BE49-F238E27FC236}">
              <a16:creationId xmlns:a16="http://schemas.microsoft.com/office/drawing/2014/main" id="{DF14F6AA-140C-48C4-8791-2F74C04DC73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35" name="Rectangle 484">
          <a:extLst>
            <a:ext uri="{FF2B5EF4-FFF2-40B4-BE49-F238E27FC236}">
              <a16:creationId xmlns:a16="http://schemas.microsoft.com/office/drawing/2014/main" id="{1C538F5E-09B2-41CE-A7D2-8061389DA06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49</xdr:row>
      <xdr:rowOff>0</xdr:rowOff>
    </xdr:from>
    <xdr:ext cx="28854" cy="132665"/>
    <xdr:sp macro="" textlink="">
      <xdr:nvSpPr>
        <xdr:cNvPr id="236" name="Rectangle 485">
          <a:extLst>
            <a:ext uri="{FF2B5EF4-FFF2-40B4-BE49-F238E27FC236}">
              <a16:creationId xmlns:a16="http://schemas.microsoft.com/office/drawing/2014/main" id="{41012F2E-6661-4B13-ACFA-BC1130587561}"/>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37" name="Rectangle 486">
          <a:extLst>
            <a:ext uri="{FF2B5EF4-FFF2-40B4-BE49-F238E27FC236}">
              <a16:creationId xmlns:a16="http://schemas.microsoft.com/office/drawing/2014/main" id="{5E975880-AD39-42B3-963F-F3839C8CF2D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38" name="Rectangle 487">
          <a:extLst>
            <a:ext uri="{FF2B5EF4-FFF2-40B4-BE49-F238E27FC236}">
              <a16:creationId xmlns:a16="http://schemas.microsoft.com/office/drawing/2014/main" id="{8DC77A65-1B42-4116-9530-B512D0FFE36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39" name="Rectangle 488">
          <a:extLst>
            <a:ext uri="{FF2B5EF4-FFF2-40B4-BE49-F238E27FC236}">
              <a16:creationId xmlns:a16="http://schemas.microsoft.com/office/drawing/2014/main" id="{B7875D22-36E1-4E65-BF47-629844046DC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40" name="Rectangle 489">
          <a:extLst>
            <a:ext uri="{FF2B5EF4-FFF2-40B4-BE49-F238E27FC236}">
              <a16:creationId xmlns:a16="http://schemas.microsoft.com/office/drawing/2014/main" id="{A4C790A0-3072-4D0D-9197-5570B9CCA5F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41" name="Rectangle 490">
          <a:extLst>
            <a:ext uri="{FF2B5EF4-FFF2-40B4-BE49-F238E27FC236}">
              <a16:creationId xmlns:a16="http://schemas.microsoft.com/office/drawing/2014/main" id="{565CBCFF-BBEB-4127-86C9-172AA1DCC9E2}"/>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42" name="Rectangle 491">
          <a:extLst>
            <a:ext uri="{FF2B5EF4-FFF2-40B4-BE49-F238E27FC236}">
              <a16:creationId xmlns:a16="http://schemas.microsoft.com/office/drawing/2014/main" id="{B6F86308-5BA9-461C-86DA-0DD3BAF45FA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43" name="Rectangle 492">
          <a:extLst>
            <a:ext uri="{FF2B5EF4-FFF2-40B4-BE49-F238E27FC236}">
              <a16:creationId xmlns:a16="http://schemas.microsoft.com/office/drawing/2014/main" id="{8D91AEB2-9853-418F-9607-109E2D0DB63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44" name="Rectangle 493">
          <a:extLst>
            <a:ext uri="{FF2B5EF4-FFF2-40B4-BE49-F238E27FC236}">
              <a16:creationId xmlns:a16="http://schemas.microsoft.com/office/drawing/2014/main" id="{EB7BF569-8105-4136-93F0-CE193BCF036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45" name="Rectangle 494">
          <a:extLst>
            <a:ext uri="{FF2B5EF4-FFF2-40B4-BE49-F238E27FC236}">
              <a16:creationId xmlns:a16="http://schemas.microsoft.com/office/drawing/2014/main" id="{F667FEAD-7C73-42DA-B76C-1A514077DB1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46" name="Rectangle 495">
          <a:extLst>
            <a:ext uri="{FF2B5EF4-FFF2-40B4-BE49-F238E27FC236}">
              <a16:creationId xmlns:a16="http://schemas.microsoft.com/office/drawing/2014/main" id="{380FB708-5E5B-4780-8DE0-9D0AF6913D9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47" name="Rectangle 496">
          <a:extLst>
            <a:ext uri="{FF2B5EF4-FFF2-40B4-BE49-F238E27FC236}">
              <a16:creationId xmlns:a16="http://schemas.microsoft.com/office/drawing/2014/main" id="{E0AA88AD-33ED-4C03-ADDE-DC2A9C0D2CB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48" name="Rectangle 497">
          <a:extLst>
            <a:ext uri="{FF2B5EF4-FFF2-40B4-BE49-F238E27FC236}">
              <a16:creationId xmlns:a16="http://schemas.microsoft.com/office/drawing/2014/main" id="{DE28E6BF-17D0-401A-805C-455BE456136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49" name="Rectangle 498">
          <a:extLst>
            <a:ext uri="{FF2B5EF4-FFF2-40B4-BE49-F238E27FC236}">
              <a16:creationId xmlns:a16="http://schemas.microsoft.com/office/drawing/2014/main" id="{E53E661F-7DAC-47D2-9502-B54B6DC8C44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50" name="Rectangle 499">
          <a:extLst>
            <a:ext uri="{FF2B5EF4-FFF2-40B4-BE49-F238E27FC236}">
              <a16:creationId xmlns:a16="http://schemas.microsoft.com/office/drawing/2014/main" id="{1CDED96F-3C5F-41C3-9EC1-6C10CBD09DA5}"/>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51" name="Rectangle 500">
          <a:extLst>
            <a:ext uri="{FF2B5EF4-FFF2-40B4-BE49-F238E27FC236}">
              <a16:creationId xmlns:a16="http://schemas.microsoft.com/office/drawing/2014/main" id="{797CA44A-275A-44B7-9165-12D168DF2C84}"/>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52" name="Rectangle 501">
          <a:extLst>
            <a:ext uri="{FF2B5EF4-FFF2-40B4-BE49-F238E27FC236}">
              <a16:creationId xmlns:a16="http://schemas.microsoft.com/office/drawing/2014/main" id="{DB340AFF-56A3-4E5E-A390-88C74708D0F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53" name="Rectangle 502">
          <a:extLst>
            <a:ext uri="{FF2B5EF4-FFF2-40B4-BE49-F238E27FC236}">
              <a16:creationId xmlns:a16="http://schemas.microsoft.com/office/drawing/2014/main" id="{4164293A-4519-4121-826A-084062A0712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54" name="Rectangle 503">
          <a:extLst>
            <a:ext uri="{FF2B5EF4-FFF2-40B4-BE49-F238E27FC236}">
              <a16:creationId xmlns:a16="http://schemas.microsoft.com/office/drawing/2014/main" id="{8D6D3D3C-0118-42EA-9AF0-DE6B0065A630}"/>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55" name="Rectangle 504">
          <a:extLst>
            <a:ext uri="{FF2B5EF4-FFF2-40B4-BE49-F238E27FC236}">
              <a16:creationId xmlns:a16="http://schemas.microsoft.com/office/drawing/2014/main" id="{4C1BFB30-A8D0-4963-AABB-B64C2C695CB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56" name="Rectangle 505">
          <a:extLst>
            <a:ext uri="{FF2B5EF4-FFF2-40B4-BE49-F238E27FC236}">
              <a16:creationId xmlns:a16="http://schemas.microsoft.com/office/drawing/2014/main" id="{3551D97B-59AF-4E3D-AC37-7E3D7237DEB3}"/>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57" name="Rectangle 506">
          <a:extLst>
            <a:ext uri="{FF2B5EF4-FFF2-40B4-BE49-F238E27FC236}">
              <a16:creationId xmlns:a16="http://schemas.microsoft.com/office/drawing/2014/main" id="{2F97E26E-C092-4FC3-AC80-A977371D294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58" name="Rectangle 507">
          <a:extLst>
            <a:ext uri="{FF2B5EF4-FFF2-40B4-BE49-F238E27FC236}">
              <a16:creationId xmlns:a16="http://schemas.microsoft.com/office/drawing/2014/main" id="{306E8E7E-ADA2-4A80-B6A6-3478BEEDD67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59" name="Rectangle 508">
          <a:extLst>
            <a:ext uri="{FF2B5EF4-FFF2-40B4-BE49-F238E27FC236}">
              <a16:creationId xmlns:a16="http://schemas.microsoft.com/office/drawing/2014/main" id="{86D0B7CB-D92F-4053-B6F8-B11ACCDA61F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60" name="Rectangle 509">
          <a:extLst>
            <a:ext uri="{FF2B5EF4-FFF2-40B4-BE49-F238E27FC236}">
              <a16:creationId xmlns:a16="http://schemas.microsoft.com/office/drawing/2014/main" id="{F78F1A83-630F-4F91-8FB5-F5FC00ADC54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28575</xdr:colOff>
      <xdr:row>49</xdr:row>
      <xdr:rowOff>0</xdr:rowOff>
    </xdr:from>
    <xdr:ext cx="28854" cy="132665"/>
    <xdr:sp macro="" textlink="">
      <xdr:nvSpPr>
        <xdr:cNvPr id="261" name="Rectangle 510">
          <a:extLst>
            <a:ext uri="{FF2B5EF4-FFF2-40B4-BE49-F238E27FC236}">
              <a16:creationId xmlns:a16="http://schemas.microsoft.com/office/drawing/2014/main" id="{6F1F002B-2744-4E8E-B628-DE68AA7E8CD1}"/>
            </a:ext>
          </a:extLst>
        </xdr:cNvPr>
        <xdr:cNvSpPr>
          <a:spLocks noChangeArrowheads="1"/>
        </xdr:cNvSpPr>
      </xdr:nvSpPr>
      <xdr:spPr bwMode="auto">
        <a:xfrm>
          <a:off x="714375"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62" name="Rectangle 511">
          <a:extLst>
            <a:ext uri="{FF2B5EF4-FFF2-40B4-BE49-F238E27FC236}">
              <a16:creationId xmlns:a16="http://schemas.microsoft.com/office/drawing/2014/main" id="{E1A5AC8B-DB91-4654-9600-851A8281300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63" name="Rectangle 512">
          <a:extLst>
            <a:ext uri="{FF2B5EF4-FFF2-40B4-BE49-F238E27FC236}">
              <a16:creationId xmlns:a16="http://schemas.microsoft.com/office/drawing/2014/main" id="{143E42DE-0354-4202-9A60-C0DD25B2FD1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64" name="Rectangle 513">
          <a:extLst>
            <a:ext uri="{FF2B5EF4-FFF2-40B4-BE49-F238E27FC236}">
              <a16:creationId xmlns:a16="http://schemas.microsoft.com/office/drawing/2014/main" id="{103E0EF2-92F0-4EF0-92BB-6D8883BD594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65" name="Rectangle 514">
          <a:extLst>
            <a:ext uri="{FF2B5EF4-FFF2-40B4-BE49-F238E27FC236}">
              <a16:creationId xmlns:a16="http://schemas.microsoft.com/office/drawing/2014/main" id="{7A2E4A02-2F55-4ADD-A14B-2BEDDC8EB969}"/>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66" name="Rectangle 515">
          <a:extLst>
            <a:ext uri="{FF2B5EF4-FFF2-40B4-BE49-F238E27FC236}">
              <a16:creationId xmlns:a16="http://schemas.microsoft.com/office/drawing/2014/main" id="{CC9392A9-3648-4A1F-814B-0C247511F99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67" name="Rectangle 516">
          <a:extLst>
            <a:ext uri="{FF2B5EF4-FFF2-40B4-BE49-F238E27FC236}">
              <a16:creationId xmlns:a16="http://schemas.microsoft.com/office/drawing/2014/main" id="{3F136F85-84C5-4B86-9209-97A24553FD5F}"/>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68" name="Rectangle 517">
          <a:extLst>
            <a:ext uri="{FF2B5EF4-FFF2-40B4-BE49-F238E27FC236}">
              <a16:creationId xmlns:a16="http://schemas.microsoft.com/office/drawing/2014/main" id="{BDC9FF46-8C86-482E-8AEF-22A590804C81}"/>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69" name="Rectangle 518">
          <a:extLst>
            <a:ext uri="{FF2B5EF4-FFF2-40B4-BE49-F238E27FC236}">
              <a16:creationId xmlns:a16="http://schemas.microsoft.com/office/drawing/2014/main" id="{8A754A7A-8FA8-415E-AD09-C0EDA4533A1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70" name="Rectangle 519">
          <a:extLst>
            <a:ext uri="{FF2B5EF4-FFF2-40B4-BE49-F238E27FC236}">
              <a16:creationId xmlns:a16="http://schemas.microsoft.com/office/drawing/2014/main" id="{F7781A17-7878-4C0E-93F8-62E240C1B2BE}"/>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71" name="Rectangle 520">
          <a:extLst>
            <a:ext uri="{FF2B5EF4-FFF2-40B4-BE49-F238E27FC236}">
              <a16:creationId xmlns:a16="http://schemas.microsoft.com/office/drawing/2014/main" id="{E8199FFB-9F1D-4736-8AF5-4A642D711C66}"/>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72" name="Rectangle 521">
          <a:extLst>
            <a:ext uri="{FF2B5EF4-FFF2-40B4-BE49-F238E27FC236}">
              <a16:creationId xmlns:a16="http://schemas.microsoft.com/office/drawing/2014/main" id="{E60A908D-56EC-4B83-966C-D56948D32C1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73" name="Rectangle 522">
          <a:extLst>
            <a:ext uri="{FF2B5EF4-FFF2-40B4-BE49-F238E27FC236}">
              <a16:creationId xmlns:a16="http://schemas.microsoft.com/office/drawing/2014/main" id="{3A714F08-4CF6-4BB4-8667-EE756766B97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74" name="Rectangle 523">
          <a:extLst>
            <a:ext uri="{FF2B5EF4-FFF2-40B4-BE49-F238E27FC236}">
              <a16:creationId xmlns:a16="http://schemas.microsoft.com/office/drawing/2014/main" id="{04552951-C6B5-489D-91D3-08728F222CAD}"/>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75" name="Rectangle 524">
          <a:extLst>
            <a:ext uri="{FF2B5EF4-FFF2-40B4-BE49-F238E27FC236}">
              <a16:creationId xmlns:a16="http://schemas.microsoft.com/office/drawing/2014/main" id="{D86224E1-642C-4975-A78A-ABED6926E9CA}"/>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76" name="Rectangle 525">
          <a:extLst>
            <a:ext uri="{FF2B5EF4-FFF2-40B4-BE49-F238E27FC236}">
              <a16:creationId xmlns:a16="http://schemas.microsoft.com/office/drawing/2014/main" id="{FDA2D270-4579-48FB-AF47-A146783DFEAC}"/>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77" name="Rectangle 526">
          <a:extLst>
            <a:ext uri="{FF2B5EF4-FFF2-40B4-BE49-F238E27FC236}">
              <a16:creationId xmlns:a16="http://schemas.microsoft.com/office/drawing/2014/main" id="{E2E0A81A-F04B-4E36-9F49-D2472D6BDD68}"/>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78" name="Rectangle 527">
          <a:extLst>
            <a:ext uri="{FF2B5EF4-FFF2-40B4-BE49-F238E27FC236}">
              <a16:creationId xmlns:a16="http://schemas.microsoft.com/office/drawing/2014/main" id="{8C906588-4D4D-4DCD-8DF7-CC49A15D7607}"/>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49</xdr:row>
      <xdr:rowOff>0</xdr:rowOff>
    </xdr:from>
    <xdr:ext cx="28854" cy="132665"/>
    <xdr:sp macro="" textlink="">
      <xdr:nvSpPr>
        <xdr:cNvPr id="279" name="Rectangle 528">
          <a:extLst>
            <a:ext uri="{FF2B5EF4-FFF2-40B4-BE49-F238E27FC236}">
              <a16:creationId xmlns:a16="http://schemas.microsoft.com/office/drawing/2014/main" id="{4F2F5674-4965-42B6-9AB4-521239DB52BB}"/>
            </a:ext>
          </a:extLst>
        </xdr:cNvPr>
        <xdr:cNvSpPr>
          <a:spLocks noChangeArrowheads="1"/>
        </xdr:cNvSpPr>
      </xdr:nvSpPr>
      <xdr:spPr bwMode="auto">
        <a:xfrm>
          <a:off x="704850" y="561975"/>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0" name="Rectangle 238">
          <a:extLst>
            <a:ext uri="{FF2B5EF4-FFF2-40B4-BE49-F238E27FC236}">
              <a16:creationId xmlns:a16="http://schemas.microsoft.com/office/drawing/2014/main" id="{4AB66E7C-D092-449F-BDB1-0C995B6AC6B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1" name="Rectangle 249">
          <a:extLst>
            <a:ext uri="{FF2B5EF4-FFF2-40B4-BE49-F238E27FC236}">
              <a16:creationId xmlns:a16="http://schemas.microsoft.com/office/drawing/2014/main" id="{E4FA0C2A-358D-4D0D-AA2B-06114D4B7B4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2" name="Rectangle 251">
          <a:extLst>
            <a:ext uri="{FF2B5EF4-FFF2-40B4-BE49-F238E27FC236}">
              <a16:creationId xmlns:a16="http://schemas.microsoft.com/office/drawing/2014/main" id="{6D92097E-CDFA-4B63-8CB5-2DD4AA88632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twoCellAnchor>
    <xdr:from>
      <xdr:col>0</xdr:col>
      <xdr:colOff>85725</xdr:colOff>
      <xdr:row>46</xdr:row>
      <xdr:rowOff>38100</xdr:rowOff>
    </xdr:from>
    <xdr:to>
      <xdr:col>1</xdr:col>
      <xdr:colOff>47625</xdr:colOff>
      <xdr:row>46</xdr:row>
      <xdr:rowOff>38100</xdr:rowOff>
    </xdr:to>
    <xdr:pic>
      <xdr:nvPicPr>
        <xdr:cNvPr id="283" name="Picture 252">
          <a:extLst>
            <a:ext uri="{FF2B5EF4-FFF2-40B4-BE49-F238E27FC236}">
              <a16:creationId xmlns:a16="http://schemas.microsoft.com/office/drawing/2014/main" id="{52186FF3-5A0D-45DD-B359-4E650534D3D8}"/>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85725" y="161925"/>
          <a:ext cx="647700" cy="0"/>
        </a:xfrm>
        <a:prstGeom prst="rect">
          <a:avLst/>
        </a:prstGeom>
        <a:noFill/>
        <a:ln w="9525">
          <a:noFill/>
          <a:miter lim="800000"/>
          <a:headEnd/>
          <a:tailEnd/>
        </a:ln>
      </xdr:spPr>
    </xdr:pic>
    <xdr:clientData/>
  </xdr:twoCellAnchor>
  <xdr:oneCellAnchor>
    <xdr:from>
      <xdr:col>1</xdr:col>
      <xdr:colOff>19050</xdr:colOff>
      <xdr:row>45</xdr:row>
      <xdr:rowOff>0</xdr:rowOff>
    </xdr:from>
    <xdr:ext cx="28854" cy="132665"/>
    <xdr:sp macro="" textlink="">
      <xdr:nvSpPr>
        <xdr:cNvPr id="284" name="Rectangle 253">
          <a:extLst>
            <a:ext uri="{FF2B5EF4-FFF2-40B4-BE49-F238E27FC236}">
              <a16:creationId xmlns:a16="http://schemas.microsoft.com/office/drawing/2014/main" id="{4017B011-3ED4-45C4-8FCE-58CC947A404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5" name="Rectangle 254">
          <a:extLst>
            <a:ext uri="{FF2B5EF4-FFF2-40B4-BE49-F238E27FC236}">
              <a16:creationId xmlns:a16="http://schemas.microsoft.com/office/drawing/2014/main" id="{9E0ABFD5-3C68-43F2-A247-BE325FA6C07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6" name="Rectangle 255">
          <a:extLst>
            <a:ext uri="{FF2B5EF4-FFF2-40B4-BE49-F238E27FC236}">
              <a16:creationId xmlns:a16="http://schemas.microsoft.com/office/drawing/2014/main" id="{E6468D6B-1F96-45D5-A017-273B9AE5970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7" name="Rectangle 257">
          <a:extLst>
            <a:ext uri="{FF2B5EF4-FFF2-40B4-BE49-F238E27FC236}">
              <a16:creationId xmlns:a16="http://schemas.microsoft.com/office/drawing/2014/main" id="{5C44C2DF-5D22-4C69-A63E-3ACAD405139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8" name="Rectangle 258">
          <a:extLst>
            <a:ext uri="{FF2B5EF4-FFF2-40B4-BE49-F238E27FC236}">
              <a16:creationId xmlns:a16="http://schemas.microsoft.com/office/drawing/2014/main" id="{6E617821-B242-4C92-98D8-BD9795407F4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89" name="Rectangle 259">
          <a:extLst>
            <a:ext uri="{FF2B5EF4-FFF2-40B4-BE49-F238E27FC236}">
              <a16:creationId xmlns:a16="http://schemas.microsoft.com/office/drawing/2014/main" id="{0D2E667F-838A-4F28-ADFF-089D69C9DF3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0" name="Rectangle 260">
          <a:extLst>
            <a:ext uri="{FF2B5EF4-FFF2-40B4-BE49-F238E27FC236}">
              <a16:creationId xmlns:a16="http://schemas.microsoft.com/office/drawing/2014/main" id="{3EEACC97-F35E-40B7-BCA6-D179BD5D795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1" name="Rectangle 261">
          <a:extLst>
            <a:ext uri="{FF2B5EF4-FFF2-40B4-BE49-F238E27FC236}">
              <a16:creationId xmlns:a16="http://schemas.microsoft.com/office/drawing/2014/main" id="{31FC9484-2B33-4E58-8261-C0AB3405B80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2" name="Rectangle 262">
          <a:extLst>
            <a:ext uri="{FF2B5EF4-FFF2-40B4-BE49-F238E27FC236}">
              <a16:creationId xmlns:a16="http://schemas.microsoft.com/office/drawing/2014/main" id="{7FD7FF16-AE49-4C64-B012-FBE55DE7533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293" name="Rectangle 263">
          <a:extLst>
            <a:ext uri="{FF2B5EF4-FFF2-40B4-BE49-F238E27FC236}">
              <a16:creationId xmlns:a16="http://schemas.microsoft.com/office/drawing/2014/main" id="{DF759698-8BED-44E6-85BC-39AD6FA22743}"/>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4" name="Rectangle 264">
          <a:extLst>
            <a:ext uri="{FF2B5EF4-FFF2-40B4-BE49-F238E27FC236}">
              <a16:creationId xmlns:a16="http://schemas.microsoft.com/office/drawing/2014/main" id="{ACD3B30D-7544-44FE-808B-B6FB64BE326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5" name="Rectangle 265">
          <a:extLst>
            <a:ext uri="{FF2B5EF4-FFF2-40B4-BE49-F238E27FC236}">
              <a16:creationId xmlns:a16="http://schemas.microsoft.com/office/drawing/2014/main" id="{D9ECB9E7-EC1E-4475-91F2-91F39297C47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6" name="Rectangle 266">
          <a:extLst>
            <a:ext uri="{FF2B5EF4-FFF2-40B4-BE49-F238E27FC236}">
              <a16:creationId xmlns:a16="http://schemas.microsoft.com/office/drawing/2014/main" id="{26191A88-4C7D-48A1-B30C-D4CE157B818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7" name="Rectangle 267">
          <a:extLst>
            <a:ext uri="{FF2B5EF4-FFF2-40B4-BE49-F238E27FC236}">
              <a16:creationId xmlns:a16="http://schemas.microsoft.com/office/drawing/2014/main" id="{2CD8D5EA-DEBB-43FD-A349-41F0C4139FA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8" name="Rectangle 268">
          <a:extLst>
            <a:ext uri="{FF2B5EF4-FFF2-40B4-BE49-F238E27FC236}">
              <a16:creationId xmlns:a16="http://schemas.microsoft.com/office/drawing/2014/main" id="{BA6FE57B-4BE0-48CD-B0A5-CF28E361940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299" name="Rectangle 269">
          <a:extLst>
            <a:ext uri="{FF2B5EF4-FFF2-40B4-BE49-F238E27FC236}">
              <a16:creationId xmlns:a16="http://schemas.microsoft.com/office/drawing/2014/main" id="{168A7322-CEEA-413B-A077-B81F46B0FF7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0" name="Rectangle 270">
          <a:extLst>
            <a:ext uri="{FF2B5EF4-FFF2-40B4-BE49-F238E27FC236}">
              <a16:creationId xmlns:a16="http://schemas.microsoft.com/office/drawing/2014/main" id="{0B60761F-D03A-4375-A29B-05D70EB9BA6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1" name="Rectangle 271">
          <a:extLst>
            <a:ext uri="{FF2B5EF4-FFF2-40B4-BE49-F238E27FC236}">
              <a16:creationId xmlns:a16="http://schemas.microsoft.com/office/drawing/2014/main" id="{9BC2C8BA-0171-49A2-BD60-BD78A3EC056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2" name="Rectangle 272">
          <a:extLst>
            <a:ext uri="{FF2B5EF4-FFF2-40B4-BE49-F238E27FC236}">
              <a16:creationId xmlns:a16="http://schemas.microsoft.com/office/drawing/2014/main" id="{3DACFB4D-9E3D-4A2A-8101-557397DE2B4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3" name="Rectangle 273">
          <a:extLst>
            <a:ext uri="{FF2B5EF4-FFF2-40B4-BE49-F238E27FC236}">
              <a16:creationId xmlns:a16="http://schemas.microsoft.com/office/drawing/2014/main" id="{7924CFF5-96F7-4B95-8A58-4C194F367C0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4" name="Rectangle 274">
          <a:extLst>
            <a:ext uri="{FF2B5EF4-FFF2-40B4-BE49-F238E27FC236}">
              <a16:creationId xmlns:a16="http://schemas.microsoft.com/office/drawing/2014/main" id="{39BE2FC0-2F4C-4F5B-80E4-C1607CEDC6F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5" name="Rectangle 275">
          <a:extLst>
            <a:ext uri="{FF2B5EF4-FFF2-40B4-BE49-F238E27FC236}">
              <a16:creationId xmlns:a16="http://schemas.microsoft.com/office/drawing/2014/main" id="{D7EFD01D-DAC9-4D70-A6DA-C0D2AA2B737D}"/>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306" name="Rectangle 276">
          <a:extLst>
            <a:ext uri="{FF2B5EF4-FFF2-40B4-BE49-F238E27FC236}">
              <a16:creationId xmlns:a16="http://schemas.microsoft.com/office/drawing/2014/main" id="{A6347ED2-7826-4AF9-BBDA-2DFBBB1CD8AA}"/>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7" name="Rectangle 277">
          <a:extLst>
            <a:ext uri="{FF2B5EF4-FFF2-40B4-BE49-F238E27FC236}">
              <a16:creationId xmlns:a16="http://schemas.microsoft.com/office/drawing/2014/main" id="{13C8C99E-8D97-4935-ACE9-02FE7FF0DE3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8" name="Rectangle 278">
          <a:extLst>
            <a:ext uri="{FF2B5EF4-FFF2-40B4-BE49-F238E27FC236}">
              <a16:creationId xmlns:a16="http://schemas.microsoft.com/office/drawing/2014/main" id="{C64A9928-2C38-4279-820C-86656C700A4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09" name="Rectangle 279">
          <a:extLst>
            <a:ext uri="{FF2B5EF4-FFF2-40B4-BE49-F238E27FC236}">
              <a16:creationId xmlns:a16="http://schemas.microsoft.com/office/drawing/2014/main" id="{1FE409B0-295C-47FF-9F29-DA8EB973D0B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0" name="Rectangle 280">
          <a:extLst>
            <a:ext uri="{FF2B5EF4-FFF2-40B4-BE49-F238E27FC236}">
              <a16:creationId xmlns:a16="http://schemas.microsoft.com/office/drawing/2014/main" id="{EF37B612-132F-47E4-9B18-1CC4E1217AB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1" name="Rectangle 281">
          <a:extLst>
            <a:ext uri="{FF2B5EF4-FFF2-40B4-BE49-F238E27FC236}">
              <a16:creationId xmlns:a16="http://schemas.microsoft.com/office/drawing/2014/main" id="{814EFF47-742C-4546-8885-64C878259AF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2" name="Rectangle 282">
          <a:extLst>
            <a:ext uri="{FF2B5EF4-FFF2-40B4-BE49-F238E27FC236}">
              <a16:creationId xmlns:a16="http://schemas.microsoft.com/office/drawing/2014/main" id="{D7304162-0235-4C05-9E91-66DBC62FDA7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3" name="Rectangle 283">
          <a:extLst>
            <a:ext uri="{FF2B5EF4-FFF2-40B4-BE49-F238E27FC236}">
              <a16:creationId xmlns:a16="http://schemas.microsoft.com/office/drawing/2014/main" id="{0C09673D-93CF-47F1-9296-B12AF4913E6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4" name="Rectangle 284">
          <a:extLst>
            <a:ext uri="{FF2B5EF4-FFF2-40B4-BE49-F238E27FC236}">
              <a16:creationId xmlns:a16="http://schemas.microsoft.com/office/drawing/2014/main" id="{46D41333-4381-47BB-ADAF-F61C276E17F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5" name="Rectangle 285">
          <a:extLst>
            <a:ext uri="{FF2B5EF4-FFF2-40B4-BE49-F238E27FC236}">
              <a16:creationId xmlns:a16="http://schemas.microsoft.com/office/drawing/2014/main" id="{652F25C8-A1E8-4CBB-A615-2DB7B8A6093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6" name="Rectangle 286">
          <a:extLst>
            <a:ext uri="{FF2B5EF4-FFF2-40B4-BE49-F238E27FC236}">
              <a16:creationId xmlns:a16="http://schemas.microsoft.com/office/drawing/2014/main" id="{C53D612C-6582-48CE-A05F-A53E5CE1EB7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7" name="Rectangle 287">
          <a:extLst>
            <a:ext uri="{FF2B5EF4-FFF2-40B4-BE49-F238E27FC236}">
              <a16:creationId xmlns:a16="http://schemas.microsoft.com/office/drawing/2014/main" id="{681B88B8-B23D-4A4B-90D5-A76250EB3B8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8" name="Rectangle 288">
          <a:extLst>
            <a:ext uri="{FF2B5EF4-FFF2-40B4-BE49-F238E27FC236}">
              <a16:creationId xmlns:a16="http://schemas.microsoft.com/office/drawing/2014/main" id="{0F04E59D-B427-427A-A176-0F00FDF88CE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19" name="Rectangle 289">
          <a:extLst>
            <a:ext uri="{FF2B5EF4-FFF2-40B4-BE49-F238E27FC236}">
              <a16:creationId xmlns:a16="http://schemas.microsoft.com/office/drawing/2014/main" id="{627B7442-F474-4EAD-AF49-894B3214443E}"/>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0" name="Rectangle 290">
          <a:extLst>
            <a:ext uri="{FF2B5EF4-FFF2-40B4-BE49-F238E27FC236}">
              <a16:creationId xmlns:a16="http://schemas.microsoft.com/office/drawing/2014/main" id="{7761FA27-527E-4F1A-B99D-2F8483F3915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1" name="Rectangle 291">
          <a:extLst>
            <a:ext uri="{FF2B5EF4-FFF2-40B4-BE49-F238E27FC236}">
              <a16:creationId xmlns:a16="http://schemas.microsoft.com/office/drawing/2014/main" id="{1ECEFC33-D87D-4AC8-B81F-13109D243AC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2" name="Rectangle 292">
          <a:extLst>
            <a:ext uri="{FF2B5EF4-FFF2-40B4-BE49-F238E27FC236}">
              <a16:creationId xmlns:a16="http://schemas.microsoft.com/office/drawing/2014/main" id="{4193BE8E-D004-49EC-8D40-B5AF8C1F908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3" name="Rectangle 293">
          <a:extLst>
            <a:ext uri="{FF2B5EF4-FFF2-40B4-BE49-F238E27FC236}">
              <a16:creationId xmlns:a16="http://schemas.microsoft.com/office/drawing/2014/main" id="{10BBC158-6CC7-4AA0-9920-7FE0F33E4F2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4" name="Rectangle 294">
          <a:extLst>
            <a:ext uri="{FF2B5EF4-FFF2-40B4-BE49-F238E27FC236}">
              <a16:creationId xmlns:a16="http://schemas.microsoft.com/office/drawing/2014/main" id="{47FFF5AB-D657-468B-94A4-8B3E1852668E}"/>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325" name="Rectangle 295">
          <a:extLst>
            <a:ext uri="{FF2B5EF4-FFF2-40B4-BE49-F238E27FC236}">
              <a16:creationId xmlns:a16="http://schemas.microsoft.com/office/drawing/2014/main" id="{74563F0E-1DB8-40D5-A9EE-90B4028430DD}"/>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6" name="Rectangle 296">
          <a:extLst>
            <a:ext uri="{FF2B5EF4-FFF2-40B4-BE49-F238E27FC236}">
              <a16:creationId xmlns:a16="http://schemas.microsoft.com/office/drawing/2014/main" id="{0F3B6E92-A044-4D2B-A583-06DF6C40267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7" name="Rectangle 297">
          <a:extLst>
            <a:ext uri="{FF2B5EF4-FFF2-40B4-BE49-F238E27FC236}">
              <a16:creationId xmlns:a16="http://schemas.microsoft.com/office/drawing/2014/main" id="{906005C9-7175-4DBB-A288-D307C516704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8" name="Rectangle 298">
          <a:extLst>
            <a:ext uri="{FF2B5EF4-FFF2-40B4-BE49-F238E27FC236}">
              <a16:creationId xmlns:a16="http://schemas.microsoft.com/office/drawing/2014/main" id="{B08B42F1-0465-4820-BD84-C8EFC788789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29" name="Rectangle 299">
          <a:extLst>
            <a:ext uri="{FF2B5EF4-FFF2-40B4-BE49-F238E27FC236}">
              <a16:creationId xmlns:a16="http://schemas.microsoft.com/office/drawing/2014/main" id="{A986AA3D-A888-4B4E-9BCE-16CFDBD3068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0" name="Rectangle 300">
          <a:extLst>
            <a:ext uri="{FF2B5EF4-FFF2-40B4-BE49-F238E27FC236}">
              <a16:creationId xmlns:a16="http://schemas.microsoft.com/office/drawing/2014/main" id="{B979A61C-0117-477E-B696-79C5CB2D4AB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1" name="Rectangle 301">
          <a:extLst>
            <a:ext uri="{FF2B5EF4-FFF2-40B4-BE49-F238E27FC236}">
              <a16:creationId xmlns:a16="http://schemas.microsoft.com/office/drawing/2014/main" id="{1DAE7C33-0502-481A-A0BC-C813F005757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2" name="Rectangle 302">
          <a:extLst>
            <a:ext uri="{FF2B5EF4-FFF2-40B4-BE49-F238E27FC236}">
              <a16:creationId xmlns:a16="http://schemas.microsoft.com/office/drawing/2014/main" id="{CFD7649D-030E-4DBE-A613-8F0936B4246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3" name="Rectangle 303">
          <a:extLst>
            <a:ext uri="{FF2B5EF4-FFF2-40B4-BE49-F238E27FC236}">
              <a16:creationId xmlns:a16="http://schemas.microsoft.com/office/drawing/2014/main" id="{7FEBC522-55CB-45C7-88A2-0140D0D2186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4" name="Rectangle 304">
          <a:extLst>
            <a:ext uri="{FF2B5EF4-FFF2-40B4-BE49-F238E27FC236}">
              <a16:creationId xmlns:a16="http://schemas.microsoft.com/office/drawing/2014/main" id="{7DFB9836-F4A0-4F09-8B13-37E73490FF1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5" name="Rectangle 305">
          <a:extLst>
            <a:ext uri="{FF2B5EF4-FFF2-40B4-BE49-F238E27FC236}">
              <a16:creationId xmlns:a16="http://schemas.microsoft.com/office/drawing/2014/main" id="{B974E9DF-EFDC-4363-B7F3-896F8E4B607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6" name="Rectangle 306">
          <a:extLst>
            <a:ext uri="{FF2B5EF4-FFF2-40B4-BE49-F238E27FC236}">
              <a16:creationId xmlns:a16="http://schemas.microsoft.com/office/drawing/2014/main" id="{7E92FA89-C109-4ED6-8B98-1582ED34F49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7" name="Rectangle 307">
          <a:extLst>
            <a:ext uri="{FF2B5EF4-FFF2-40B4-BE49-F238E27FC236}">
              <a16:creationId xmlns:a16="http://schemas.microsoft.com/office/drawing/2014/main" id="{B76A71FE-DA91-4007-A670-A96D978384A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8" name="Rectangle 308">
          <a:extLst>
            <a:ext uri="{FF2B5EF4-FFF2-40B4-BE49-F238E27FC236}">
              <a16:creationId xmlns:a16="http://schemas.microsoft.com/office/drawing/2014/main" id="{06C811C4-6FDF-47CB-8AEE-029C0C473DE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39" name="Rectangle 309">
          <a:extLst>
            <a:ext uri="{FF2B5EF4-FFF2-40B4-BE49-F238E27FC236}">
              <a16:creationId xmlns:a16="http://schemas.microsoft.com/office/drawing/2014/main" id="{B25EEFA6-B4FE-4CF6-91B1-0A5E0018A00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0" name="Rectangle 310">
          <a:extLst>
            <a:ext uri="{FF2B5EF4-FFF2-40B4-BE49-F238E27FC236}">
              <a16:creationId xmlns:a16="http://schemas.microsoft.com/office/drawing/2014/main" id="{53399A49-7260-4F38-812E-C649BCBF340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1" name="Rectangle 311">
          <a:extLst>
            <a:ext uri="{FF2B5EF4-FFF2-40B4-BE49-F238E27FC236}">
              <a16:creationId xmlns:a16="http://schemas.microsoft.com/office/drawing/2014/main" id="{8C3C3353-6998-465D-9325-FD4E5F03306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2" name="Rectangle 312">
          <a:extLst>
            <a:ext uri="{FF2B5EF4-FFF2-40B4-BE49-F238E27FC236}">
              <a16:creationId xmlns:a16="http://schemas.microsoft.com/office/drawing/2014/main" id="{7A0FE6F1-380B-46D6-9303-A79DCB74040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3" name="Rectangle 313">
          <a:extLst>
            <a:ext uri="{FF2B5EF4-FFF2-40B4-BE49-F238E27FC236}">
              <a16:creationId xmlns:a16="http://schemas.microsoft.com/office/drawing/2014/main" id="{43812505-35C1-412B-B4E4-1ED0F41F4EA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4" name="Rectangle 314">
          <a:extLst>
            <a:ext uri="{FF2B5EF4-FFF2-40B4-BE49-F238E27FC236}">
              <a16:creationId xmlns:a16="http://schemas.microsoft.com/office/drawing/2014/main" id="{8AFF4846-6046-4090-B9A3-21E364E074B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5" name="Rectangle 315">
          <a:extLst>
            <a:ext uri="{FF2B5EF4-FFF2-40B4-BE49-F238E27FC236}">
              <a16:creationId xmlns:a16="http://schemas.microsoft.com/office/drawing/2014/main" id="{AD33F35E-5CD3-4F61-B3FE-204639A546D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6" name="Rectangle 316">
          <a:extLst>
            <a:ext uri="{FF2B5EF4-FFF2-40B4-BE49-F238E27FC236}">
              <a16:creationId xmlns:a16="http://schemas.microsoft.com/office/drawing/2014/main" id="{B75618DC-0378-4472-82D0-0608CC49679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7" name="Rectangle 317">
          <a:extLst>
            <a:ext uri="{FF2B5EF4-FFF2-40B4-BE49-F238E27FC236}">
              <a16:creationId xmlns:a16="http://schemas.microsoft.com/office/drawing/2014/main" id="{19B04A1D-37E7-458F-9DDA-024E7BBCF0E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8" name="Rectangle 318">
          <a:extLst>
            <a:ext uri="{FF2B5EF4-FFF2-40B4-BE49-F238E27FC236}">
              <a16:creationId xmlns:a16="http://schemas.microsoft.com/office/drawing/2014/main" id="{D959D76B-E386-4255-9CA2-9EE4352F4F9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49" name="Rectangle 319">
          <a:extLst>
            <a:ext uri="{FF2B5EF4-FFF2-40B4-BE49-F238E27FC236}">
              <a16:creationId xmlns:a16="http://schemas.microsoft.com/office/drawing/2014/main" id="{3A15451E-E51E-43C5-BBA0-C06977260EE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350" name="Rectangle 320">
          <a:extLst>
            <a:ext uri="{FF2B5EF4-FFF2-40B4-BE49-F238E27FC236}">
              <a16:creationId xmlns:a16="http://schemas.microsoft.com/office/drawing/2014/main" id="{9DDA0B98-9850-4916-A7D7-F81271936796}"/>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1" name="Rectangle 321">
          <a:extLst>
            <a:ext uri="{FF2B5EF4-FFF2-40B4-BE49-F238E27FC236}">
              <a16:creationId xmlns:a16="http://schemas.microsoft.com/office/drawing/2014/main" id="{35B53B40-7BF6-44D8-A544-9D925F4FC0A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2" name="Rectangle 322">
          <a:extLst>
            <a:ext uri="{FF2B5EF4-FFF2-40B4-BE49-F238E27FC236}">
              <a16:creationId xmlns:a16="http://schemas.microsoft.com/office/drawing/2014/main" id="{190C0C72-57D3-4978-8070-A7C4146D826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3" name="Rectangle 323">
          <a:extLst>
            <a:ext uri="{FF2B5EF4-FFF2-40B4-BE49-F238E27FC236}">
              <a16:creationId xmlns:a16="http://schemas.microsoft.com/office/drawing/2014/main" id="{1F92CCE6-C5A0-41EF-94D6-613224E131E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4" name="Rectangle 324">
          <a:extLst>
            <a:ext uri="{FF2B5EF4-FFF2-40B4-BE49-F238E27FC236}">
              <a16:creationId xmlns:a16="http://schemas.microsoft.com/office/drawing/2014/main" id="{E59EB1A3-9778-4AEE-816C-5AE164DDBD0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5" name="Rectangle 325">
          <a:extLst>
            <a:ext uri="{FF2B5EF4-FFF2-40B4-BE49-F238E27FC236}">
              <a16:creationId xmlns:a16="http://schemas.microsoft.com/office/drawing/2014/main" id="{AD7DD8CB-842A-453E-96E5-DD907322F6D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6" name="Rectangle 326">
          <a:extLst>
            <a:ext uri="{FF2B5EF4-FFF2-40B4-BE49-F238E27FC236}">
              <a16:creationId xmlns:a16="http://schemas.microsoft.com/office/drawing/2014/main" id="{7E773E26-F702-4E0F-B308-5402057446B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7" name="Rectangle 327">
          <a:extLst>
            <a:ext uri="{FF2B5EF4-FFF2-40B4-BE49-F238E27FC236}">
              <a16:creationId xmlns:a16="http://schemas.microsoft.com/office/drawing/2014/main" id="{AA7A56F5-05C6-43C0-97F3-18235B9ADD8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8" name="Rectangle 328">
          <a:extLst>
            <a:ext uri="{FF2B5EF4-FFF2-40B4-BE49-F238E27FC236}">
              <a16:creationId xmlns:a16="http://schemas.microsoft.com/office/drawing/2014/main" id="{EF15302C-40BC-4A36-9240-46776F55A93D}"/>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59" name="Rectangle 329">
          <a:extLst>
            <a:ext uri="{FF2B5EF4-FFF2-40B4-BE49-F238E27FC236}">
              <a16:creationId xmlns:a16="http://schemas.microsoft.com/office/drawing/2014/main" id="{6F69ADE0-7D83-4333-AEA1-235D209BA77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0" name="Rectangle 330">
          <a:extLst>
            <a:ext uri="{FF2B5EF4-FFF2-40B4-BE49-F238E27FC236}">
              <a16:creationId xmlns:a16="http://schemas.microsoft.com/office/drawing/2014/main" id="{96071223-E6E7-4F20-9C7A-3F1AF7FEB7F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1" name="Rectangle 331">
          <a:extLst>
            <a:ext uri="{FF2B5EF4-FFF2-40B4-BE49-F238E27FC236}">
              <a16:creationId xmlns:a16="http://schemas.microsoft.com/office/drawing/2014/main" id="{0F86B2A5-7A43-4220-883A-1E278401A16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2" name="Rectangle 332">
          <a:extLst>
            <a:ext uri="{FF2B5EF4-FFF2-40B4-BE49-F238E27FC236}">
              <a16:creationId xmlns:a16="http://schemas.microsoft.com/office/drawing/2014/main" id="{57BDD10D-29A6-4B74-AD9F-31DBC351091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3" name="Rectangle 333">
          <a:extLst>
            <a:ext uri="{FF2B5EF4-FFF2-40B4-BE49-F238E27FC236}">
              <a16:creationId xmlns:a16="http://schemas.microsoft.com/office/drawing/2014/main" id="{A8AFE6EE-E995-4F0A-B5FC-FC7827FED89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4" name="Rectangle 334">
          <a:extLst>
            <a:ext uri="{FF2B5EF4-FFF2-40B4-BE49-F238E27FC236}">
              <a16:creationId xmlns:a16="http://schemas.microsoft.com/office/drawing/2014/main" id="{7AAED323-D26D-4C8D-B5CD-6ED82837720F}"/>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5" name="Rectangle 335">
          <a:extLst>
            <a:ext uri="{FF2B5EF4-FFF2-40B4-BE49-F238E27FC236}">
              <a16:creationId xmlns:a16="http://schemas.microsoft.com/office/drawing/2014/main" id="{736440C9-7EB8-476D-A012-2B2EA08C3FF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6" name="Rectangle 336">
          <a:extLst>
            <a:ext uri="{FF2B5EF4-FFF2-40B4-BE49-F238E27FC236}">
              <a16:creationId xmlns:a16="http://schemas.microsoft.com/office/drawing/2014/main" id="{5F6C13C7-71D0-444F-AE3F-74F46C531A7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7" name="Rectangle 337">
          <a:extLst>
            <a:ext uri="{FF2B5EF4-FFF2-40B4-BE49-F238E27FC236}">
              <a16:creationId xmlns:a16="http://schemas.microsoft.com/office/drawing/2014/main" id="{8DB5EE14-EFFE-475C-BFF8-324B0E54A6BF}"/>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8" name="Rectangle 338">
          <a:extLst>
            <a:ext uri="{FF2B5EF4-FFF2-40B4-BE49-F238E27FC236}">
              <a16:creationId xmlns:a16="http://schemas.microsoft.com/office/drawing/2014/main" id="{08FAA89E-C323-43FA-9371-8E2DF1D6CAD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69" name="Rectangle 339">
          <a:extLst>
            <a:ext uri="{FF2B5EF4-FFF2-40B4-BE49-F238E27FC236}">
              <a16:creationId xmlns:a16="http://schemas.microsoft.com/office/drawing/2014/main" id="{0A43CE90-DB93-4EFB-A6F3-39B61EF33B9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0" name="Rectangle 340">
          <a:extLst>
            <a:ext uri="{FF2B5EF4-FFF2-40B4-BE49-F238E27FC236}">
              <a16:creationId xmlns:a16="http://schemas.microsoft.com/office/drawing/2014/main" id="{DDEF5912-FD3F-431D-BB56-50443D855B5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1" name="Rectangle 341">
          <a:extLst>
            <a:ext uri="{FF2B5EF4-FFF2-40B4-BE49-F238E27FC236}">
              <a16:creationId xmlns:a16="http://schemas.microsoft.com/office/drawing/2014/main" id="{109FF964-ECA0-427B-9C4F-0428F2D0B1A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2" name="Rectangle 342">
          <a:extLst>
            <a:ext uri="{FF2B5EF4-FFF2-40B4-BE49-F238E27FC236}">
              <a16:creationId xmlns:a16="http://schemas.microsoft.com/office/drawing/2014/main" id="{B306F8D1-DC40-4377-8384-D53C5D4950B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3" name="Rectangle 343">
          <a:extLst>
            <a:ext uri="{FF2B5EF4-FFF2-40B4-BE49-F238E27FC236}">
              <a16:creationId xmlns:a16="http://schemas.microsoft.com/office/drawing/2014/main" id="{67857291-5322-4B73-88F0-CADCD2B735A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4" name="Rectangle 344">
          <a:extLst>
            <a:ext uri="{FF2B5EF4-FFF2-40B4-BE49-F238E27FC236}">
              <a16:creationId xmlns:a16="http://schemas.microsoft.com/office/drawing/2014/main" id="{53CACB03-135A-4E38-B721-CABA65DD9E6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5" name="Rectangle 345">
          <a:extLst>
            <a:ext uri="{FF2B5EF4-FFF2-40B4-BE49-F238E27FC236}">
              <a16:creationId xmlns:a16="http://schemas.microsoft.com/office/drawing/2014/main" id="{320D72F6-344D-46D3-818C-C307CD76C22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6" name="Rectangle 346">
          <a:extLst>
            <a:ext uri="{FF2B5EF4-FFF2-40B4-BE49-F238E27FC236}">
              <a16:creationId xmlns:a16="http://schemas.microsoft.com/office/drawing/2014/main" id="{62FB38C7-DC01-4728-94F8-130DC0D7562F}"/>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7" name="Rectangle 347">
          <a:extLst>
            <a:ext uri="{FF2B5EF4-FFF2-40B4-BE49-F238E27FC236}">
              <a16:creationId xmlns:a16="http://schemas.microsoft.com/office/drawing/2014/main" id="{DD53E78E-7CDC-4A9A-AF24-4EC880FBAA3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8" name="Rectangle 348">
          <a:extLst>
            <a:ext uri="{FF2B5EF4-FFF2-40B4-BE49-F238E27FC236}">
              <a16:creationId xmlns:a16="http://schemas.microsoft.com/office/drawing/2014/main" id="{F1C45887-6530-438E-A427-428DB28BC0B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79" name="Rectangle 349">
          <a:extLst>
            <a:ext uri="{FF2B5EF4-FFF2-40B4-BE49-F238E27FC236}">
              <a16:creationId xmlns:a16="http://schemas.microsoft.com/office/drawing/2014/main" id="{42B58EFC-CF60-4DC9-9300-9BE5285D93D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0" name="Rectangle 350">
          <a:extLst>
            <a:ext uri="{FF2B5EF4-FFF2-40B4-BE49-F238E27FC236}">
              <a16:creationId xmlns:a16="http://schemas.microsoft.com/office/drawing/2014/main" id="{75D3D168-0AC3-4F6D-B763-A7242210236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381" name="Rectangle 351">
          <a:extLst>
            <a:ext uri="{FF2B5EF4-FFF2-40B4-BE49-F238E27FC236}">
              <a16:creationId xmlns:a16="http://schemas.microsoft.com/office/drawing/2014/main" id="{2541F7F1-ACEF-42B8-A90D-1CF3CC628F74}"/>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2" name="Rectangle 352">
          <a:extLst>
            <a:ext uri="{FF2B5EF4-FFF2-40B4-BE49-F238E27FC236}">
              <a16:creationId xmlns:a16="http://schemas.microsoft.com/office/drawing/2014/main" id="{A9919CC8-16F3-490E-9B88-4115C1BC3E4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3" name="Rectangle 353">
          <a:extLst>
            <a:ext uri="{FF2B5EF4-FFF2-40B4-BE49-F238E27FC236}">
              <a16:creationId xmlns:a16="http://schemas.microsoft.com/office/drawing/2014/main" id="{29B311D7-FF73-4F34-B167-10473155604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4" name="Rectangle 354">
          <a:extLst>
            <a:ext uri="{FF2B5EF4-FFF2-40B4-BE49-F238E27FC236}">
              <a16:creationId xmlns:a16="http://schemas.microsoft.com/office/drawing/2014/main" id="{BF4D78A2-2512-471D-96C1-93C8E2B474FD}"/>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5" name="Rectangle 355">
          <a:extLst>
            <a:ext uri="{FF2B5EF4-FFF2-40B4-BE49-F238E27FC236}">
              <a16:creationId xmlns:a16="http://schemas.microsoft.com/office/drawing/2014/main" id="{347B20EE-5569-47C3-8CAE-8AE2461F657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6" name="Rectangle 356">
          <a:extLst>
            <a:ext uri="{FF2B5EF4-FFF2-40B4-BE49-F238E27FC236}">
              <a16:creationId xmlns:a16="http://schemas.microsoft.com/office/drawing/2014/main" id="{98656594-DA7F-458D-A995-7896C920274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7" name="Rectangle 357">
          <a:extLst>
            <a:ext uri="{FF2B5EF4-FFF2-40B4-BE49-F238E27FC236}">
              <a16:creationId xmlns:a16="http://schemas.microsoft.com/office/drawing/2014/main" id="{A7C45156-6E99-49DE-A22B-6A98808DCCFF}"/>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8" name="Rectangle 358">
          <a:extLst>
            <a:ext uri="{FF2B5EF4-FFF2-40B4-BE49-F238E27FC236}">
              <a16:creationId xmlns:a16="http://schemas.microsoft.com/office/drawing/2014/main" id="{FA4EC137-0305-408E-981C-A27465F6847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89" name="Rectangle 359">
          <a:extLst>
            <a:ext uri="{FF2B5EF4-FFF2-40B4-BE49-F238E27FC236}">
              <a16:creationId xmlns:a16="http://schemas.microsoft.com/office/drawing/2014/main" id="{B6AF4FF1-F72B-46DC-8E12-07AC67AA2F7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0" name="Rectangle 360">
          <a:extLst>
            <a:ext uri="{FF2B5EF4-FFF2-40B4-BE49-F238E27FC236}">
              <a16:creationId xmlns:a16="http://schemas.microsoft.com/office/drawing/2014/main" id="{68E38727-1736-48A1-A87E-7C92104DE24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1" name="Rectangle 361">
          <a:extLst>
            <a:ext uri="{FF2B5EF4-FFF2-40B4-BE49-F238E27FC236}">
              <a16:creationId xmlns:a16="http://schemas.microsoft.com/office/drawing/2014/main" id="{50382053-48C5-4C54-939A-185A8EBC5E0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2" name="Rectangle 362">
          <a:extLst>
            <a:ext uri="{FF2B5EF4-FFF2-40B4-BE49-F238E27FC236}">
              <a16:creationId xmlns:a16="http://schemas.microsoft.com/office/drawing/2014/main" id="{B461DF71-1B99-4E81-89BE-358AC68153C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3" name="Rectangle 363">
          <a:extLst>
            <a:ext uri="{FF2B5EF4-FFF2-40B4-BE49-F238E27FC236}">
              <a16:creationId xmlns:a16="http://schemas.microsoft.com/office/drawing/2014/main" id="{572D6DC5-B30F-4FD9-B3FE-89235F6D52C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394" name="Rectangle 364">
          <a:extLst>
            <a:ext uri="{FF2B5EF4-FFF2-40B4-BE49-F238E27FC236}">
              <a16:creationId xmlns:a16="http://schemas.microsoft.com/office/drawing/2014/main" id="{A05C80DA-3B58-449B-B8D7-96A328AD89A2}"/>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5" name="Rectangle 365">
          <a:extLst>
            <a:ext uri="{FF2B5EF4-FFF2-40B4-BE49-F238E27FC236}">
              <a16:creationId xmlns:a16="http://schemas.microsoft.com/office/drawing/2014/main" id="{DE1FD9E6-E2E0-49EB-84CB-BA01E031523E}"/>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6" name="Rectangle 366">
          <a:extLst>
            <a:ext uri="{FF2B5EF4-FFF2-40B4-BE49-F238E27FC236}">
              <a16:creationId xmlns:a16="http://schemas.microsoft.com/office/drawing/2014/main" id="{8602DA5C-8CFA-4480-9621-4BC6277F13A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7" name="Rectangle 367">
          <a:extLst>
            <a:ext uri="{FF2B5EF4-FFF2-40B4-BE49-F238E27FC236}">
              <a16:creationId xmlns:a16="http://schemas.microsoft.com/office/drawing/2014/main" id="{870A408B-D08C-41A5-83FB-E4290BF63BD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8" name="Rectangle 368">
          <a:extLst>
            <a:ext uri="{FF2B5EF4-FFF2-40B4-BE49-F238E27FC236}">
              <a16:creationId xmlns:a16="http://schemas.microsoft.com/office/drawing/2014/main" id="{440AB4E8-BC37-4C73-97A8-3B481BCB563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399" name="Rectangle 369">
          <a:extLst>
            <a:ext uri="{FF2B5EF4-FFF2-40B4-BE49-F238E27FC236}">
              <a16:creationId xmlns:a16="http://schemas.microsoft.com/office/drawing/2014/main" id="{420C3F7F-1023-4532-9173-2CAA3338FCF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0" name="Rectangle 370">
          <a:extLst>
            <a:ext uri="{FF2B5EF4-FFF2-40B4-BE49-F238E27FC236}">
              <a16:creationId xmlns:a16="http://schemas.microsoft.com/office/drawing/2014/main" id="{96DD413C-44FA-4217-A173-6A2A824EB22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1" name="Rectangle 371">
          <a:extLst>
            <a:ext uri="{FF2B5EF4-FFF2-40B4-BE49-F238E27FC236}">
              <a16:creationId xmlns:a16="http://schemas.microsoft.com/office/drawing/2014/main" id="{4DF11FEB-DB53-45AB-ADC3-AC7A7251261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2" name="Rectangle 372">
          <a:extLst>
            <a:ext uri="{FF2B5EF4-FFF2-40B4-BE49-F238E27FC236}">
              <a16:creationId xmlns:a16="http://schemas.microsoft.com/office/drawing/2014/main" id="{5216C91F-5F83-455B-BCFC-E88F11EAC12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3" name="Rectangle 373">
          <a:extLst>
            <a:ext uri="{FF2B5EF4-FFF2-40B4-BE49-F238E27FC236}">
              <a16:creationId xmlns:a16="http://schemas.microsoft.com/office/drawing/2014/main" id="{72AEC102-6F5C-45B9-997E-D44B24FC14B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4" name="Rectangle 374">
          <a:extLst>
            <a:ext uri="{FF2B5EF4-FFF2-40B4-BE49-F238E27FC236}">
              <a16:creationId xmlns:a16="http://schemas.microsoft.com/office/drawing/2014/main" id="{D36CEF62-E1A6-4852-9DD9-4847FB3FEFD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5" name="Rectangle 375">
          <a:extLst>
            <a:ext uri="{FF2B5EF4-FFF2-40B4-BE49-F238E27FC236}">
              <a16:creationId xmlns:a16="http://schemas.microsoft.com/office/drawing/2014/main" id="{2F5D8D25-2A5C-4864-9F40-E3017ACDF6D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6" name="Rectangle 376">
          <a:extLst>
            <a:ext uri="{FF2B5EF4-FFF2-40B4-BE49-F238E27FC236}">
              <a16:creationId xmlns:a16="http://schemas.microsoft.com/office/drawing/2014/main" id="{3ED0F01B-7FFD-4D10-91B0-854E4D0F27E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7" name="Rectangle 377">
          <a:extLst>
            <a:ext uri="{FF2B5EF4-FFF2-40B4-BE49-F238E27FC236}">
              <a16:creationId xmlns:a16="http://schemas.microsoft.com/office/drawing/2014/main" id="{2FCCD40B-8C8C-4369-8B8C-C9989C9AB74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8" name="Rectangle 378">
          <a:extLst>
            <a:ext uri="{FF2B5EF4-FFF2-40B4-BE49-F238E27FC236}">
              <a16:creationId xmlns:a16="http://schemas.microsoft.com/office/drawing/2014/main" id="{EBCDE168-E54A-4084-A77B-53605C26A27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09" name="Rectangle 379">
          <a:extLst>
            <a:ext uri="{FF2B5EF4-FFF2-40B4-BE49-F238E27FC236}">
              <a16:creationId xmlns:a16="http://schemas.microsoft.com/office/drawing/2014/main" id="{18CFFE01-F219-4446-9F59-15BD7695482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0" name="Rectangle 380">
          <a:extLst>
            <a:ext uri="{FF2B5EF4-FFF2-40B4-BE49-F238E27FC236}">
              <a16:creationId xmlns:a16="http://schemas.microsoft.com/office/drawing/2014/main" id="{39342799-2045-4273-8886-E406773AB85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1" name="Rectangle 381">
          <a:extLst>
            <a:ext uri="{FF2B5EF4-FFF2-40B4-BE49-F238E27FC236}">
              <a16:creationId xmlns:a16="http://schemas.microsoft.com/office/drawing/2014/main" id="{707F7EB9-8860-4118-B69C-B66DA1CE3FE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2" name="Rectangle 382">
          <a:extLst>
            <a:ext uri="{FF2B5EF4-FFF2-40B4-BE49-F238E27FC236}">
              <a16:creationId xmlns:a16="http://schemas.microsoft.com/office/drawing/2014/main" id="{567287F9-34C1-4788-A5BB-A151942EECA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413" name="Rectangle 383">
          <a:extLst>
            <a:ext uri="{FF2B5EF4-FFF2-40B4-BE49-F238E27FC236}">
              <a16:creationId xmlns:a16="http://schemas.microsoft.com/office/drawing/2014/main" id="{195F5716-72EF-4D65-AF19-7461F7A6401D}"/>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4" name="Rectangle 384">
          <a:extLst>
            <a:ext uri="{FF2B5EF4-FFF2-40B4-BE49-F238E27FC236}">
              <a16:creationId xmlns:a16="http://schemas.microsoft.com/office/drawing/2014/main" id="{1033CF7F-7107-4286-B7F3-E172FB4968C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5" name="Rectangle 385">
          <a:extLst>
            <a:ext uri="{FF2B5EF4-FFF2-40B4-BE49-F238E27FC236}">
              <a16:creationId xmlns:a16="http://schemas.microsoft.com/office/drawing/2014/main" id="{432BFE52-6033-4411-99CA-AAC95A99809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6" name="Rectangle 386">
          <a:extLst>
            <a:ext uri="{FF2B5EF4-FFF2-40B4-BE49-F238E27FC236}">
              <a16:creationId xmlns:a16="http://schemas.microsoft.com/office/drawing/2014/main" id="{2C4738A2-42B1-4A46-936C-4B9BCE55A11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7" name="Rectangle 387">
          <a:extLst>
            <a:ext uri="{FF2B5EF4-FFF2-40B4-BE49-F238E27FC236}">
              <a16:creationId xmlns:a16="http://schemas.microsoft.com/office/drawing/2014/main" id="{9F4B0BED-79C8-432C-BD5A-44B38BABEB7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8" name="Rectangle 388">
          <a:extLst>
            <a:ext uri="{FF2B5EF4-FFF2-40B4-BE49-F238E27FC236}">
              <a16:creationId xmlns:a16="http://schemas.microsoft.com/office/drawing/2014/main" id="{9690179D-5999-4BC5-8B7D-101860C17C8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19" name="Rectangle 389">
          <a:extLst>
            <a:ext uri="{FF2B5EF4-FFF2-40B4-BE49-F238E27FC236}">
              <a16:creationId xmlns:a16="http://schemas.microsoft.com/office/drawing/2014/main" id="{8A551B7F-FC87-4DA8-A74E-47C3C84948F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0" name="Rectangle 390">
          <a:extLst>
            <a:ext uri="{FF2B5EF4-FFF2-40B4-BE49-F238E27FC236}">
              <a16:creationId xmlns:a16="http://schemas.microsoft.com/office/drawing/2014/main" id="{418B5590-50E2-4322-8ABA-C1EB501CF91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1" name="Rectangle 391">
          <a:extLst>
            <a:ext uri="{FF2B5EF4-FFF2-40B4-BE49-F238E27FC236}">
              <a16:creationId xmlns:a16="http://schemas.microsoft.com/office/drawing/2014/main" id="{D7A77FE4-E61E-485B-B76A-A3A2FA8FFD8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2" name="Rectangle 392">
          <a:extLst>
            <a:ext uri="{FF2B5EF4-FFF2-40B4-BE49-F238E27FC236}">
              <a16:creationId xmlns:a16="http://schemas.microsoft.com/office/drawing/2014/main" id="{89E9D1BB-FDB5-4823-95BC-D328743CC62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3" name="Rectangle 393">
          <a:extLst>
            <a:ext uri="{FF2B5EF4-FFF2-40B4-BE49-F238E27FC236}">
              <a16:creationId xmlns:a16="http://schemas.microsoft.com/office/drawing/2014/main" id="{85BF748F-52E1-4380-AC60-8EC5251A4AC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4" name="Rectangle 394">
          <a:extLst>
            <a:ext uri="{FF2B5EF4-FFF2-40B4-BE49-F238E27FC236}">
              <a16:creationId xmlns:a16="http://schemas.microsoft.com/office/drawing/2014/main" id="{53B80122-A861-46D0-8AC1-9634B660083F}"/>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5" name="Rectangle 395">
          <a:extLst>
            <a:ext uri="{FF2B5EF4-FFF2-40B4-BE49-F238E27FC236}">
              <a16:creationId xmlns:a16="http://schemas.microsoft.com/office/drawing/2014/main" id="{24F54837-0D45-440D-91B6-7A1A7E81EE1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6" name="Rectangle 396">
          <a:extLst>
            <a:ext uri="{FF2B5EF4-FFF2-40B4-BE49-F238E27FC236}">
              <a16:creationId xmlns:a16="http://schemas.microsoft.com/office/drawing/2014/main" id="{98D74F36-3E29-46C8-9E1C-1482F0FABFC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7" name="Rectangle 397">
          <a:extLst>
            <a:ext uri="{FF2B5EF4-FFF2-40B4-BE49-F238E27FC236}">
              <a16:creationId xmlns:a16="http://schemas.microsoft.com/office/drawing/2014/main" id="{DFC1A791-9A0F-4F4F-A219-D22A05E17E7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8" name="Rectangle 398">
          <a:extLst>
            <a:ext uri="{FF2B5EF4-FFF2-40B4-BE49-F238E27FC236}">
              <a16:creationId xmlns:a16="http://schemas.microsoft.com/office/drawing/2014/main" id="{35B1FD29-CA71-44CA-9130-E819B54C502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29" name="Rectangle 399">
          <a:extLst>
            <a:ext uri="{FF2B5EF4-FFF2-40B4-BE49-F238E27FC236}">
              <a16:creationId xmlns:a16="http://schemas.microsoft.com/office/drawing/2014/main" id="{B7DCD4AC-B043-4B97-8994-787EA0488B2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0" name="Rectangle 400">
          <a:extLst>
            <a:ext uri="{FF2B5EF4-FFF2-40B4-BE49-F238E27FC236}">
              <a16:creationId xmlns:a16="http://schemas.microsoft.com/office/drawing/2014/main" id="{D0B01046-6FB7-40D2-9EE4-2437FB5105D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1" name="Rectangle 401">
          <a:extLst>
            <a:ext uri="{FF2B5EF4-FFF2-40B4-BE49-F238E27FC236}">
              <a16:creationId xmlns:a16="http://schemas.microsoft.com/office/drawing/2014/main" id="{0AF56FE6-0B50-4895-B87D-4CBF78A7652F}"/>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2" name="Rectangle 402">
          <a:extLst>
            <a:ext uri="{FF2B5EF4-FFF2-40B4-BE49-F238E27FC236}">
              <a16:creationId xmlns:a16="http://schemas.microsoft.com/office/drawing/2014/main" id="{4DB742AB-E4E3-438C-923C-C42B8839E9C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3" name="Rectangle 403">
          <a:extLst>
            <a:ext uri="{FF2B5EF4-FFF2-40B4-BE49-F238E27FC236}">
              <a16:creationId xmlns:a16="http://schemas.microsoft.com/office/drawing/2014/main" id="{2CF2C9E5-D7A1-42CD-AB65-316E1F55998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4" name="Rectangle 404">
          <a:extLst>
            <a:ext uri="{FF2B5EF4-FFF2-40B4-BE49-F238E27FC236}">
              <a16:creationId xmlns:a16="http://schemas.microsoft.com/office/drawing/2014/main" id="{60A9BF0F-1DC2-40E7-B9C8-20CAE76929F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5" name="Rectangle 405">
          <a:extLst>
            <a:ext uri="{FF2B5EF4-FFF2-40B4-BE49-F238E27FC236}">
              <a16:creationId xmlns:a16="http://schemas.microsoft.com/office/drawing/2014/main" id="{F34DB188-4323-4B17-BAE5-61E60E052DD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6" name="Rectangle 406">
          <a:extLst>
            <a:ext uri="{FF2B5EF4-FFF2-40B4-BE49-F238E27FC236}">
              <a16:creationId xmlns:a16="http://schemas.microsoft.com/office/drawing/2014/main" id="{1D14657C-4D58-4D6F-BBCB-18D701A20A3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7" name="Rectangle 407">
          <a:extLst>
            <a:ext uri="{FF2B5EF4-FFF2-40B4-BE49-F238E27FC236}">
              <a16:creationId xmlns:a16="http://schemas.microsoft.com/office/drawing/2014/main" id="{7924BFD9-A8D9-4390-897E-C63C3FA091E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438" name="Rectangle 408">
          <a:extLst>
            <a:ext uri="{FF2B5EF4-FFF2-40B4-BE49-F238E27FC236}">
              <a16:creationId xmlns:a16="http://schemas.microsoft.com/office/drawing/2014/main" id="{8BEE279E-9761-4AFE-8F9F-E987615E82B7}"/>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39" name="Rectangle 409">
          <a:extLst>
            <a:ext uri="{FF2B5EF4-FFF2-40B4-BE49-F238E27FC236}">
              <a16:creationId xmlns:a16="http://schemas.microsoft.com/office/drawing/2014/main" id="{B02AC730-FE4A-4291-AAF2-28C29B56446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0" name="Rectangle 410">
          <a:extLst>
            <a:ext uri="{FF2B5EF4-FFF2-40B4-BE49-F238E27FC236}">
              <a16:creationId xmlns:a16="http://schemas.microsoft.com/office/drawing/2014/main" id="{6A141BDE-78C9-428D-9D5C-E8E53E6E373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1" name="Rectangle 411">
          <a:extLst>
            <a:ext uri="{FF2B5EF4-FFF2-40B4-BE49-F238E27FC236}">
              <a16:creationId xmlns:a16="http://schemas.microsoft.com/office/drawing/2014/main" id="{CDC24E54-33A9-4742-8913-09AD9AAC85B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2" name="Rectangle 412">
          <a:extLst>
            <a:ext uri="{FF2B5EF4-FFF2-40B4-BE49-F238E27FC236}">
              <a16:creationId xmlns:a16="http://schemas.microsoft.com/office/drawing/2014/main" id="{148AF8FD-448F-42EF-9888-1C9E715CFDB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3" name="Rectangle 413">
          <a:extLst>
            <a:ext uri="{FF2B5EF4-FFF2-40B4-BE49-F238E27FC236}">
              <a16:creationId xmlns:a16="http://schemas.microsoft.com/office/drawing/2014/main" id="{62130C6A-C27E-4B03-AD31-7B03B3E92EF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4" name="Rectangle 414">
          <a:extLst>
            <a:ext uri="{FF2B5EF4-FFF2-40B4-BE49-F238E27FC236}">
              <a16:creationId xmlns:a16="http://schemas.microsoft.com/office/drawing/2014/main" id="{843BF255-0F54-40BC-B5EE-501DA5FB2EF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5" name="Rectangle 415">
          <a:extLst>
            <a:ext uri="{FF2B5EF4-FFF2-40B4-BE49-F238E27FC236}">
              <a16:creationId xmlns:a16="http://schemas.microsoft.com/office/drawing/2014/main" id="{09B3FA24-5814-4D97-988C-DDBE7523394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6" name="Rectangle 416">
          <a:extLst>
            <a:ext uri="{FF2B5EF4-FFF2-40B4-BE49-F238E27FC236}">
              <a16:creationId xmlns:a16="http://schemas.microsoft.com/office/drawing/2014/main" id="{E71CC5BD-7B81-4FCB-A7AB-40505B2BEE5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7" name="Rectangle 417">
          <a:extLst>
            <a:ext uri="{FF2B5EF4-FFF2-40B4-BE49-F238E27FC236}">
              <a16:creationId xmlns:a16="http://schemas.microsoft.com/office/drawing/2014/main" id="{5243494C-32F1-4739-9510-55E041F94A33}"/>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8" name="Rectangle 418">
          <a:extLst>
            <a:ext uri="{FF2B5EF4-FFF2-40B4-BE49-F238E27FC236}">
              <a16:creationId xmlns:a16="http://schemas.microsoft.com/office/drawing/2014/main" id="{CD2B642F-388D-4C8B-9DA2-524B2CB1582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49" name="Rectangle 419">
          <a:extLst>
            <a:ext uri="{FF2B5EF4-FFF2-40B4-BE49-F238E27FC236}">
              <a16:creationId xmlns:a16="http://schemas.microsoft.com/office/drawing/2014/main" id="{4C2D6CBD-ABD7-4BDE-85E5-E98DF749CF29}"/>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0" name="Rectangle 420">
          <a:extLst>
            <a:ext uri="{FF2B5EF4-FFF2-40B4-BE49-F238E27FC236}">
              <a16:creationId xmlns:a16="http://schemas.microsoft.com/office/drawing/2014/main" id="{E6F1E478-D8E6-46E1-96F6-8CD663AA8F0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1" name="Rectangle 421">
          <a:extLst>
            <a:ext uri="{FF2B5EF4-FFF2-40B4-BE49-F238E27FC236}">
              <a16:creationId xmlns:a16="http://schemas.microsoft.com/office/drawing/2014/main" id="{DFCBBA22-FA65-493A-AF8C-CD631DE094B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2" name="Rectangle 422">
          <a:extLst>
            <a:ext uri="{FF2B5EF4-FFF2-40B4-BE49-F238E27FC236}">
              <a16:creationId xmlns:a16="http://schemas.microsoft.com/office/drawing/2014/main" id="{126C1320-7B96-4F03-BF2B-4F0A80B0C6FE}"/>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3" name="Rectangle 423">
          <a:extLst>
            <a:ext uri="{FF2B5EF4-FFF2-40B4-BE49-F238E27FC236}">
              <a16:creationId xmlns:a16="http://schemas.microsoft.com/office/drawing/2014/main" id="{870B2543-4D18-44AE-91B7-AEF07395C22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4" name="Rectangle 424">
          <a:extLst>
            <a:ext uri="{FF2B5EF4-FFF2-40B4-BE49-F238E27FC236}">
              <a16:creationId xmlns:a16="http://schemas.microsoft.com/office/drawing/2014/main" id="{4E9E7D4E-82E4-4FF5-A360-486B6B275BCE}"/>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5" name="Rectangle 425">
          <a:extLst>
            <a:ext uri="{FF2B5EF4-FFF2-40B4-BE49-F238E27FC236}">
              <a16:creationId xmlns:a16="http://schemas.microsoft.com/office/drawing/2014/main" id="{763D7384-2CCB-4BD6-AA4B-35EE257795AE}"/>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6" name="Rectangle 426">
          <a:extLst>
            <a:ext uri="{FF2B5EF4-FFF2-40B4-BE49-F238E27FC236}">
              <a16:creationId xmlns:a16="http://schemas.microsoft.com/office/drawing/2014/main" id="{72EF8D6E-B88B-41F5-9B49-487071F23C0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457" name="Rectangle 427">
          <a:extLst>
            <a:ext uri="{FF2B5EF4-FFF2-40B4-BE49-F238E27FC236}">
              <a16:creationId xmlns:a16="http://schemas.microsoft.com/office/drawing/2014/main" id="{84E884E7-C7D0-480D-BAF8-EA8418C822C9}"/>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8" name="Rectangle 428">
          <a:extLst>
            <a:ext uri="{FF2B5EF4-FFF2-40B4-BE49-F238E27FC236}">
              <a16:creationId xmlns:a16="http://schemas.microsoft.com/office/drawing/2014/main" id="{5F2A6668-5BA6-4B4A-ABA3-1585F623548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59" name="Rectangle 429">
          <a:extLst>
            <a:ext uri="{FF2B5EF4-FFF2-40B4-BE49-F238E27FC236}">
              <a16:creationId xmlns:a16="http://schemas.microsoft.com/office/drawing/2014/main" id="{29374E5F-A09A-4269-8594-3FEB53469BE4}"/>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0" name="Rectangle 430">
          <a:extLst>
            <a:ext uri="{FF2B5EF4-FFF2-40B4-BE49-F238E27FC236}">
              <a16:creationId xmlns:a16="http://schemas.microsoft.com/office/drawing/2014/main" id="{22F60166-8F46-457F-ADF2-43252FCFF4F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1" name="Rectangle 431">
          <a:extLst>
            <a:ext uri="{FF2B5EF4-FFF2-40B4-BE49-F238E27FC236}">
              <a16:creationId xmlns:a16="http://schemas.microsoft.com/office/drawing/2014/main" id="{D4E844B6-7CB5-4ADA-98CE-F9FC6E335C3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2" name="Rectangle 432">
          <a:extLst>
            <a:ext uri="{FF2B5EF4-FFF2-40B4-BE49-F238E27FC236}">
              <a16:creationId xmlns:a16="http://schemas.microsoft.com/office/drawing/2014/main" id="{E1908ABB-3AE7-4DA1-978B-3615CB6D217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3" name="Rectangle 433">
          <a:extLst>
            <a:ext uri="{FF2B5EF4-FFF2-40B4-BE49-F238E27FC236}">
              <a16:creationId xmlns:a16="http://schemas.microsoft.com/office/drawing/2014/main" id="{28F60972-BF23-4B77-BCC0-649AD8453456}"/>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464" name="Rectangle 434">
          <a:extLst>
            <a:ext uri="{FF2B5EF4-FFF2-40B4-BE49-F238E27FC236}">
              <a16:creationId xmlns:a16="http://schemas.microsoft.com/office/drawing/2014/main" id="{2359F169-0AA6-41A7-9A63-737C83D4C62C}"/>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5" name="Rectangle 435">
          <a:extLst>
            <a:ext uri="{FF2B5EF4-FFF2-40B4-BE49-F238E27FC236}">
              <a16:creationId xmlns:a16="http://schemas.microsoft.com/office/drawing/2014/main" id="{10D21F25-3136-4808-BF60-9685F69D476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6" name="Rectangle 436">
          <a:extLst>
            <a:ext uri="{FF2B5EF4-FFF2-40B4-BE49-F238E27FC236}">
              <a16:creationId xmlns:a16="http://schemas.microsoft.com/office/drawing/2014/main" id="{9ECDCAD0-A30F-4A29-8930-32F333B64AC8}"/>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7" name="Rectangle 437">
          <a:extLst>
            <a:ext uri="{FF2B5EF4-FFF2-40B4-BE49-F238E27FC236}">
              <a16:creationId xmlns:a16="http://schemas.microsoft.com/office/drawing/2014/main" id="{E88F8E01-4664-4E1D-98BE-A52864B7D29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8" name="Rectangle 438">
          <a:extLst>
            <a:ext uri="{FF2B5EF4-FFF2-40B4-BE49-F238E27FC236}">
              <a16:creationId xmlns:a16="http://schemas.microsoft.com/office/drawing/2014/main" id="{69B9B3AA-DAE2-467A-9076-D8265561959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69" name="Rectangle 439">
          <a:extLst>
            <a:ext uri="{FF2B5EF4-FFF2-40B4-BE49-F238E27FC236}">
              <a16:creationId xmlns:a16="http://schemas.microsoft.com/office/drawing/2014/main" id="{BC25E8BB-D936-4068-9C36-45C9445D3EB5}"/>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0" name="Rectangle 440">
          <a:extLst>
            <a:ext uri="{FF2B5EF4-FFF2-40B4-BE49-F238E27FC236}">
              <a16:creationId xmlns:a16="http://schemas.microsoft.com/office/drawing/2014/main" id="{D2B6C277-CAFD-43E2-B07C-9B5D96FC8307}"/>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471" name="Rectangle 441">
          <a:extLst>
            <a:ext uri="{FF2B5EF4-FFF2-40B4-BE49-F238E27FC236}">
              <a16:creationId xmlns:a16="http://schemas.microsoft.com/office/drawing/2014/main" id="{E35DD297-785A-465A-89DC-E900B4882B64}"/>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2" name="Rectangle 442">
          <a:extLst>
            <a:ext uri="{FF2B5EF4-FFF2-40B4-BE49-F238E27FC236}">
              <a16:creationId xmlns:a16="http://schemas.microsoft.com/office/drawing/2014/main" id="{8EBCDA84-9A7C-4C73-B494-6600442DFD9A}"/>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3" name="Rectangle 443">
          <a:extLst>
            <a:ext uri="{FF2B5EF4-FFF2-40B4-BE49-F238E27FC236}">
              <a16:creationId xmlns:a16="http://schemas.microsoft.com/office/drawing/2014/main" id="{6E3856FF-FF99-4E2B-AFF1-42CB4721FFDE}"/>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4" name="Rectangle 444">
          <a:extLst>
            <a:ext uri="{FF2B5EF4-FFF2-40B4-BE49-F238E27FC236}">
              <a16:creationId xmlns:a16="http://schemas.microsoft.com/office/drawing/2014/main" id="{FF3F3667-9296-4723-90EC-2CC042D6D3D1}"/>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5" name="Rectangle 445">
          <a:extLst>
            <a:ext uri="{FF2B5EF4-FFF2-40B4-BE49-F238E27FC236}">
              <a16:creationId xmlns:a16="http://schemas.microsoft.com/office/drawing/2014/main" id="{694A409F-E200-4FB9-B75E-10680220E24D}"/>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6" name="Rectangle 446">
          <a:extLst>
            <a:ext uri="{FF2B5EF4-FFF2-40B4-BE49-F238E27FC236}">
              <a16:creationId xmlns:a16="http://schemas.microsoft.com/office/drawing/2014/main" id="{965A6137-60C8-438C-A882-18B8C789014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7" name="Rectangle 447">
          <a:extLst>
            <a:ext uri="{FF2B5EF4-FFF2-40B4-BE49-F238E27FC236}">
              <a16:creationId xmlns:a16="http://schemas.microsoft.com/office/drawing/2014/main" id="{D1CDB8A8-6777-494A-B07A-12E8BD074F7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38100</xdr:colOff>
      <xdr:row>45</xdr:row>
      <xdr:rowOff>0</xdr:rowOff>
    </xdr:from>
    <xdr:ext cx="28854" cy="132665"/>
    <xdr:sp macro="" textlink="">
      <xdr:nvSpPr>
        <xdr:cNvPr id="478" name="Rectangle 448">
          <a:extLst>
            <a:ext uri="{FF2B5EF4-FFF2-40B4-BE49-F238E27FC236}">
              <a16:creationId xmlns:a16="http://schemas.microsoft.com/office/drawing/2014/main" id="{6939F892-314E-4BB7-8246-E4B8F41ED718}"/>
            </a:ext>
          </a:extLst>
        </xdr:cNvPr>
        <xdr:cNvSpPr>
          <a:spLocks noChangeArrowheads="1"/>
        </xdr:cNvSpPr>
      </xdr:nvSpPr>
      <xdr:spPr bwMode="auto">
        <a:xfrm>
          <a:off x="72390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79" name="Rectangle 449">
          <a:extLst>
            <a:ext uri="{FF2B5EF4-FFF2-40B4-BE49-F238E27FC236}">
              <a16:creationId xmlns:a16="http://schemas.microsoft.com/office/drawing/2014/main" id="{F2AD9161-0789-488C-95F1-CE296B16BB3C}"/>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80" name="Rectangle 450">
          <a:extLst>
            <a:ext uri="{FF2B5EF4-FFF2-40B4-BE49-F238E27FC236}">
              <a16:creationId xmlns:a16="http://schemas.microsoft.com/office/drawing/2014/main" id="{22C2834F-1907-4921-ABB4-E4DDE5A5149D}"/>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81" name="Rectangle 451">
          <a:extLst>
            <a:ext uri="{FF2B5EF4-FFF2-40B4-BE49-F238E27FC236}">
              <a16:creationId xmlns:a16="http://schemas.microsoft.com/office/drawing/2014/main" id="{262FD2B7-3DBE-4E43-8AEC-4BA46198FCA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82" name="Rectangle 452">
          <a:extLst>
            <a:ext uri="{FF2B5EF4-FFF2-40B4-BE49-F238E27FC236}">
              <a16:creationId xmlns:a16="http://schemas.microsoft.com/office/drawing/2014/main" id="{4E050AC7-B5E1-4D16-A8BB-FDC11363B232}"/>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83" name="Rectangle 453">
          <a:extLst>
            <a:ext uri="{FF2B5EF4-FFF2-40B4-BE49-F238E27FC236}">
              <a16:creationId xmlns:a16="http://schemas.microsoft.com/office/drawing/2014/main" id="{B098AFCC-360C-4DA8-9B64-E2CA705F38C0}"/>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45</xdr:row>
      <xdr:rowOff>0</xdr:rowOff>
    </xdr:from>
    <xdr:ext cx="28854" cy="132665"/>
    <xdr:sp macro="" textlink="">
      <xdr:nvSpPr>
        <xdr:cNvPr id="484" name="Rectangle 454">
          <a:extLst>
            <a:ext uri="{FF2B5EF4-FFF2-40B4-BE49-F238E27FC236}">
              <a16:creationId xmlns:a16="http://schemas.microsoft.com/office/drawing/2014/main" id="{F3039281-DCAC-42CC-A39C-BF6F442B290B}"/>
            </a:ext>
          </a:extLst>
        </xdr:cNvPr>
        <xdr:cNvSpPr>
          <a:spLocks noChangeArrowheads="1"/>
        </xdr:cNvSpPr>
      </xdr:nvSpPr>
      <xdr:spPr bwMode="auto">
        <a:xfrm>
          <a:off x="70485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238125</xdr:colOff>
      <xdr:row>34</xdr:row>
      <xdr:rowOff>152400</xdr:rowOff>
    </xdr:from>
    <xdr:to>
      <xdr:col>1</xdr:col>
      <xdr:colOff>2257425</xdr:colOff>
      <xdr:row>39</xdr:row>
      <xdr:rowOff>57150</xdr:rowOff>
    </xdr:to>
    <xdr:pic>
      <xdr:nvPicPr>
        <xdr:cNvPr id="2" name="Picture 1" descr="\\server\E\Žigovi\ivan_horvatic\ivan_horvatic (prozirno).tif">
          <a:extLst>
            <a:ext uri="{FF2B5EF4-FFF2-40B4-BE49-F238E27FC236}">
              <a16:creationId xmlns:a16="http://schemas.microsoft.com/office/drawing/2014/main" id="{8FF1658C-FE20-4207-8220-B6948758E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6334125"/>
          <a:ext cx="20193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4</xdr:col>
      <xdr:colOff>0</xdr:colOff>
      <xdr:row>42</xdr:row>
      <xdr:rowOff>0</xdr:rowOff>
    </xdr:from>
    <xdr:ext cx="211121" cy="277158"/>
    <xdr:sp macro="" textlink="">
      <xdr:nvSpPr>
        <xdr:cNvPr id="2" name="TextBox 1">
          <a:extLst>
            <a:ext uri="{FF2B5EF4-FFF2-40B4-BE49-F238E27FC236}">
              <a16:creationId xmlns:a16="http://schemas.microsoft.com/office/drawing/2014/main" id="{46DA9824-1C79-4F42-8FED-C031359C9D73}"/>
            </a:ext>
          </a:extLst>
        </xdr:cNvPr>
        <xdr:cNvSpPr txBox="1"/>
      </xdr:nvSpPr>
      <xdr:spPr>
        <a:xfrm>
          <a:off x="6438900" y="76581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42</xdr:row>
      <xdr:rowOff>0</xdr:rowOff>
    </xdr:from>
    <xdr:ext cx="211121" cy="277158"/>
    <xdr:sp macro="" textlink="">
      <xdr:nvSpPr>
        <xdr:cNvPr id="3" name="TextBox 2">
          <a:extLst>
            <a:ext uri="{FF2B5EF4-FFF2-40B4-BE49-F238E27FC236}">
              <a16:creationId xmlns:a16="http://schemas.microsoft.com/office/drawing/2014/main" id="{B38CB41D-990C-4201-AE03-CE4A923CDE82}"/>
            </a:ext>
          </a:extLst>
        </xdr:cNvPr>
        <xdr:cNvSpPr txBox="1"/>
      </xdr:nvSpPr>
      <xdr:spPr>
        <a:xfrm>
          <a:off x="6438900" y="76581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42</xdr:row>
      <xdr:rowOff>0</xdr:rowOff>
    </xdr:from>
    <xdr:ext cx="211121" cy="277158"/>
    <xdr:sp macro="" textlink="">
      <xdr:nvSpPr>
        <xdr:cNvPr id="4" name="TextBox 3">
          <a:extLst>
            <a:ext uri="{FF2B5EF4-FFF2-40B4-BE49-F238E27FC236}">
              <a16:creationId xmlns:a16="http://schemas.microsoft.com/office/drawing/2014/main" id="{EEEF8E04-C1A4-432C-B914-0D8517136E2A}"/>
            </a:ext>
          </a:extLst>
        </xdr:cNvPr>
        <xdr:cNvSpPr txBox="1"/>
      </xdr:nvSpPr>
      <xdr:spPr>
        <a:xfrm>
          <a:off x="6438900" y="76581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42</xdr:row>
      <xdr:rowOff>0</xdr:rowOff>
    </xdr:from>
    <xdr:ext cx="211121" cy="277158"/>
    <xdr:sp macro="" textlink="">
      <xdr:nvSpPr>
        <xdr:cNvPr id="5" name="TextBox 4">
          <a:extLst>
            <a:ext uri="{FF2B5EF4-FFF2-40B4-BE49-F238E27FC236}">
              <a16:creationId xmlns:a16="http://schemas.microsoft.com/office/drawing/2014/main" id="{FC58CF29-A245-48F6-9B4E-84575FE08350}"/>
            </a:ext>
          </a:extLst>
        </xdr:cNvPr>
        <xdr:cNvSpPr txBox="1"/>
      </xdr:nvSpPr>
      <xdr:spPr>
        <a:xfrm>
          <a:off x="6438900" y="765810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211121" cy="277158"/>
    <xdr:sp macro="" textlink="">
      <xdr:nvSpPr>
        <xdr:cNvPr id="6" name="TextBox 5">
          <a:extLst>
            <a:ext uri="{FF2B5EF4-FFF2-40B4-BE49-F238E27FC236}">
              <a16:creationId xmlns:a16="http://schemas.microsoft.com/office/drawing/2014/main" id="{AFA6C14A-5958-4AEB-B977-43AAAF18FF6D}"/>
            </a:ext>
          </a:extLst>
        </xdr:cNvPr>
        <xdr:cNvSpPr txBox="1"/>
      </xdr:nvSpPr>
      <xdr:spPr>
        <a:xfrm>
          <a:off x="6438900" y="452437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211121" cy="277158"/>
    <xdr:sp macro="" textlink="">
      <xdr:nvSpPr>
        <xdr:cNvPr id="7" name="TextBox 6">
          <a:extLst>
            <a:ext uri="{FF2B5EF4-FFF2-40B4-BE49-F238E27FC236}">
              <a16:creationId xmlns:a16="http://schemas.microsoft.com/office/drawing/2014/main" id="{10B35D8A-BFF6-495C-A687-E04B4C6FE70F}"/>
            </a:ext>
          </a:extLst>
        </xdr:cNvPr>
        <xdr:cNvSpPr txBox="1"/>
      </xdr:nvSpPr>
      <xdr:spPr>
        <a:xfrm>
          <a:off x="6438900" y="452437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211121" cy="277158"/>
    <xdr:sp macro="" textlink="">
      <xdr:nvSpPr>
        <xdr:cNvPr id="8" name="TextBox 7">
          <a:extLst>
            <a:ext uri="{FF2B5EF4-FFF2-40B4-BE49-F238E27FC236}">
              <a16:creationId xmlns:a16="http://schemas.microsoft.com/office/drawing/2014/main" id="{E59E1068-2C62-4832-BC5B-D559DA64BFCB}"/>
            </a:ext>
          </a:extLst>
        </xdr:cNvPr>
        <xdr:cNvSpPr txBox="1"/>
      </xdr:nvSpPr>
      <xdr:spPr>
        <a:xfrm>
          <a:off x="6438900" y="452437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70</xdr:row>
      <xdr:rowOff>0</xdr:rowOff>
    </xdr:from>
    <xdr:ext cx="211121" cy="277158"/>
    <xdr:sp macro="" textlink="">
      <xdr:nvSpPr>
        <xdr:cNvPr id="9" name="TextBox 8">
          <a:extLst>
            <a:ext uri="{FF2B5EF4-FFF2-40B4-BE49-F238E27FC236}">
              <a16:creationId xmlns:a16="http://schemas.microsoft.com/office/drawing/2014/main" id="{EA0D28EB-B763-4300-9D19-70E4556F6589}"/>
            </a:ext>
          </a:extLst>
        </xdr:cNvPr>
        <xdr:cNvSpPr txBox="1"/>
      </xdr:nvSpPr>
      <xdr:spPr>
        <a:xfrm>
          <a:off x="6438900" y="4524375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0" name="TextBox 9">
          <a:extLst>
            <a:ext uri="{FF2B5EF4-FFF2-40B4-BE49-F238E27FC236}">
              <a16:creationId xmlns:a16="http://schemas.microsoft.com/office/drawing/2014/main" id="{9279EA45-5FBC-42FE-B20D-33950E72F9E6}"/>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1" name="TextBox 10">
          <a:extLst>
            <a:ext uri="{FF2B5EF4-FFF2-40B4-BE49-F238E27FC236}">
              <a16:creationId xmlns:a16="http://schemas.microsoft.com/office/drawing/2014/main" id="{1D57BE8B-11A6-4E64-90BB-FB54D9B6F4A8}"/>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2" name="TextBox 11">
          <a:extLst>
            <a:ext uri="{FF2B5EF4-FFF2-40B4-BE49-F238E27FC236}">
              <a16:creationId xmlns:a16="http://schemas.microsoft.com/office/drawing/2014/main" id="{67ED449F-84BC-4A9B-8429-93879592AF99}"/>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3" name="TextBox 12">
          <a:extLst>
            <a:ext uri="{FF2B5EF4-FFF2-40B4-BE49-F238E27FC236}">
              <a16:creationId xmlns:a16="http://schemas.microsoft.com/office/drawing/2014/main" id="{B256C3B2-B958-438F-8D16-E6070B8B0C66}"/>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4" name="TextBox 13">
          <a:extLst>
            <a:ext uri="{FF2B5EF4-FFF2-40B4-BE49-F238E27FC236}">
              <a16:creationId xmlns:a16="http://schemas.microsoft.com/office/drawing/2014/main" id="{847A6B26-D4D4-41BD-BDC4-98F6429B8A28}"/>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5" name="TextBox 14">
          <a:extLst>
            <a:ext uri="{FF2B5EF4-FFF2-40B4-BE49-F238E27FC236}">
              <a16:creationId xmlns:a16="http://schemas.microsoft.com/office/drawing/2014/main" id="{B02DDB2B-D512-483C-A36D-18C662E39EF3}"/>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6" name="TextBox 15">
          <a:extLst>
            <a:ext uri="{FF2B5EF4-FFF2-40B4-BE49-F238E27FC236}">
              <a16:creationId xmlns:a16="http://schemas.microsoft.com/office/drawing/2014/main" id="{8D9917E5-00DC-4626-AD0C-4DAC590B1BA7}"/>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7" name="TextBox 16">
          <a:extLst>
            <a:ext uri="{FF2B5EF4-FFF2-40B4-BE49-F238E27FC236}">
              <a16:creationId xmlns:a16="http://schemas.microsoft.com/office/drawing/2014/main" id="{94021457-2246-4FCD-89AF-1CA4E410FA27}"/>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8" name="TextBox 17">
          <a:extLst>
            <a:ext uri="{FF2B5EF4-FFF2-40B4-BE49-F238E27FC236}">
              <a16:creationId xmlns:a16="http://schemas.microsoft.com/office/drawing/2014/main" id="{C34D73CB-1906-4401-A06A-7F5A69DF071D}"/>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19" name="TextBox 18">
          <a:extLst>
            <a:ext uri="{FF2B5EF4-FFF2-40B4-BE49-F238E27FC236}">
              <a16:creationId xmlns:a16="http://schemas.microsoft.com/office/drawing/2014/main" id="{621F6A25-7CB5-4C69-B58F-80B45D19A376}"/>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0" name="TextBox 19">
          <a:extLst>
            <a:ext uri="{FF2B5EF4-FFF2-40B4-BE49-F238E27FC236}">
              <a16:creationId xmlns:a16="http://schemas.microsoft.com/office/drawing/2014/main" id="{FF8C6415-0937-43BB-8CB3-B334942357C0}"/>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1" name="TextBox 20">
          <a:extLst>
            <a:ext uri="{FF2B5EF4-FFF2-40B4-BE49-F238E27FC236}">
              <a16:creationId xmlns:a16="http://schemas.microsoft.com/office/drawing/2014/main" id="{08DC6321-B8F8-40F2-8A74-5B3876A2D8CA}"/>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2" name="TextBox 21">
          <a:extLst>
            <a:ext uri="{FF2B5EF4-FFF2-40B4-BE49-F238E27FC236}">
              <a16:creationId xmlns:a16="http://schemas.microsoft.com/office/drawing/2014/main" id="{0BA2C317-CEF2-4841-8C9F-2372D263614C}"/>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3" name="TextBox 22">
          <a:extLst>
            <a:ext uri="{FF2B5EF4-FFF2-40B4-BE49-F238E27FC236}">
              <a16:creationId xmlns:a16="http://schemas.microsoft.com/office/drawing/2014/main" id="{38AE48B6-74B1-45DE-9897-6DAB14DB7981}"/>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4" name="TextBox 23">
          <a:extLst>
            <a:ext uri="{FF2B5EF4-FFF2-40B4-BE49-F238E27FC236}">
              <a16:creationId xmlns:a16="http://schemas.microsoft.com/office/drawing/2014/main" id="{AE263E03-13E5-407E-BA67-BC41C76DB594}"/>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5" name="TextBox 24">
          <a:extLst>
            <a:ext uri="{FF2B5EF4-FFF2-40B4-BE49-F238E27FC236}">
              <a16:creationId xmlns:a16="http://schemas.microsoft.com/office/drawing/2014/main" id="{C9484BDE-58B5-47C3-9595-24F39D461575}"/>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6" name="TextBox 29">
          <a:extLst>
            <a:ext uri="{FF2B5EF4-FFF2-40B4-BE49-F238E27FC236}">
              <a16:creationId xmlns:a16="http://schemas.microsoft.com/office/drawing/2014/main" id="{3D79B7BA-6C0A-4CF0-8E60-99D0D4630722}"/>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7" name="TextBox 30">
          <a:extLst>
            <a:ext uri="{FF2B5EF4-FFF2-40B4-BE49-F238E27FC236}">
              <a16:creationId xmlns:a16="http://schemas.microsoft.com/office/drawing/2014/main" id="{401A129C-15A7-4709-AF98-ABA26E1FAF1F}"/>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8" name="TextBox 31">
          <a:extLst>
            <a:ext uri="{FF2B5EF4-FFF2-40B4-BE49-F238E27FC236}">
              <a16:creationId xmlns:a16="http://schemas.microsoft.com/office/drawing/2014/main" id="{B7D3F6D4-E2BC-4E42-8F0A-C433C0FDF66A}"/>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29" name="TextBox 32">
          <a:extLst>
            <a:ext uri="{FF2B5EF4-FFF2-40B4-BE49-F238E27FC236}">
              <a16:creationId xmlns:a16="http://schemas.microsoft.com/office/drawing/2014/main" id="{6C05183F-839B-4FE3-97FF-EE3B5F4FFA3A}"/>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48</xdr:row>
      <xdr:rowOff>0</xdr:rowOff>
    </xdr:from>
    <xdr:ext cx="211121" cy="277158"/>
    <xdr:sp macro="" textlink="">
      <xdr:nvSpPr>
        <xdr:cNvPr id="30" name="TextBox 1">
          <a:extLst>
            <a:ext uri="{FF2B5EF4-FFF2-40B4-BE49-F238E27FC236}">
              <a16:creationId xmlns:a16="http://schemas.microsoft.com/office/drawing/2014/main" id="{AA58CB32-90B1-48D5-A5B7-B0930D8D4856}"/>
            </a:ext>
          </a:extLst>
        </xdr:cNvPr>
        <xdr:cNvSpPr txBox="1"/>
      </xdr:nvSpPr>
      <xdr:spPr>
        <a:xfrm>
          <a:off x="6438900" y="133254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48</xdr:row>
      <xdr:rowOff>0</xdr:rowOff>
    </xdr:from>
    <xdr:ext cx="211121" cy="277158"/>
    <xdr:sp macro="" textlink="">
      <xdr:nvSpPr>
        <xdr:cNvPr id="31" name="TextBox 2">
          <a:extLst>
            <a:ext uri="{FF2B5EF4-FFF2-40B4-BE49-F238E27FC236}">
              <a16:creationId xmlns:a16="http://schemas.microsoft.com/office/drawing/2014/main" id="{CAFD71B1-78AA-4527-B58D-8EFEF5174915}"/>
            </a:ext>
          </a:extLst>
        </xdr:cNvPr>
        <xdr:cNvSpPr txBox="1"/>
      </xdr:nvSpPr>
      <xdr:spPr>
        <a:xfrm>
          <a:off x="6438900" y="133254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48</xdr:row>
      <xdr:rowOff>0</xdr:rowOff>
    </xdr:from>
    <xdr:ext cx="211121" cy="277158"/>
    <xdr:sp macro="" textlink="">
      <xdr:nvSpPr>
        <xdr:cNvPr id="32" name="TextBox 3">
          <a:extLst>
            <a:ext uri="{FF2B5EF4-FFF2-40B4-BE49-F238E27FC236}">
              <a16:creationId xmlns:a16="http://schemas.microsoft.com/office/drawing/2014/main" id="{F8DEAE82-42E1-498B-82B5-FEAE6AE88B09}"/>
            </a:ext>
          </a:extLst>
        </xdr:cNvPr>
        <xdr:cNvSpPr txBox="1"/>
      </xdr:nvSpPr>
      <xdr:spPr>
        <a:xfrm>
          <a:off x="6438900" y="133254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48</xdr:row>
      <xdr:rowOff>0</xdr:rowOff>
    </xdr:from>
    <xdr:ext cx="211121" cy="277158"/>
    <xdr:sp macro="" textlink="">
      <xdr:nvSpPr>
        <xdr:cNvPr id="33" name="TextBox 4">
          <a:extLst>
            <a:ext uri="{FF2B5EF4-FFF2-40B4-BE49-F238E27FC236}">
              <a16:creationId xmlns:a16="http://schemas.microsoft.com/office/drawing/2014/main" id="{A7B928CC-F9E1-450A-80F5-A5D39BBF550E}"/>
            </a:ext>
          </a:extLst>
        </xdr:cNvPr>
        <xdr:cNvSpPr txBox="1"/>
      </xdr:nvSpPr>
      <xdr:spPr>
        <a:xfrm>
          <a:off x="6438900" y="133254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34" name="TextBox 9">
          <a:extLst>
            <a:ext uri="{FF2B5EF4-FFF2-40B4-BE49-F238E27FC236}">
              <a16:creationId xmlns:a16="http://schemas.microsoft.com/office/drawing/2014/main" id="{329895F4-9E5F-4D02-97B9-B5E9B435DEF3}"/>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35" name="TextBox 10">
          <a:extLst>
            <a:ext uri="{FF2B5EF4-FFF2-40B4-BE49-F238E27FC236}">
              <a16:creationId xmlns:a16="http://schemas.microsoft.com/office/drawing/2014/main" id="{0DAED0FA-6A3E-4CD6-A2FA-140D7F08DD27}"/>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36" name="TextBox 11">
          <a:extLst>
            <a:ext uri="{FF2B5EF4-FFF2-40B4-BE49-F238E27FC236}">
              <a16:creationId xmlns:a16="http://schemas.microsoft.com/office/drawing/2014/main" id="{26FF9062-7EB7-4D04-8F8F-7EEC0271916E}"/>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37" name="TextBox 12">
          <a:extLst>
            <a:ext uri="{FF2B5EF4-FFF2-40B4-BE49-F238E27FC236}">
              <a16:creationId xmlns:a16="http://schemas.microsoft.com/office/drawing/2014/main" id="{260C7439-1EE0-4BB4-A70D-5D5FAD069588}"/>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38" name="TextBox 9">
          <a:extLst>
            <a:ext uri="{FF2B5EF4-FFF2-40B4-BE49-F238E27FC236}">
              <a16:creationId xmlns:a16="http://schemas.microsoft.com/office/drawing/2014/main" id="{A227AAE2-274A-412F-9031-0D4808E14A6A}"/>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39" name="TextBox 10">
          <a:extLst>
            <a:ext uri="{FF2B5EF4-FFF2-40B4-BE49-F238E27FC236}">
              <a16:creationId xmlns:a16="http://schemas.microsoft.com/office/drawing/2014/main" id="{B02A8C0D-7363-45F8-BD55-B004AA9BAFA3}"/>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0" name="TextBox 11">
          <a:extLst>
            <a:ext uri="{FF2B5EF4-FFF2-40B4-BE49-F238E27FC236}">
              <a16:creationId xmlns:a16="http://schemas.microsoft.com/office/drawing/2014/main" id="{9EDAF259-DED7-4558-8968-E02B721A3D22}"/>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1" name="TextBox 12">
          <a:extLst>
            <a:ext uri="{FF2B5EF4-FFF2-40B4-BE49-F238E27FC236}">
              <a16:creationId xmlns:a16="http://schemas.microsoft.com/office/drawing/2014/main" id="{937848C0-31B9-4B1B-A1ED-5F425C85056B}"/>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2" name="TextBox 9">
          <a:extLst>
            <a:ext uri="{FF2B5EF4-FFF2-40B4-BE49-F238E27FC236}">
              <a16:creationId xmlns:a16="http://schemas.microsoft.com/office/drawing/2014/main" id="{1A55DA29-BBA8-461A-8FE3-35FCA4B7A18B}"/>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3" name="TextBox 10">
          <a:extLst>
            <a:ext uri="{FF2B5EF4-FFF2-40B4-BE49-F238E27FC236}">
              <a16:creationId xmlns:a16="http://schemas.microsoft.com/office/drawing/2014/main" id="{06D12967-DD34-43B8-BC2A-594E97E91E65}"/>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4" name="TextBox 11">
          <a:extLst>
            <a:ext uri="{FF2B5EF4-FFF2-40B4-BE49-F238E27FC236}">
              <a16:creationId xmlns:a16="http://schemas.microsoft.com/office/drawing/2014/main" id="{618B8D41-E973-4D52-A3B4-F74E95ADC18F}"/>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5" name="TextBox 12">
          <a:extLst>
            <a:ext uri="{FF2B5EF4-FFF2-40B4-BE49-F238E27FC236}">
              <a16:creationId xmlns:a16="http://schemas.microsoft.com/office/drawing/2014/main" id="{B0B4AB2E-9E0C-4BE7-982A-9245EBFC09B5}"/>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6" name="TextBox 9">
          <a:extLst>
            <a:ext uri="{FF2B5EF4-FFF2-40B4-BE49-F238E27FC236}">
              <a16:creationId xmlns:a16="http://schemas.microsoft.com/office/drawing/2014/main" id="{29B22EE8-B430-44AD-B1D2-A0D708399C11}"/>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7" name="TextBox 10">
          <a:extLst>
            <a:ext uri="{FF2B5EF4-FFF2-40B4-BE49-F238E27FC236}">
              <a16:creationId xmlns:a16="http://schemas.microsoft.com/office/drawing/2014/main" id="{CEB9BB6E-E27E-4D69-B670-C20D566A393E}"/>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8" name="TextBox 11">
          <a:extLst>
            <a:ext uri="{FF2B5EF4-FFF2-40B4-BE49-F238E27FC236}">
              <a16:creationId xmlns:a16="http://schemas.microsoft.com/office/drawing/2014/main" id="{0B42F224-EAD3-4CA4-9F11-4FDE44A1F6E2}"/>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49" name="TextBox 12">
          <a:extLst>
            <a:ext uri="{FF2B5EF4-FFF2-40B4-BE49-F238E27FC236}">
              <a16:creationId xmlns:a16="http://schemas.microsoft.com/office/drawing/2014/main" id="{C573BE20-CD3E-42B2-B8BE-C52FED9D80A4}"/>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0" name="TextBox 9">
          <a:extLst>
            <a:ext uri="{FF2B5EF4-FFF2-40B4-BE49-F238E27FC236}">
              <a16:creationId xmlns:a16="http://schemas.microsoft.com/office/drawing/2014/main" id="{92D08C73-BC29-4EAA-8678-52B4DBF178C1}"/>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1" name="TextBox 10">
          <a:extLst>
            <a:ext uri="{FF2B5EF4-FFF2-40B4-BE49-F238E27FC236}">
              <a16:creationId xmlns:a16="http://schemas.microsoft.com/office/drawing/2014/main" id="{CFFB37DA-F7EC-4AA2-A79E-62A76F5F7A27}"/>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2" name="TextBox 11">
          <a:extLst>
            <a:ext uri="{FF2B5EF4-FFF2-40B4-BE49-F238E27FC236}">
              <a16:creationId xmlns:a16="http://schemas.microsoft.com/office/drawing/2014/main" id="{416E8F51-9237-4F1C-9010-F250CAC972E3}"/>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3" name="TextBox 12">
          <a:extLst>
            <a:ext uri="{FF2B5EF4-FFF2-40B4-BE49-F238E27FC236}">
              <a16:creationId xmlns:a16="http://schemas.microsoft.com/office/drawing/2014/main" id="{EF5217D0-4613-4667-9E63-F1A5BF2A444E}"/>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4" name="TextBox 9">
          <a:extLst>
            <a:ext uri="{FF2B5EF4-FFF2-40B4-BE49-F238E27FC236}">
              <a16:creationId xmlns:a16="http://schemas.microsoft.com/office/drawing/2014/main" id="{584DBECC-EFEB-4C75-B02B-A9845EF08C22}"/>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5" name="TextBox 10">
          <a:extLst>
            <a:ext uri="{FF2B5EF4-FFF2-40B4-BE49-F238E27FC236}">
              <a16:creationId xmlns:a16="http://schemas.microsoft.com/office/drawing/2014/main" id="{DF85CB7F-DC69-4C80-BE63-2CA5F66BD7DA}"/>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6" name="TextBox 11">
          <a:extLst>
            <a:ext uri="{FF2B5EF4-FFF2-40B4-BE49-F238E27FC236}">
              <a16:creationId xmlns:a16="http://schemas.microsoft.com/office/drawing/2014/main" id="{5F38BF66-A844-47B9-8189-1D9A91C08C65}"/>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7" name="TextBox 12">
          <a:extLst>
            <a:ext uri="{FF2B5EF4-FFF2-40B4-BE49-F238E27FC236}">
              <a16:creationId xmlns:a16="http://schemas.microsoft.com/office/drawing/2014/main" id="{81349185-7CE3-4687-94F3-10B5FC969E42}"/>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8" name="TextBox 9">
          <a:extLst>
            <a:ext uri="{FF2B5EF4-FFF2-40B4-BE49-F238E27FC236}">
              <a16:creationId xmlns:a16="http://schemas.microsoft.com/office/drawing/2014/main" id="{1FC0E3C7-22B5-4A6E-A626-0433731BA496}"/>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59" name="TextBox 10">
          <a:extLst>
            <a:ext uri="{FF2B5EF4-FFF2-40B4-BE49-F238E27FC236}">
              <a16:creationId xmlns:a16="http://schemas.microsoft.com/office/drawing/2014/main" id="{8B6118E7-4336-4A56-AD0E-E48B97221375}"/>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60" name="TextBox 11">
          <a:extLst>
            <a:ext uri="{FF2B5EF4-FFF2-40B4-BE49-F238E27FC236}">
              <a16:creationId xmlns:a16="http://schemas.microsoft.com/office/drawing/2014/main" id="{E8407DFF-A7F8-4E35-AC9A-D7147533AAC3}"/>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61" name="TextBox 12">
          <a:extLst>
            <a:ext uri="{FF2B5EF4-FFF2-40B4-BE49-F238E27FC236}">
              <a16:creationId xmlns:a16="http://schemas.microsoft.com/office/drawing/2014/main" id="{35A69CAF-537E-4898-9AE6-C13EC266239E}"/>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62" name="TextBox 9">
          <a:extLst>
            <a:ext uri="{FF2B5EF4-FFF2-40B4-BE49-F238E27FC236}">
              <a16:creationId xmlns:a16="http://schemas.microsoft.com/office/drawing/2014/main" id="{2C9705FF-0EB5-46B2-BD26-40344C5CC6B2}"/>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63" name="TextBox 10">
          <a:extLst>
            <a:ext uri="{FF2B5EF4-FFF2-40B4-BE49-F238E27FC236}">
              <a16:creationId xmlns:a16="http://schemas.microsoft.com/office/drawing/2014/main" id="{FCEF3F45-E733-4A07-AD7F-051559D89C44}"/>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64" name="TextBox 11">
          <a:extLst>
            <a:ext uri="{FF2B5EF4-FFF2-40B4-BE49-F238E27FC236}">
              <a16:creationId xmlns:a16="http://schemas.microsoft.com/office/drawing/2014/main" id="{1793F618-6372-4577-9BFD-B704065DCD61}"/>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71</xdr:row>
      <xdr:rowOff>0</xdr:rowOff>
    </xdr:from>
    <xdr:ext cx="211121" cy="277158"/>
    <xdr:sp macro="" textlink="">
      <xdr:nvSpPr>
        <xdr:cNvPr id="65" name="TextBox 12">
          <a:extLst>
            <a:ext uri="{FF2B5EF4-FFF2-40B4-BE49-F238E27FC236}">
              <a16:creationId xmlns:a16="http://schemas.microsoft.com/office/drawing/2014/main" id="{6BC8CDCD-518A-4E35-935B-DD13610DE793}"/>
            </a:ext>
          </a:extLst>
        </xdr:cNvPr>
        <xdr:cNvSpPr txBox="1"/>
      </xdr:nvSpPr>
      <xdr:spPr>
        <a:xfrm>
          <a:off x="6438900" y="4546282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66" name="TextBox 9">
          <a:extLst>
            <a:ext uri="{FF2B5EF4-FFF2-40B4-BE49-F238E27FC236}">
              <a16:creationId xmlns:a16="http://schemas.microsoft.com/office/drawing/2014/main" id="{0888AB84-C7E5-4709-AF6B-652BB2966E55}"/>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67" name="TextBox 10">
          <a:extLst>
            <a:ext uri="{FF2B5EF4-FFF2-40B4-BE49-F238E27FC236}">
              <a16:creationId xmlns:a16="http://schemas.microsoft.com/office/drawing/2014/main" id="{989FC867-4773-41EC-8915-5D4514754B89}"/>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68" name="TextBox 11">
          <a:extLst>
            <a:ext uri="{FF2B5EF4-FFF2-40B4-BE49-F238E27FC236}">
              <a16:creationId xmlns:a16="http://schemas.microsoft.com/office/drawing/2014/main" id="{7C91583F-8E7D-495C-9F77-2A806370CB9B}"/>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69" name="TextBox 12">
          <a:extLst>
            <a:ext uri="{FF2B5EF4-FFF2-40B4-BE49-F238E27FC236}">
              <a16:creationId xmlns:a16="http://schemas.microsoft.com/office/drawing/2014/main" id="{BFD3E6AA-58FB-4A32-830F-A8E15119E309}"/>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0" name="TextBox 13">
          <a:extLst>
            <a:ext uri="{FF2B5EF4-FFF2-40B4-BE49-F238E27FC236}">
              <a16:creationId xmlns:a16="http://schemas.microsoft.com/office/drawing/2014/main" id="{24A47149-E886-40D0-A46F-0ED84F8010F6}"/>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1" name="TextBox 14">
          <a:extLst>
            <a:ext uri="{FF2B5EF4-FFF2-40B4-BE49-F238E27FC236}">
              <a16:creationId xmlns:a16="http://schemas.microsoft.com/office/drawing/2014/main" id="{45389CCE-41C6-46E0-8FD4-D5EF3C2CAE98}"/>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2" name="TextBox 15">
          <a:extLst>
            <a:ext uri="{FF2B5EF4-FFF2-40B4-BE49-F238E27FC236}">
              <a16:creationId xmlns:a16="http://schemas.microsoft.com/office/drawing/2014/main" id="{B30CB764-7F20-4610-AD27-EE958B7E850C}"/>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3" name="TextBox 16">
          <a:extLst>
            <a:ext uri="{FF2B5EF4-FFF2-40B4-BE49-F238E27FC236}">
              <a16:creationId xmlns:a16="http://schemas.microsoft.com/office/drawing/2014/main" id="{18A69385-42BF-43D2-BE54-F71657C6259F}"/>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4" name="TextBox 21">
          <a:extLst>
            <a:ext uri="{FF2B5EF4-FFF2-40B4-BE49-F238E27FC236}">
              <a16:creationId xmlns:a16="http://schemas.microsoft.com/office/drawing/2014/main" id="{E3C8F588-1076-46DC-8F0D-6C944D3CE5ED}"/>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5" name="TextBox 22">
          <a:extLst>
            <a:ext uri="{FF2B5EF4-FFF2-40B4-BE49-F238E27FC236}">
              <a16:creationId xmlns:a16="http://schemas.microsoft.com/office/drawing/2014/main" id="{C189D35A-447F-44E5-8034-95F199652F1C}"/>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6" name="TextBox 23">
          <a:extLst>
            <a:ext uri="{FF2B5EF4-FFF2-40B4-BE49-F238E27FC236}">
              <a16:creationId xmlns:a16="http://schemas.microsoft.com/office/drawing/2014/main" id="{A570B126-564F-4CE8-BE67-1A6FEBDC9503}"/>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7" name="TextBox 24">
          <a:extLst>
            <a:ext uri="{FF2B5EF4-FFF2-40B4-BE49-F238E27FC236}">
              <a16:creationId xmlns:a16="http://schemas.microsoft.com/office/drawing/2014/main" id="{55FC8765-24E6-4585-A7EA-536C68647FAA}"/>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8" name="TextBox 29">
          <a:extLst>
            <a:ext uri="{FF2B5EF4-FFF2-40B4-BE49-F238E27FC236}">
              <a16:creationId xmlns:a16="http://schemas.microsoft.com/office/drawing/2014/main" id="{59D928FE-75ED-4F2A-91B3-99B211EB9905}"/>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79" name="TextBox 30">
          <a:extLst>
            <a:ext uri="{FF2B5EF4-FFF2-40B4-BE49-F238E27FC236}">
              <a16:creationId xmlns:a16="http://schemas.microsoft.com/office/drawing/2014/main" id="{2F33869A-07C5-4891-8ED9-3DECD5999645}"/>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0" name="TextBox 31">
          <a:extLst>
            <a:ext uri="{FF2B5EF4-FFF2-40B4-BE49-F238E27FC236}">
              <a16:creationId xmlns:a16="http://schemas.microsoft.com/office/drawing/2014/main" id="{2723856D-1A83-460A-99AC-B3111355988B}"/>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1" name="TextBox 32">
          <a:extLst>
            <a:ext uri="{FF2B5EF4-FFF2-40B4-BE49-F238E27FC236}">
              <a16:creationId xmlns:a16="http://schemas.microsoft.com/office/drawing/2014/main" id="{D86BFD78-3251-4151-888D-56C5D25E7E46}"/>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2" name="TextBox 21">
          <a:extLst>
            <a:ext uri="{FF2B5EF4-FFF2-40B4-BE49-F238E27FC236}">
              <a16:creationId xmlns:a16="http://schemas.microsoft.com/office/drawing/2014/main" id="{09317B2F-7FF7-4338-B1D0-A4C4C465E36B}"/>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3" name="TextBox 22">
          <a:extLst>
            <a:ext uri="{FF2B5EF4-FFF2-40B4-BE49-F238E27FC236}">
              <a16:creationId xmlns:a16="http://schemas.microsoft.com/office/drawing/2014/main" id="{5D97081E-53E8-4C8D-8E09-BD74B43F1E8B}"/>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4" name="TextBox 23">
          <a:extLst>
            <a:ext uri="{FF2B5EF4-FFF2-40B4-BE49-F238E27FC236}">
              <a16:creationId xmlns:a16="http://schemas.microsoft.com/office/drawing/2014/main" id="{21D4CAB3-7D43-4C17-98CF-AD977DAA52F4}"/>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5" name="TextBox 24">
          <a:extLst>
            <a:ext uri="{FF2B5EF4-FFF2-40B4-BE49-F238E27FC236}">
              <a16:creationId xmlns:a16="http://schemas.microsoft.com/office/drawing/2014/main" id="{325EF15E-F7EA-4624-9BFD-E12DE5CDF582}"/>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6" name="TextBox 29">
          <a:extLst>
            <a:ext uri="{FF2B5EF4-FFF2-40B4-BE49-F238E27FC236}">
              <a16:creationId xmlns:a16="http://schemas.microsoft.com/office/drawing/2014/main" id="{5442C789-C7ED-4733-B09D-28262F208DFA}"/>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7" name="TextBox 30">
          <a:extLst>
            <a:ext uri="{FF2B5EF4-FFF2-40B4-BE49-F238E27FC236}">
              <a16:creationId xmlns:a16="http://schemas.microsoft.com/office/drawing/2014/main" id="{4773D3E3-B0E3-4200-BDC0-DE6B29105FCF}"/>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8" name="TextBox 31">
          <a:extLst>
            <a:ext uri="{FF2B5EF4-FFF2-40B4-BE49-F238E27FC236}">
              <a16:creationId xmlns:a16="http://schemas.microsoft.com/office/drawing/2014/main" id="{FE1FB102-65A6-4D31-8CA7-7C52C2C315F3}"/>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89" name="TextBox 32">
          <a:extLst>
            <a:ext uri="{FF2B5EF4-FFF2-40B4-BE49-F238E27FC236}">
              <a16:creationId xmlns:a16="http://schemas.microsoft.com/office/drawing/2014/main" id="{B304453C-4C10-420F-BC84-FC7B8303D211}"/>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0" name="TextBox 9">
          <a:extLst>
            <a:ext uri="{FF2B5EF4-FFF2-40B4-BE49-F238E27FC236}">
              <a16:creationId xmlns:a16="http://schemas.microsoft.com/office/drawing/2014/main" id="{8EFA1018-1ED6-45CD-A709-75CC1340DE6C}"/>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1" name="TextBox 10">
          <a:extLst>
            <a:ext uri="{FF2B5EF4-FFF2-40B4-BE49-F238E27FC236}">
              <a16:creationId xmlns:a16="http://schemas.microsoft.com/office/drawing/2014/main" id="{14EB69DF-8560-4BF9-8F43-C738833AC66D}"/>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2" name="TextBox 11">
          <a:extLst>
            <a:ext uri="{FF2B5EF4-FFF2-40B4-BE49-F238E27FC236}">
              <a16:creationId xmlns:a16="http://schemas.microsoft.com/office/drawing/2014/main" id="{5C040F03-94FC-4BDA-A62D-332C4B97D4F3}"/>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3" name="TextBox 12">
          <a:extLst>
            <a:ext uri="{FF2B5EF4-FFF2-40B4-BE49-F238E27FC236}">
              <a16:creationId xmlns:a16="http://schemas.microsoft.com/office/drawing/2014/main" id="{C4BFF529-8383-4B7A-9AC8-A1559122F83E}"/>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4" name="TextBox 9">
          <a:extLst>
            <a:ext uri="{FF2B5EF4-FFF2-40B4-BE49-F238E27FC236}">
              <a16:creationId xmlns:a16="http://schemas.microsoft.com/office/drawing/2014/main" id="{C2509947-38CB-4E18-A6B0-0A84ECC74E2E}"/>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5" name="TextBox 10">
          <a:extLst>
            <a:ext uri="{FF2B5EF4-FFF2-40B4-BE49-F238E27FC236}">
              <a16:creationId xmlns:a16="http://schemas.microsoft.com/office/drawing/2014/main" id="{E45856CB-20DA-4249-8C55-9686300346B3}"/>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6" name="TextBox 11">
          <a:extLst>
            <a:ext uri="{FF2B5EF4-FFF2-40B4-BE49-F238E27FC236}">
              <a16:creationId xmlns:a16="http://schemas.microsoft.com/office/drawing/2014/main" id="{C55FC27C-DF84-46C6-A974-25DE5BA8F591}"/>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7" name="TextBox 12">
          <a:extLst>
            <a:ext uri="{FF2B5EF4-FFF2-40B4-BE49-F238E27FC236}">
              <a16:creationId xmlns:a16="http://schemas.microsoft.com/office/drawing/2014/main" id="{A39C1F77-19F1-42A4-8D41-4D4D923915A0}"/>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8" name="TextBox 9">
          <a:extLst>
            <a:ext uri="{FF2B5EF4-FFF2-40B4-BE49-F238E27FC236}">
              <a16:creationId xmlns:a16="http://schemas.microsoft.com/office/drawing/2014/main" id="{69E71DEF-E5A6-49D6-9251-0E039FAE0033}"/>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99" name="TextBox 10">
          <a:extLst>
            <a:ext uri="{FF2B5EF4-FFF2-40B4-BE49-F238E27FC236}">
              <a16:creationId xmlns:a16="http://schemas.microsoft.com/office/drawing/2014/main" id="{D9A5D120-0BFC-4E7D-8EE1-BF23EF9539CD}"/>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0" name="TextBox 11">
          <a:extLst>
            <a:ext uri="{FF2B5EF4-FFF2-40B4-BE49-F238E27FC236}">
              <a16:creationId xmlns:a16="http://schemas.microsoft.com/office/drawing/2014/main" id="{199AE16A-B35F-442C-B2DC-4DBD13ED0FC1}"/>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1" name="TextBox 12">
          <a:extLst>
            <a:ext uri="{FF2B5EF4-FFF2-40B4-BE49-F238E27FC236}">
              <a16:creationId xmlns:a16="http://schemas.microsoft.com/office/drawing/2014/main" id="{A2A486CC-8B89-45D8-BF2C-88B99CD494DD}"/>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2" name="TextBox 9">
          <a:extLst>
            <a:ext uri="{FF2B5EF4-FFF2-40B4-BE49-F238E27FC236}">
              <a16:creationId xmlns:a16="http://schemas.microsoft.com/office/drawing/2014/main" id="{1CD95BA9-D975-4DEE-BB3E-3634E0A1C847}"/>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3" name="TextBox 10">
          <a:extLst>
            <a:ext uri="{FF2B5EF4-FFF2-40B4-BE49-F238E27FC236}">
              <a16:creationId xmlns:a16="http://schemas.microsoft.com/office/drawing/2014/main" id="{E38466AD-FD0D-4146-8D39-B97F1FC9B298}"/>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4" name="TextBox 11">
          <a:extLst>
            <a:ext uri="{FF2B5EF4-FFF2-40B4-BE49-F238E27FC236}">
              <a16:creationId xmlns:a16="http://schemas.microsoft.com/office/drawing/2014/main" id="{24020B28-C8D3-41E8-955D-3A1DE5163F93}"/>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5" name="TextBox 12">
          <a:extLst>
            <a:ext uri="{FF2B5EF4-FFF2-40B4-BE49-F238E27FC236}">
              <a16:creationId xmlns:a16="http://schemas.microsoft.com/office/drawing/2014/main" id="{93C13E52-D383-46A3-A643-94E8CEE1257B}"/>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6" name="TextBox 9">
          <a:extLst>
            <a:ext uri="{FF2B5EF4-FFF2-40B4-BE49-F238E27FC236}">
              <a16:creationId xmlns:a16="http://schemas.microsoft.com/office/drawing/2014/main" id="{F62E9D9F-C6E8-4A63-B416-5C065289A826}"/>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7" name="TextBox 10">
          <a:extLst>
            <a:ext uri="{FF2B5EF4-FFF2-40B4-BE49-F238E27FC236}">
              <a16:creationId xmlns:a16="http://schemas.microsoft.com/office/drawing/2014/main" id="{FDD89820-A087-40F6-9353-19F00B85CC49}"/>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8" name="TextBox 11">
          <a:extLst>
            <a:ext uri="{FF2B5EF4-FFF2-40B4-BE49-F238E27FC236}">
              <a16:creationId xmlns:a16="http://schemas.microsoft.com/office/drawing/2014/main" id="{3864A848-4706-42B7-86EE-EF00DCE511C4}"/>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09" name="TextBox 12">
          <a:extLst>
            <a:ext uri="{FF2B5EF4-FFF2-40B4-BE49-F238E27FC236}">
              <a16:creationId xmlns:a16="http://schemas.microsoft.com/office/drawing/2014/main" id="{D826482C-F9A9-46FF-9985-A9D21BF19713}"/>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0" name="TextBox 9">
          <a:extLst>
            <a:ext uri="{FF2B5EF4-FFF2-40B4-BE49-F238E27FC236}">
              <a16:creationId xmlns:a16="http://schemas.microsoft.com/office/drawing/2014/main" id="{78C84BF9-3919-4588-B367-3D43662A6FF2}"/>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1" name="TextBox 10">
          <a:extLst>
            <a:ext uri="{FF2B5EF4-FFF2-40B4-BE49-F238E27FC236}">
              <a16:creationId xmlns:a16="http://schemas.microsoft.com/office/drawing/2014/main" id="{EAD4719A-D590-4F46-8702-07D3E1B3281B}"/>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2" name="TextBox 11">
          <a:extLst>
            <a:ext uri="{FF2B5EF4-FFF2-40B4-BE49-F238E27FC236}">
              <a16:creationId xmlns:a16="http://schemas.microsoft.com/office/drawing/2014/main" id="{545D3A17-6093-4CB8-B149-834963F8A240}"/>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3" name="TextBox 12">
          <a:extLst>
            <a:ext uri="{FF2B5EF4-FFF2-40B4-BE49-F238E27FC236}">
              <a16:creationId xmlns:a16="http://schemas.microsoft.com/office/drawing/2014/main" id="{9ED0384E-1E22-4EC4-81A4-F74709DC7D1C}"/>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4" name="TextBox 9">
          <a:extLst>
            <a:ext uri="{FF2B5EF4-FFF2-40B4-BE49-F238E27FC236}">
              <a16:creationId xmlns:a16="http://schemas.microsoft.com/office/drawing/2014/main" id="{98BD10E0-F816-4141-A2A5-D225F81BDF45}"/>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5" name="TextBox 10">
          <a:extLst>
            <a:ext uri="{FF2B5EF4-FFF2-40B4-BE49-F238E27FC236}">
              <a16:creationId xmlns:a16="http://schemas.microsoft.com/office/drawing/2014/main" id="{7F4EE3BC-0439-48D7-B349-43C3B23F6023}"/>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6" name="TextBox 11">
          <a:extLst>
            <a:ext uri="{FF2B5EF4-FFF2-40B4-BE49-F238E27FC236}">
              <a16:creationId xmlns:a16="http://schemas.microsoft.com/office/drawing/2014/main" id="{94E83A1E-C59F-4EB6-BC14-6162EF319B51}"/>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7" name="TextBox 12">
          <a:extLst>
            <a:ext uri="{FF2B5EF4-FFF2-40B4-BE49-F238E27FC236}">
              <a16:creationId xmlns:a16="http://schemas.microsoft.com/office/drawing/2014/main" id="{E86C8445-0F79-4A0A-B1A6-77ABCA322EDE}"/>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8" name="TextBox 9">
          <a:extLst>
            <a:ext uri="{FF2B5EF4-FFF2-40B4-BE49-F238E27FC236}">
              <a16:creationId xmlns:a16="http://schemas.microsoft.com/office/drawing/2014/main" id="{89254934-3628-4D52-AF05-F1D2DD4D40F4}"/>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19" name="TextBox 10">
          <a:extLst>
            <a:ext uri="{FF2B5EF4-FFF2-40B4-BE49-F238E27FC236}">
              <a16:creationId xmlns:a16="http://schemas.microsoft.com/office/drawing/2014/main" id="{FDE9DB6B-2C02-4DB6-8030-637726A8792E}"/>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0" name="TextBox 11">
          <a:extLst>
            <a:ext uri="{FF2B5EF4-FFF2-40B4-BE49-F238E27FC236}">
              <a16:creationId xmlns:a16="http://schemas.microsoft.com/office/drawing/2014/main" id="{28D91519-1060-498E-BD93-D91C6AF224A4}"/>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1" name="TextBox 12">
          <a:extLst>
            <a:ext uri="{FF2B5EF4-FFF2-40B4-BE49-F238E27FC236}">
              <a16:creationId xmlns:a16="http://schemas.microsoft.com/office/drawing/2014/main" id="{71FB22D3-547C-4BC5-B7E8-FABFBAD3C0DA}"/>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2" name="TextBox 9">
          <a:extLst>
            <a:ext uri="{FF2B5EF4-FFF2-40B4-BE49-F238E27FC236}">
              <a16:creationId xmlns:a16="http://schemas.microsoft.com/office/drawing/2014/main" id="{C1FE856F-D1E8-4E24-8C6F-9AD8BB224C25}"/>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3" name="TextBox 10">
          <a:extLst>
            <a:ext uri="{FF2B5EF4-FFF2-40B4-BE49-F238E27FC236}">
              <a16:creationId xmlns:a16="http://schemas.microsoft.com/office/drawing/2014/main" id="{764AEB2A-C59E-40A1-8409-E4B63F3BBE4D}"/>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4" name="TextBox 11">
          <a:extLst>
            <a:ext uri="{FF2B5EF4-FFF2-40B4-BE49-F238E27FC236}">
              <a16:creationId xmlns:a16="http://schemas.microsoft.com/office/drawing/2014/main" id="{4B88CEF6-3C27-4A1B-95A5-33C2AAB6C611}"/>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5" name="TextBox 12">
          <a:extLst>
            <a:ext uri="{FF2B5EF4-FFF2-40B4-BE49-F238E27FC236}">
              <a16:creationId xmlns:a16="http://schemas.microsoft.com/office/drawing/2014/main" id="{B9807B38-BC8D-4E0F-A8D4-5E7845426DF2}"/>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6" name="TextBox 9">
          <a:extLst>
            <a:ext uri="{FF2B5EF4-FFF2-40B4-BE49-F238E27FC236}">
              <a16:creationId xmlns:a16="http://schemas.microsoft.com/office/drawing/2014/main" id="{F6FC20DF-B09B-4A00-B8D0-5EDE398EB929}"/>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7" name="TextBox 10">
          <a:extLst>
            <a:ext uri="{FF2B5EF4-FFF2-40B4-BE49-F238E27FC236}">
              <a16:creationId xmlns:a16="http://schemas.microsoft.com/office/drawing/2014/main" id="{325A0E62-A046-4F12-BDA5-36830D25797F}"/>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8" name="TextBox 11">
          <a:extLst>
            <a:ext uri="{FF2B5EF4-FFF2-40B4-BE49-F238E27FC236}">
              <a16:creationId xmlns:a16="http://schemas.microsoft.com/office/drawing/2014/main" id="{1ED05246-A05C-42B4-95E7-8E964AA35FE2}"/>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72</xdr:row>
      <xdr:rowOff>0</xdr:rowOff>
    </xdr:from>
    <xdr:ext cx="211121" cy="277158"/>
    <xdr:sp macro="" textlink="">
      <xdr:nvSpPr>
        <xdr:cNvPr id="129" name="TextBox 12">
          <a:extLst>
            <a:ext uri="{FF2B5EF4-FFF2-40B4-BE49-F238E27FC236}">
              <a16:creationId xmlns:a16="http://schemas.microsoft.com/office/drawing/2014/main" id="{624B35AA-25FE-4A2B-B7A4-E6F920EE7F38}"/>
            </a:ext>
          </a:extLst>
        </xdr:cNvPr>
        <xdr:cNvSpPr txBox="1"/>
      </xdr:nvSpPr>
      <xdr:spPr>
        <a:xfrm>
          <a:off x="6438900" y="456342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nix_04\c\My%20Documents\POPOVAC\GRADEX-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vana\Desktop\224_IZ_A_KAquarium_tro&#353;kovnik_17.02.2015._CIJE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zserver\instalateri\projekti\H-66-2005-BLATO%20DVORANA\Troskovnici\Instalacije\Uredaj%20za%20prociscavanje_t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List3"/>
      <sheetName val="Nap"/>
      <sheetName val="Podaci"/>
      <sheetName val="Baza"/>
      <sheetName val="Kuce"/>
      <sheetName val="Pr-Sit"/>
      <sheetName val="Dop-Ug"/>
      <sheetName val="Situacija"/>
      <sheetName val="Ok-Sit"/>
      <sheetName val="Evid"/>
      <sheetName val="MRO-08"/>
      <sheetName val="Depoz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Građevinski"/>
      <sheetName val="I.C.Obrtnički"/>
      <sheetName val="I.D. Oprema"/>
      <sheetName val="Rekapitulacija GO+oprema"/>
      <sheetName val="I.A.Rusenja i demontaze"/>
      <sheetName val="Rekapitulacija GO+oprema+rusenj"/>
      <sheetName val="5. KRAJOBRAZ"/>
      <sheetName val="8.Građ trosk prometnice"/>
      <sheetName val="VII.A..VODOVOD I KANALIZACIJA"/>
      <sheetName val="Elektro"/>
      <sheetName val="DOJAVA POŽARA"/>
      <sheetName val="1-KLIMA KOMORE I VENTILATOR "/>
      <sheetName val="2-DISTRIBUCIJA ZRAKA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vorana"/>
      <sheetName val="dogradnja škole"/>
      <sheetName val="vanjski vodovod"/>
      <sheetName val="sanacija"/>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7E809-E94A-413B-8371-021394C5CEE2}">
  <dimension ref="A1:I49"/>
  <sheetViews>
    <sheetView view="pageBreakPreview" topLeftCell="A32" zoomScale="130" zoomScaleNormal="130" zoomScaleSheetLayoutView="130" workbookViewId="0">
      <selection activeCell="B20" sqref="B20"/>
    </sheetView>
  </sheetViews>
  <sheetFormatPr defaultColWidth="9.1796875" defaultRowHeight="12.5"/>
  <cols>
    <col min="1" max="1" width="7.26953125" style="234" customWidth="1"/>
    <col min="2" max="2" width="44.54296875" style="237" customWidth="1"/>
    <col min="3" max="3" width="9.81640625" style="236" customWidth="1"/>
    <col min="4" max="4" width="10.1796875" style="236" customWidth="1"/>
    <col min="5" max="5" width="15.7265625" style="234" customWidth="1"/>
    <col min="6" max="6" width="14.26953125" style="234" bestFit="1" customWidth="1"/>
    <col min="7" max="7" width="20.26953125" style="235" customWidth="1"/>
    <col min="8" max="8" width="12.81640625" style="235" bestFit="1" customWidth="1"/>
    <col min="9" max="16384" width="9.1796875" style="234"/>
  </cols>
  <sheetData>
    <row r="1" spans="1:9" s="122" customFormat="1">
      <c r="A1" s="430"/>
      <c r="B1" s="431"/>
      <c r="C1" s="432"/>
      <c r="D1" s="432"/>
      <c r="E1" s="432"/>
      <c r="F1" s="433"/>
      <c r="G1" s="119"/>
      <c r="H1" s="120"/>
      <c r="I1" s="121"/>
    </row>
    <row r="2" spans="1:9" s="122" customFormat="1">
      <c r="A2" s="430"/>
      <c r="B2" s="431"/>
      <c r="C2" s="432"/>
      <c r="D2" s="432"/>
      <c r="E2" s="432"/>
      <c r="F2" s="433"/>
      <c r="G2" s="119"/>
      <c r="H2" s="120"/>
      <c r="I2" s="121"/>
    </row>
    <row r="3" spans="1:9" s="478" customFormat="1" ht="15.75" customHeight="1">
      <c r="A3" s="1165"/>
      <c r="B3" s="1215"/>
      <c r="C3" s="1215"/>
      <c r="D3" s="1215"/>
      <c r="E3" s="1215"/>
      <c r="F3" s="1215"/>
    </row>
    <row r="4" spans="1:9" s="478" customFormat="1" ht="13.5" customHeight="1">
      <c r="A4" s="1166"/>
      <c r="B4" s="1216"/>
      <c r="C4" s="1216"/>
      <c r="D4" s="1216"/>
      <c r="E4" s="1216"/>
      <c r="F4" s="1216"/>
    </row>
    <row r="5" spans="1:9" s="122" customFormat="1">
      <c r="A5" s="430"/>
      <c r="B5" s="431"/>
      <c r="C5" s="432"/>
      <c r="D5" s="432"/>
      <c r="E5" s="432"/>
      <c r="F5" s="433"/>
      <c r="G5" s="119"/>
      <c r="H5" s="120"/>
      <c r="I5" s="121"/>
    </row>
    <row r="6" spans="1:9" s="122" customFormat="1" ht="18" customHeight="1">
      <c r="A6" s="434"/>
      <c r="B6" s="439"/>
      <c r="C6" s="440"/>
      <c r="D6" s="436"/>
      <c r="E6" s="436"/>
      <c r="F6" s="441"/>
      <c r="G6" s="436"/>
      <c r="H6" s="437"/>
      <c r="I6" s="438"/>
    </row>
    <row r="7" spans="1:9" s="122" customFormat="1" ht="14.25" customHeight="1">
      <c r="A7" s="434"/>
      <c r="B7" s="439"/>
      <c r="C7" s="442"/>
      <c r="D7" s="443"/>
      <c r="E7" s="443"/>
      <c r="F7" s="444"/>
      <c r="G7" s="443"/>
      <c r="H7" s="445"/>
      <c r="I7" s="446"/>
    </row>
    <row r="8" spans="1:9" s="122" customFormat="1" ht="14.25" customHeight="1">
      <c r="A8" s="434"/>
      <c r="B8" s="452"/>
      <c r="C8" s="452"/>
      <c r="D8" s="452"/>
      <c r="E8" s="452"/>
      <c r="F8" s="452"/>
      <c r="G8" s="436"/>
      <c r="H8" s="437"/>
      <c r="I8" s="438"/>
    </row>
    <row r="9" spans="1:9" s="122" customFormat="1" ht="14.25" customHeight="1">
      <c r="A9" s="434"/>
      <c r="B9" s="452"/>
      <c r="C9" s="452"/>
      <c r="D9" s="452"/>
      <c r="E9" s="452"/>
      <c r="F9" s="452"/>
      <c r="G9" s="447"/>
      <c r="H9" s="448"/>
      <c r="I9" s="438"/>
    </row>
    <row r="10" spans="1:9" s="122" customFormat="1" ht="16.5" customHeight="1">
      <c r="A10" s="434"/>
      <c r="B10" s="452"/>
      <c r="C10" s="452"/>
      <c r="D10" s="452"/>
      <c r="E10" s="452"/>
      <c r="F10" s="452"/>
      <c r="G10" s="447"/>
      <c r="H10" s="448"/>
      <c r="I10" s="438"/>
    </row>
    <row r="11" spans="1:9" s="122" customFormat="1" ht="21" customHeight="1">
      <c r="A11" s="434"/>
      <c r="B11" s="452"/>
      <c r="C11" s="452"/>
      <c r="D11" s="452"/>
      <c r="E11" s="452"/>
      <c r="F11" s="452"/>
      <c r="G11" s="447"/>
      <c r="H11" s="448"/>
      <c r="I11" s="438"/>
    </row>
    <row r="12" spans="1:9" s="122" customFormat="1" ht="12.75" customHeight="1">
      <c r="A12" s="430"/>
      <c r="B12" s="452"/>
      <c r="C12" s="452"/>
      <c r="D12" s="452"/>
      <c r="E12" s="452"/>
      <c r="F12" s="452"/>
      <c r="G12" s="119"/>
      <c r="H12" s="120"/>
      <c r="I12" s="121"/>
    </row>
    <row r="13" spans="1:9" s="122" customFormat="1" ht="12.75" customHeight="1">
      <c r="A13" s="430"/>
      <c r="B13" s="452"/>
      <c r="C13" s="452"/>
      <c r="D13" s="452"/>
      <c r="E13" s="452"/>
      <c r="F13" s="452"/>
      <c r="G13" s="119"/>
      <c r="H13" s="120"/>
      <c r="I13" s="121"/>
    </row>
    <row r="14" spans="1:9" s="122" customFormat="1">
      <c r="A14" s="430"/>
      <c r="B14" s="431"/>
      <c r="C14" s="432"/>
      <c r="D14" s="432"/>
      <c r="E14" s="432"/>
      <c r="F14" s="433"/>
      <c r="G14" s="119"/>
      <c r="H14" s="120"/>
      <c r="I14" s="121"/>
    </row>
    <row r="15" spans="1:9" s="122" customFormat="1">
      <c r="A15" s="430"/>
      <c r="B15" s="431"/>
      <c r="C15" s="432"/>
      <c r="D15" s="432"/>
      <c r="E15" s="432"/>
      <c r="F15" s="433"/>
      <c r="G15" s="119"/>
      <c r="H15" s="120"/>
      <c r="I15" s="121"/>
    </row>
    <row r="16" spans="1:9" s="122" customFormat="1">
      <c r="A16" s="430"/>
      <c r="B16" s="431"/>
      <c r="C16" s="432"/>
      <c r="D16" s="432"/>
      <c r="E16" s="432"/>
      <c r="F16" s="433"/>
      <c r="G16" s="119"/>
      <c r="H16" s="120"/>
      <c r="I16" s="121"/>
    </row>
    <row r="17" spans="1:9" s="122" customFormat="1">
      <c r="A17" s="430"/>
      <c r="B17" s="431"/>
      <c r="C17" s="432"/>
      <c r="D17" s="432"/>
      <c r="E17" s="432"/>
      <c r="F17" s="433"/>
      <c r="G17" s="119"/>
      <c r="H17" s="120"/>
      <c r="I17" s="121"/>
    </row>
    <row r="18" spans="1:9" s="122" customFormat="1">
      <c r="A18" s="430"/>
      <c r="B18" s="431"/>
      <c r="C18" s="432"/>
      <c r="D18" s="432"/>
      <c r="E18" s="455"/>
      <c r="F18" s="433"/>
      <c r="G18" s="119"/>
      <c r="H18" s="120"/>
      <c r="I18" s="121"/>
    </row>
    <row r="19" spans="1:9" s="122" customFormat="1">
      <c r="A19" s="430"/>
      <c r="B19" s="431"/>
      <c r="C19" s="432"/>
      <c r="D19" s="432"/>
      <c r="E19" s="455"/>
      <c r="F19" s="433"/>
      <c r="G19" s="119"/>
      <c r="H19" s="120"/>
      <c r="I19" s="121"/>
    </row>
    <row r="20" spans="1:9" s="122" customFormat="1">
      <c r="A20" s="430"/>
      <c r="B20" s="431"/>
      <c r="C20" s="432"/>
      <c r="D20" s="432"/>
      <c r="E20" s="432"/>
      <c r="F20" s="433"/>
      <c r="G20" s="119"/>
      <c r="H20" s="120"/>
      <c r="I20" s="121"/>
    </row>
    <row r="21" spans="1:9" s="122" customFormat="1" ht="52.5" customHeight="1">
      <c r="A21" s="430"/>
      <c r="B21" s="1218" t="s">
        <v>1359</v>
      </c>
      <c r="C21" s="1218"/>
      <c r="D21" s="1218"/>
      <c r="E21" s="1218"/>
      <c r="F21" s="456"/>
      <c r="G21" s="119"/>
      <c r="H21" s="120"/>
      <c r="I21" s="121"/>
    </row>
    <row r="22" spans="1:9" s="122" customFormat="1" ht="18.75" customHeight="1">
      <c r="A22" s="430"/>
      <c r="B22" s="456"/>
      <c r="C22" s="456"/>
      <c r="D22" s="456"/>
      <c r="E22" s="456"/>
      <c r="F22" s="456"/>
      <c r="G22" s="119"/>
      <c r="H22" s="120"/>
      <c r="I22" s="121"/>
    </row>
    <row r="23" spans="1:9" s="122" customFormat="1" ht="18">
      <c r="A23" s="430"/>
      <c r="B23" s="1219"/>
      <c r="C23" s="1219"/>
      <c r="D23" s="1219"/>
      <c r="E23" s="1219"/>
      <c r="F23" s="453"/>
      <c r="G23" s="119"/>
      <c r="H23" s="120"/>
      <c r="I23" s="121"/>
    </row>
    <row r="24" spans="1:9" s="122" customFormat="1">
      <c r="A24" s="430"/>
      <c r="B24" s="1220"/>
      <c r="C24" s="1220"/>
      <c r="D24" s="1220"/>
      <c r="E24" s="1220"/>
      <c r="F24" s="1220"/>
      <c r="G24" s="119"/>
      <c r="H24" s="120"/>
      <c r="I24" s="121"/>
    </row>
    <row r="25" spans="1:9" s="122" customFormat="1" ht="12.75" customHeight="1">
      <c r="A25" s="430"/>
      <c r="B25" s="454"/>
      <c r="C25" s="454"/>
      <c r="D25" s="454"/>
      <c r="E25" s="454"/>
      <c r="F25" s="454"/>
      <c r="G25" s="119"/>
      <c r="H25" s="120"/>
      <c r="I25" s="121"/>
    </row>
    <row r="26" spans="1:9" s="122" customFormat="1" ht="13.5" customHeight="1">
      <c r="A26" s="430"/>
      <c r="B26" s="454"/>
      <c r="C26" s="454"/>
      <c r="D26" s="454"/>
      <c r="E26" s="454"/>
      <c r="F26" s="454"/>
      <c r="G26" s="119"/>
      <c r="H26" s="120"/>
      <c r="I26" s="121"/>
    </row>
    <row r="27" spans="1:9" s="122" customFormat="1" ht="12.75" customHeight="1">
      <c r="A27" s="430"/>
      <c r="B27" s="449"/>
      <c r="C27" s="450"/>
      <c r="D27" s="449"/>
      <c r="E27" s="449"/>
      <c r="F27" s="433"/>
      <c r="G27" s="119"/>
      <c r="H27" s="120"/>
      <c r="I27" s="121"/>
    </row>
    <row r="28" spans="1:9" s="122" customFormat="1" ht="12.75" customHeight="1">
      <c r="A28" s="430"/>
      <c r="B28" s="449"/>
      <c r="C28" s="450"/>
      <c r="D28" s="449"/>
      <c r="E28" s="449"/>
      <c r="F28" s="433"/>
      <c r="G28" s="119"/>
      <c r="H28" s="120"/>
      <c r="I28" s="121"/>
    </row>
    <row r="29" spans="1:9" s="122" customFormat="1">
      <c r="A29" s="430"/>
      <c r="B29" s="431"/>
      <c r="C29" s="432"/>
      <c r="D29" s="432"/>
      <c r="E29" s="432"/>
      <c r="F29" s="433"/>
      <c r="G29" s="119"/>
      <c r="H29" s="120"/>
      <c r="I29" s="121"/>
    </row>
    <row r="30" spans="1:9" s="122" customFormat="1">
      <c r="A30" s="430"/>
      <c r="B30" s="431"/>
      <c r="C30" s="432"/>
      <c r="D30" s="432"/>
      <c r="E30" s="432"/>
      <c r="F30" s="433"/>
      <c r="G30" s="119"/>
      <c r="H30" s="120"/>
      <c r="I30" s="121"/>
    </row>
    <row r="31" spans="1:9" s="122" customFormat="1">
      <c r="A31" s="430"/>
      <c r="B31" s="431"/>
      <c r="C31" s="432"/>
      <c r="D31" s="432"/>
      <c r="E31" s="432"/>
      <c r="F31" s="433"/>
      <c r="G31" s="119"/>
      <c r="H31" s="120"/>
      <c r="I31" s="121"/>
    </row>
    <row r="32" spans="1:9" s="122" customFormat="1">
      <c r="A32" s="430"/>
      <c r="B32" s="431"/>
      <c r="C32" s="432"/>
      <c r="D32" s="432"/>
      <c r="E32" s="432"/>
      <c r="F32" s="433"/>
      <c r="G32" s="119"/>
      <c r="H32" s="120"/>
      <c r="I32" s="121"/>
    </row>
    <row r="33" spans="1:9" s="122" customFormat="1">
      <c r="A33" s="430"/>
      <c r="B33" s="431"/>
      <c r="C33" s="432"/>
      <c r="D33" s="432"/>
      <c r="E33" s="432"/>
      <c r="F33" s="433"/>
      <c r="G33" s="119"/>
      <c r="H33" s="120"/>
      <c r="I33" s="121"/>
    </row>
    <row r="34" spans="1:9" s="122" customFormat="1">
      <c r="A34" s="430"/>
      <c r="B34" s="431"/>
      <c r="C34" s="432"/>
      <c r="D34" s="432"/>
      <c r="E34" s="432"/>
      <c r="F34" s="433"/>
      <c r="G34" s="119"/>
      <c r="H34" s="120"/>
      <c r="I34" s="121"/>
    </row>
    <row r="35" spans="1:9" s="427" customFormat="1" ht="12.75" customHeight="1">
      <c r="A35" s="462"/>
      <c r="B35" s="462" t="s">
        <v>1360</v>
      </c>
      <c r="C35" s="432"/>
      <c r="D35" s="461"/>
      <c r="E35" s="461"/>
      <c r="F35" s="461"/>
    </row>
    <row r="36" spans="1:9" s="427" customFormat="1" ht="12.75" customHeight="1">
      <c r="A36" s="462"/>
      <c r="B36" s="462" t="s">
        <v>1361</v>
      </c>
      <c r="D36" s="461"/>
      <c r="E36" s="461"/>
      <c r="F36" s="461"/>
    </row>
    <row r="37" spans="1:9" s="427" customFormat="1" ht="12.75" customHeight="1">
      <c r="A37" s="431"/>
      <c r="B37" s="431" t="s">
        <v>1362</v>
      </c>
      <c r="D37" s="461"/>
      <c r="E37" s="461"/>
      <c r="F37" s="461"/>
    </row>
    <row r="38" spans="1:9" s="122" customFormat="1">
      <c r="A38" s="430"/>
      <c r="B38" s="431"/>
      <c r="C38" s="432"/>
      <c r="D38" s="432"/>
      <c r="E38" s="432"/>
      <c r="F38" s="433"/>
      <c r="G38" s="119"/>
      <c r="H38" s="120"/>
      <c r="I38" s="121"/>
    </row>
    <row r="39" spans="1:9" s="122" customFormat="1" ht="14">
      <c r="A39" s="451"/>
      <c r="B39" s="451"/>
      <c r="C39" s="451"/>
      <c r="D39" s="432"/>
      <c r="E39" s="432"/>
      <c r="F39" s="433"/>
      <c r="G39" s="119"/>
      <c r="H39" s="120"/>
      <c r="I39" s="121"/>
    </row>
    <row r="40" spans="1:9" s="122" customFormat="1" ht="15" customHeight="1">
      <c r="C40" s="432"/>
      <c r="D40" s="1217"/>
      <c r="E40" s="1217"/>
      <c r="F40" s="1217"/>
      <c r="G40" s="119"/>
      <c r="H40" s="120"/>
      <c r="I40" s="121"/>
    </row>
    <row r="41" spans="1:9" s="122" customFormat="1" ht="15" customHeight="1">
      <c r="A41" s="430"/>
      <c r="B41" s="431"/>
      <c r="C41" s="432"/>
      <c r="D41" s="1217"/>
      <c r="E41" s="1217"/>
      <c r="F41" s="1217"/>
      <c r="G41" s="119"/>
      <c r="H41" s="120"/>
      <c r="I41" s="121"/>
    </row>
    <row r="42" spans="1:9" s="122" customFormat="1">
      <c r="A42" s="430"/>
      <c r="B42" s="431"/>
      <c r="C42" s="432"/>
      <c r="D42" s="432"/>
      <c r="E42" s="432"/>
      <c r="F42" s="433"/>
      <c r="G42" s="119"/>
      <c r="H42" s="120"/>
      <c r="I42" s="121"/>
    </row>
    <row r="43" spans="1:9" s="122" customFormat="1" ht="17.25" customHeight="1">
      <c r="A43" s="430"/>
      <c r="B43" s="431"/>
      <c r="C43" s="432"/>
      <c r="D43" s="432"/>
      <c r="E43" s="432"/>
      <c r="F43" s="433"/>
      <c r="G43" s="119"/>
      <c r="H43" s="120"/>
      <c r="I43" s="121"/>
    </row>
    <row r="44" spans="1:9" s="122" customFormat="1">
      <c r="A44" s="430"/>
      <c r="B44" s="431"/>
      <c r="C44" s="432"/>
      <c r="D44" s="432"/>
      <c r="E44" s="432"/>
      <c r="F44" s="433"/>
      <c r="G44" s="119"/>
      <c r="H44" s="120"/>
      <c r="I44" s="121"/>
    </row>
    <row r="45" spans="1:9" ht="13">
      <c r="A45" s="243"/>
      <c r="B45" s="458"/>
      <c r="C45" s="244"/>
      <c r="D45" s="239"/>
      <c r="E45" s="238"/>
      <c r="F45" s="238"/>
    </row>
    <row r="46" spans="1:9" ht="13">
      <c r="A46" s="238"/>
      <c r="B46" s="240"/>
      <c r="C46" s="239"/>
      <c r="D46" s="239"/>
      <c r="E46" s="238"/>
      <c r="F46" s="238"/>
    </row>
    <row r="47" spans="1:9" ht="13">
      <c r="A47" s="238"/>
      <c r="B47" s="240"/>
      <c r="C47" s="239"/>
      <c r="D47" s="239"/>
      <c r="E47" s="238"/>
      <c r="F47" s="238"/>
    </row>
    <row r="48" spans="1:9" ht="13">
      <c r="A48" s="238"/>
      <c r="B48" s="240"/>
      <c r="C48" s="239"/>
      <c r="D48" s="239"/>
      <c r="E48" s="238"/>
      <c r="F48" s="238"/>
    </row>
    <row r="49" spans="1:3" ht="13">
      <c r="A49" s="238"/>
      <c r="B49" s="240"/>
      <c r="C49" s="239"/>
    </row>
  </sheetData>
  <mergeCells count="7">
    <mergeCell ref="B3:F3"/>
    <mergeCell ref="B4:F4"/>
    <mergeCell ref="D40:F40"/>
    <mergeCell ref="D41:F41"/>
    <mergeCell ref="B21:E21"/>
    <mergeCell ref="B23:E23"/>
    <mergeCell ref="B24:F24"/>
  </mergeCells>
  <pageMargins left="0.78740157480314965" right="0" top="0.98425196850393704" bottom="0.98425196850393704" header="0.39370078740157483" footer="0.31496062992125984"/>
  <pageSetup paperSize="9" scale="93" orientation="portrait" horizontalDpi="4294967293" verticalDpi="4294967293" r:id="rId1"/>
  <headerFooter scaleWithDoc="0" alignWithMargins="0">
    <oddFooter>&amp;R</oddFooter>
  </headerFooter>
  <rowBreaks count="1" manualBreakCount="1">
    <brk id="42"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77BE4-99E6-40C9-805B-C1C6B3C95EED}">
  <sheetPr>
    <tabColor rgb="FF7030A0"/>
  </sheetPr>
  <dimension ref="A2:I263"/>
  <sheetViews>
    <sheetView showZeros="0" tabSelected="1" view="pageBreakPreview" topLeftCell="A253" zoomScale="130" zoomScaleNormal="100" zoomScaleSheetLayoutView="130" workbookViewId="0">
      <selection activeCell="A2" sqref="A2:F3"/>
    </sheetView>
  </sheetViews>
  <sheetFormatPr defaultRowHeight="12.5"/>
  <cols>
    <col min="1" max="1" width="5.453125" customWidth="1"/>
    <col min="2" max="2" width="36.7265625" customWidth="1"/>
    <col min="5" max="5" width="9.453125" customWidth="1"/>
    <col min="6" max="6" width="13.54296875" customWidth="1"/>
  </cols>
  <sheetData>
    <row r="2" spans="1:9" s="478" customFormat="1" ht="15.5">
      <c r="A2" s="1165"/>
      <c r="B2" s="1215"/>
      <c r="C2" s="1215"/>
      <c r="D2" s="1215"/>
      <c r="E2" s="1215"/>
      <c r="F2" s="1215"/>
    </row>
    <row r="3" spans="1:9" s="478" customFormat="1" ht="13.5" customHeight="1">
      <c r="A3" s="1166"/>
      <c r="B3" s="1216"/>
      <c r="C3" s="1216"/>
      <c r="D3" s="1216"/>
      <c r="E3" s="1216"/>
      <c r="F3" s="1216"/>
    </row>
    <row r="4" spans="1:9" s="122" customFormat="1">
      <c r="A4" s="430"/>
      <c r="B4" s="431"/>
      <c r="C4" s="432"/>
      <c r="D4" s="432"/>
      <c r="E4" s="432"/>
      <c r="F4" s="433"/>
      <c r="G4" s="119"/>
      <c r="H4" s="120"/>
      <c r="I4" s="121"/>
    </row>
    <row r="5" spans="1:9" s="122" customFormat="1">
      <c r="A5" s="430"/>
      <c r="B5" s="431"/>
      <c r="C5" s="432"/>
      <c r="D5" s="432"/>
      <c r="E5" s="432"/>
      <c r="F5" s="433"/>
      <c r="G5" s="119"/>
      <c r="H5" s="120"/>
      <c r="I5" s="121"/>
    </row>
    <row r="6" spans="1:9" s="122" customFormat="1" ht="18" customHeight="1">
      <c r="A6" s="434"/>
      <c r="B6" s="1242"/>
      <c r="C6" s="1242"/>
      <c r="D6" s="1242"/>
      <c r="E6" s="1242"/>
      <c r="F6" s="452"/>
      <c r="G6" s="436"/>
      <c r="H6" s="437"/>
      <c r="I6" s="438"/>
    </row>
    <row r="7" spans="1:9" s="122" customFormat="1" ht="18">
      <c r="A7" s="453"/>
      <c r="B7" s="1241"/>
      <c r="C7" s="1241"/>
      <c r="D7" s="1241"/>
      <c r="E7" s="1241"/>
      <c r="F7" s="453"/>
      <c r="G7" s="436"/>
      <c r="H7" s="437"/>
      <c r="I7" s="438"/>
    </row>
    <row r="8" spans="1:9" s="122" customFormat="1" ht="18" customHeight="1">
      <c r="A8" s="434"/>
      <c r="B8" s="439"/>
      <c r="C8" s="440"/>
      <c r="D8" s="436"/>
      <c r="E8" s="436"/>
      <c r="F8" s="441"/>
      <c r="G8" s="436"/>
      <c r="H8" s="437"/>
      <c r="I8" s="438"/>
    </row>
    <row r="9" spans="1:9" s="478" customFormat="1" ht="14">
      <c r="A9" s="881" t="s">
        <v>1365</v>
      </c>
      <c r="B9" s="879" t="s">
        <v>2641</v>
      </c>
      <c r="C9" s="850"/>
      <c r="D9" s="847"/>
      <c r="E9" s="847"/>
      <c r="F9" s="847"/>
    </row>
    <row r="10" spans="1:9" s="478" customFormat="1" ht="14">
      <c r="A10" s="880"/>
      <c r="B10" s="881" t="s">
        <v>2481</v>
      </c>
      <c r="C10" s="852"/>
      <c r="D10" s="847"/>
      <c r="E10" s="847"/>
      <c r="F10" s="847"/>
    </row>
    <row r="11" spans="1:9" s="478" customFormat="1" ht="14">
      <c r="A11" s="877"/>
      <c r="B11" s="876"/>
      <c r="C11" s="852"/>
      <c r="D11" s="847"/>
      <c r="E11" s="847"/>
      <c r="F11" s="847"/>
    </row>
    <row r="12" spans="1:9" s="478" customFormat="1" ht="14">
      <c r="A12" s="877"/>
      <c r="B12" s="876"/>
      <c r="C12" s="852"/>
      <c r="D12" s="847"/>
      <c r="E12" s="847"/>
      <c r="F12" s="847"/>
    </row>
    <row r="13" spans="1:9" s="478" customFormat="1" ht="12.75" customHeight="1">
      <c r="A13" s="877"/>
      <c r="B13" s="876"/>
      <c r="C13" s="852"/>
      <c r="D13" s="847"/>
      <c r="E13" s="847"/>
      <c r="F13" s="847"/>
    </row>
    <row r="14" spans="1:9" s="478" customFormat="1" ht="17.25" customHeight="1">
      <c r="A14" s="884" t="s">
        <v>1338</v>
      </c>
      <c r="B14" s="1239" t="s">
        <v>3197</v>
      </c>
      <c r="C14" s="1239"/>
      <c r="D14" s="1239"/>
      <c r="E14" s="1239"/>
      <c r="F14" s="1239"/>
    </row>
    <row r="15" spans="1:9" s="478" customFormat="1" ht="14">
      <c r="A15" s="880"/>
      <c r="B15" s="880" t="s">
        <v>2642</v>
      </c>
      <c r="C15" s="882"/>
      <c r="D15" s="883"/>
      <c r="E15" s="883"/>
      <c r="F15" s="883"/>
    </row>
    <row r="16" spans="1:9" s="478" customFormat="1" ht="18.75" customHeight="1">
      <c r="A16" s="880"/>
      <c r="B16" s="881" t="s">
        <v>2481</v>
      </c>
      <c r="C16" s="882"/>
      <c r="D16" s="883"/>
      <c r="E16" s="883"/>
      <c r="F16" s="883"/>
    </row>
    <row r="17" spans="1:9" s="764" customFormat="1">
      <c r="A17" s="784"/>
      <c r="B17" s="828"/>
      <c r="C17" s="829"/>
      <c r="D17" s="785"/>
      <c r="E17" s="842"/>
      <c r="F17" s="842"/>
    </row>
    <row r="18" spans="1:9" s="764" customFormat="1">
      <c r="A18" s="784"/>
      <c r="B18" s="828"/>
      <c r="C18" s="829"/>
      <c r="D18" s="785"/>
      <c r="E18" s="842"/>
      <c r="F18" s="842"/>
    </row>
    <row r="19" spans="1:9" s="764" customFormat="1">
      <c r="A19" s="784"/>
      <c r="B19" s="828"/>
      <c r="C19" s="829"/>
      <c r="D19" s="785"/>
      <c r="E19" s="842"/>
      <c r="F19" s="842"/>
    </row>
    <row r="20" spans="1:9" s="764" customFormat="1">
      <c r="A20" s="784"/>
      <c r="B20" s="828"/>
      <c r="C20" s="829"/>
      <c r="D20" s="785"/>
      <c r="E20" s="842"/>
      <c r="F20" s="842"/>
    </row>
    <row r="21" spans="1:9" s="764" customFormat="1">
      <c r="A21" s="784"/>
      <c r="B21" s="828"/>
      <c r="C21" s="829"/>
      <c r="D21" s="785"/>
      <c r="E21" s="842"/>
      <c r="F21" s="842"/>
    </row>
    <row r="22" spans="1:9" s="764" customFormat="1">
      <c r="A22" s="784"/>
      <c r="B22" s="828"/>
      <c r="C22" s="829"/>
      <c r="D22" s="785"/>
      <c r="E22" s="842"/>
      <c r="F22" s="842"/>
    </row>
    <row r="23" spans="1:9" s="764" customFormat="1">
      <c r="A23" s="784"/>
      <c r="B23" s="828"/>
      <c r="C23" s="829"/>
      <c r="D23" s="785"/>
      <c r="E23" s="842"/>
      <c r="F23" s="842"/>
    </row>
    <row r="24" spans="1:9" s="764" customFormat="1">
      <c r="A24" s="784"/>
      <c r="B24" s="828"/>
      <c r="C24" s="829"/>
      <c r="D24" s="785"/>
      <c r="E24" s="842"/>
      <c r="F24" s="842"/>
    </row>
    <row r="25" spans="1:9" s="122" customFormat="1" ht="18" customHeight="1">
      <c r="A25" s="434"/>
      <c r="B25" s="439"/>
      <c r="C25" s="440"/>
      <c r="D25" s="436"/>
      <c r="E25" s="436"/>
      <c r="F25" s="441"/>
      <c r="G25" s="436"/>
      <c r="H25" s="437"/>
      <c r="I25" s="438"/>
    </row>
    <row r="26" spans="1:9" s="122" customFormat="1" ht="14.25" customHeight="1">
      <c r="A26" s="434"/>
      <c r="B26" s="435"/>
      <c r="C26" s="1243"/>
      <c r="D26" s="1243"/>
      <c r="E26" s="1243"/>
      <c r="F26" s="1243"/>
      <c r="G26" s="1243"/>
      <c r="H26" s="1243"/>
      <c r="I26" s="1243"/>
    </row>
    <row r="27" spans="1:9" s="122" customFormat="1" ht="14.25" customHeight="1">
      <c r="A27" s="434"/>
      <c r="B27" s="439"/>
      <c r="C27" s="442"/>
      <c r="D27" s="443"/>
      <c r="E27" s="443"/>
      <c r="F27" s="444"/>
      <c r="G27" s="443"/>
      <c r="H27" s="445"/>
      <c r="I27" s="446"/>
    </row>
    <row r="28" spans="1:9" s="122" customFormat="1">
      <c r="A28" s="430"/>
      <c r="B28" s="431"/>
      <c r="C28" s="432"/>
      <c r="D28" s="432"/>
      <c r="E28" s="432"/>
      <c r="F28" s="433"/>
      <c r="G28" s="119"/>
      <c r="H28" s="120"/>
      <c r="I28" s="121"/>
    </row>
    <row r="29" spans="1:9" s="122" customFormat="1" ht="25">
      <c r="A29" s="430"/>
      <c r="B29" s="1240" t="s">
        <v>3206</v>
      </c>
      <c r="C29" s="1240"/>
      <c r="D29" s="1240"/>
      <c r="E29" s="1240"/>
      <c r="F29" s="456"/>
      <c r="G29" s="119"/>
      <c r="H29" s="120"/>
      <c r="I29" s="121"/>
    </row>
    <row r="32" spans="1:9" s="4" customFormat="1" ht="13">
      <c r="A32" s="48" t="s">
        <v>1206</v>
      </c>
      <c r="B32" s="48" t="s">
        <v>616</v>
      </c>
      <c r="C32" s="75"/>
      <c r="D32" s="76"/>
      <c r="E32" s="77"/>
      <c r="F32" s="77"/>
    </row>
    <row r="33" spans="1:6" s="4" customFormat="1" ht="13">
      <c r="A33" s="63"/>
      <c r="B33" s="63"/>
      <c r="C33" s="96"/>
      <c r="D33" s="91"/>
      <c r="E33" s="97"/>
      <c r="F33" s="97"/>
    </row>
    <row r="34" spans="1:6" s="4" customFormat="1" ht="117">
      <c r="A34" s="215"/>
      <c r="B34" s="418" t="s">
        <v>615</v>
      </c>
      <c r="C34" s="72"/>
      <c r="D34" s="72"/>
      <c r="E34" s="72"/>
      <c r="F34" s="97"/>
    </row>
    <row r="35" spans="1:6" s="4" customFormat="1" ht="156">
      <c r="A35" s="215"/>
      <c r="B35" s="418" t="s">
        <v>614</v>
      </c>
      <c r="C35" s="418"/>
      <c r="D35" s="418"/>
      <c r="E35" s="418"/>
      <c r="F35" s="97"/>
    </row>
    <row r="36" spans="1:6" s="4" customFormat="1" ht="13">
      <c r="A36" s="215"/>
      <c r="B36" s="418"/>
      <c r="C36" s="72"/>
      <c r="D36" s="72"/>
      <c r="E36" s="72"/>
      <c r="F36" s="97"/>
    </row>
    <row r="37" spans="1:6" s="4" customFormat="1" ht="13">
      <c r="A37" s="215"/>
      <c r="B37" s="419" t="s">
        <v>1168</v>
      </c>
      <c r="C37" s="72"/>
      <c r="D37" s="72"/>
      <c r="E37" s="72"/>
      <c r="F37" s="97"/>
    </row>
    <row r="38" spans="1:6" s="4" customFormat="1" ht="39">
      <c r="A38" s="215"/>
      <c r="B38" s="418" t="s">
        <v>1169</v>
      </c>
      <c r="C38" s="418"/>
      <c r="D38" s="418"/>
      <c r="E38" s="418"/>
      <c r="F38" s="97"/>
    </row>
    <row r="39" spans="1:6" s="4" customFormat="1" ht="78">
      <c r="A39" s="215"/>
      <c r="B39" s="418" t="s">
        <v>1170</v>
      </c>
      <c r="C39" s="418"/>
      <c r="D39" s="418"/>
      <c r="E39" s="418"/>
      <c r="F39" s="97"/>
    </row>
    <row r="40" spans="1:6" s="4" customFormat="1" ht="26">
      <c r="A40" s="215"/>
      <c r="B40" s="418" t="s">
        <v>1171</v>
      </c>
      <c r="C40" s="418"/>
      <c r="D40" s="418"/>
      <c r="E40" s="418"/>
      <c r="F40" s="97"/>
    </row>
    <row r="41" spans="1:6" s="4" customFormat="1" ht="65">
      <c r="A41" s="215"/>
      <c r="B41" s="418" t="s">
        <v>1172</v>
      </c>
      <c r="C41" s="418"/>
      <c r="D41" s="418"/>
      <c r="E41" s="418"/>
      <c r="F41" s="97"/>
    </row>
    <row r="42" spans="1:6" s="4" customFormat="1" ht="52">
      <c r="A42" s="215"/>
      <c r="B42" s="418" t="s">
        <v>1173</v>
      </c>
      <c r="C42" s="418"/>
      <c r="D42" s="418"/>
      <c r="E42" s="418"/>
      <c r="F42" s="97"/>
    </row>
    <row r="43" spans="1:6" s="4" customFormat="1" ht="39">
      <c r="A43" s="215"/>
      <c r="B43" s="418" t="s">
        <v>1174</v>
      </c>
      <c r="C43" s="418"/>
      <c r="D43" s="418"/>
      <c r="E43" s="418"/>
      <c r="F43" s="97"/>
    </row>
    <row r="44" spans="1:6" s="4" customFormat="1" ht="26">
      <c r="A44" s="215"/>
      <c r="B44" s="418" t="s">
        <v>1175</v>
      </c>
      <c r="C44" s="418"/>
      <c r="D44" s="418"/>
      <c r="E44" s="418"/>
      <c r="F44" s="97"/>
    </row>
    <row r="45" spans="1:6" s="4" customFormat="1" ht="286">
      <c r="A45" s="215"/>
      <c r="B45" s="418" t="s">
        <v>1176</v>
      </c>
      <c r="C45" s="418"/>
      <c r="D45" s="418"/>
      <c r="E45" s="418"/>
      <c r="F45" s="97"/>
    </row>
    <row r="46" spans="1:6" s="4" customFormat="1" ht="26">
      <c r="A46" s="215"/>
      <c r="B46" s="418" t="s">
        <v>1177</v>
      </c>
      <c r="C46" s="418"/>
      <c r="D46" s="418"/>
      <c r="E46" s="418"/>
      <c r="F46" s="97"/>
    </row>
    <row r="47" spans="1:6" s="4" customFormat="1" ht="39">
      <c r="A47" s="215"/>
      <c r="B47" s="418" t="s">
        <v>1178</v>
      </c>
      <c r="C47" s="418"/>
      <c r="D47" s="418"/>
      <c r="E47" s="418"/>
      <c r="F47" s="97"/>
    </row>
    <row r="48" spans="1:6" s="4" customFormat="1" ht="26">
      <c r="A48" s="215"/>
      <c r="B48" s="418" t="s">
        <v>1179</v>
      </c>
      <c r="C48" s="418"/>
      <c r="D48" s="418"/>
      <c r="E48" s="418"/>
      <c r="F48" s="97"/>
    </row>
    <row r="49" spans="1:6" s="4" customFormat="1" ht="39">
      <c r="A49" s="215"/>
      <c r="B49" s="418" t="s">
        <v>1180</v>
      </c>
      <c r="C49" s="418"/>
      <c r="D49" s="418"/>
      <c r="E49" s="418"/>
      <c r="F49" s="97"/>
    </row>
    <row r="50" spans="1:6" s="4" customFormat="1" ht="52">
      <c r="A50" s="215"/>
      <c r="B50" s="418" t="s">
        <v>1181</v>
      </c>
      <c r="C50" s="418"/>
      <c r="D50" s="418"/>
      <c r="E50" s="418"/>
      <c r="F50" s="97"/>
    </row>
    <row r="51" spans="1:6" s="4" customFormat="1" ht="52">
      <c r="A51" s="215"/>
      <c r="B51" s="418" t="s">
        <v>1182</v>
      </c>
      <c r="C51" s="418"/>
      <c r="D51" s="418"/>
      <c r="E51" s="418"/>
      <c r="F51" s="97"/>
    </row>
    <row r="52" spans="1:6" s="4" customFormat="1" ht="26">
      <c r="A52" s="215"/>
      <c r="B52" s="418" t="s">
        <v>1183</v>
      </c>
      <c r="C52" s="418"/>
      <c r="D52" s="418"/>
      <c r="E52" s="418"/>
      <c r="F52" s="97"/>
    </row>
    <row r="53" spans="1:6" s="4" customFormat="1" ht="26">
      <c r="A53" s="215"/>
      <c r="B53" s="418" t="s">
        <v>1184</v>
      </c>
      <c r="C53" s="418"/>
      <c r="D53" s="418"/>
      <c r="E53" s="418"/>
      <c r="F53" s="97"/>
    </row>
    <row r="54" spans="1:6" s="4" customFormat="1" ht="39">
      <c r="A54" s="215"/>
      <c r="B54" s="418" t="s">
        <v>1185</v>
      </c>
      <c r="C54" s="418"/>
      <c r="D54" s="418"/>
      <c r="E54" s="418"/>
      <c r="F54" s="97"/>
    </row>
    <row r="55" spans="1:6" s="4" customFormat="1" ht="52">
      <c r="A55" s="215"/>
      <c r="B55" s="418" t="s">
        <v>1186</v>
      </c>
      <c r="C55" s="418"/>
      <c r="D55" s="418"/>
      <c r="E55" s="418"/>
      <c r="F55" s="97"/>
    </row>
    <row r="56" spans="1:6" s="4" customFormat="1" ht="52">
      <c r="A56" s="215"/>
      <c r="B56" s="418" t="s">
        <v>1187</v>
      </c>
      <c r="C56" s="418"/>
      <c r="D56" s="418"/>
      <c r="E56" s="418"/>
      <c r="F56" s="97"/>
    </row>
    <row r="57" spans="1:6" s="4" customFormat="1" ht="65">
      <c r="A57" s="215"/>
      <c r="B57" s="418" t="s">
        <v>1188</v>
      </c>
      <c r="C57" s="418"/>
      <c r="D57" s="418"/>
      <c r="E57" s="418"/>
      <c r="F57" s="97"/>
    </row>
    <row r="58" spans="1:6" s="4" customFormat="1" ht="39">
      <c r="A58" s="215"/>
      <c r="B58" s="418" t="s">
        <v>1189</v>
      </c>
      <c r="C58" s="418"/>
      <c r="D58" s="418"/>
      <c r="E58" s="418"/>
      <c r="F58" s="97"/>
    </row>
    <row r="59" spans="1:6" s="4" customFormat="1" ht="39">
      <c r="A59" s="215"/>
      <c r="B59" s="418" t="s">
        <v>1190</v>
      </c>
      <c r="C59" s="418"/>
      <c r="D59" s="418"/>
      <c r="E59" s="418"/>
      <c r="F59" s="97"/>
    </row>
    <row r="60" spans="1:6" s="4" customFormat="1" ht="39">
      <c r="A60" s="215"/>
      <c r="B60" s="418" t="s">
        <v>1191</v>
      </c>
      <c r="C60" s="418"/>
      <c r="D60" s="418"/>
      <c r="E60" s="418"/>
      <c r="F60" s="97"/>
    </row>
    <row r="61" spans="1:6" s="4" customFormat="1" ht="78">
      <c r="A61" s="215"/>
      <c r="B61" s="418" t="s">
        <v>1192</v>
      </c>
      <c r="C61" s="418"/>
      <c r="D61" s="418"/>
      <c r="E61" s="418"/>
      <c r="F61" s="97"/>
    </row>
    <row r="62" spans="1:6" s="4" customFormat="1" ht="39">
      <c r="A62" s="215"/>
      <c r="B62" s="418" t="s">
        <v>1193</v>
      </c>
      <c r="C62" s="418"/>
      <c r="D62" s="418"/>
      <c r="E62" s="418"/>
      <c r="F62" s="97"/>
    </row>
    <row r="63" spans="1:6" s="4" customFormat="1" ht="26">
      <c r="A63" s="215"/>
      <c r="B63" s="418" t="s">
        <v>1194</v>
      </c>
      <c r="C63" s="418"/>
      <c r="D63" s="418"/>
      <c r="E63" s="418"/>
      <c r="F63" s="97"/>
    </row>
    <row r="64" spans="1:6" s="4" customFormat="1" ht="52">
      <c r="A64" s="215"/>
      <c r="B64" s="418" t="s">
        <v>1195</v>
      </c>
      <c r="C64" s="418"/>
      <c r="D64" s="418"/>
      <c r="E64" s="418"/>
      <c r="F64" s="97"/>
    </row>
    <row r="65" spans="1:9" s="4" customFormat="1" ht="65">
      <c r="A65" s="215"/>
      <c r="B65" s="418" t="s">
        <v>1196</v>
      </c>
      <c r="C65" s="418"/>
      <c r="D65" s="418"/>
      <c r="E65" s="418"/>
      <c r="F65" s="97"/>
    </row>
    <row r="66" spans="1:9" s="4" customFormat="1" ht="26">
      <c r="A66" s="215"/>
      <c r="B66" s="418" t="s">
        <v>1197</v>
      </c>
      <c r="C66" s="418"/>
      <c r="D66" s="418"/>
      <c r="E66" s="418"/>
      <c r="F66" s="97"/>
    </row>
    <row r="67" spans="1:9" s="4" customFormat="1" ht="26">
      <c r="A67" s="215"/>
      <c r="B67" s="418" t="s">
        <v>1198</v>
      </c>
      <c r="C67" s="418"/>
      <c r="D67" s="418"/>
      <c r="E67" s="418"/>
      <c r="F67" s="97"/>
    </row>
    <row r="68" spans="1:9" s="4" customFormat="1" ht="13">
      <c r="A68" s="215"/>
      <c r="B68" s="418" t="s">
        <v>1199</v>
      </c>
      <c r="C68" s="418"/>
      <c r="D68" s="418"/>
      <c r="E68" s="418"/>
      <c r="F68" s="97"/>
    </row>
    <row r="69" spans="1:9" s="4" customFormat="1" ht="65">
      <c r="A69" s="215"/>
      <c r="B69" s="418" t="s">
        <v>1200</v>
      </c>
      <c r="C69" s="418"/>
      <c r="D69" s="418"/>
      <c r="E69" s="418"/>
      <c r="F69" s="97"/>
    </row>
    <row r="70" spans="1:9" s="4" customFormat="1" ht="13">
      <c r="A70" s="215"/>
      <c r="B70" s="418"/>
      <c r="C70" s="72"/>
      <c r="D70" s="72"/>
      <c r="E70" s="72"/>
      <c r="F70" s="97"/>
    </row>
    <row r="71" spans="1:9" s="4" customFormat="1" ht="13">
      <c r="A71" s="420"/>
      <c r="B71" s="421" t="s">
        <v>1201</v>
      </c>
      <c r="C71" s="75" t="s">
        <v>251</v>
      </c>
      <c r="D71" s="76" t="s">
        <v>248</v>
      </c>
      <c r="E71" s="77" t="s">
        <v>249</v>
      </c>
      <c r="F71" s="77" t="s">
        <v>250</v>
      </c>
    </row>
    <row r="72" spans="1:9" s="4" customFormat="1" ht="13">
      <c r="A72" s="215"/>
      <c r="B72" s="418"/>
      <c r="C72" s="72"/>
      <c r="D72" s="72"/>
      <c r="E72" s="72"/>
      <c r="F72" s="97"/>
    </row>
    <row r="73" spans="1:9" s="90" customFormat="1" ht="13">
      <c r="A73" s="7"/>
      <c r="B73" s="384" t="s">
        <v>1310</v>
      </c>
      <c r="C73" s="12"/>
      <c r="D73" s="13"/>
      <c r="E73" s="13"/>
      <c r="F73" s="30"/>
      <c r="G73" s="89"/>
      <c r="H73" s="110"/>
      <c r="I73" s="110"/>
    </row>
    <row r="74" spans="1:9" s="90" customFormat="1" ht="13">
      <c r="A74" s="7"/>
      <c r="B74" s="59"/>
      <c r="C74" s="12"/>
      <c r="D74" s="13"/>
      <c r="E74" s="13"/>
      <c r="F74" s="30"/>
      <c r="G74" s="89"/>
      <c r="H74" s="110"/>
      <c r="I74" s="110"/>
    </row>
    <row r="75" spans="1:9" s="90" customFormat="1" ht="13">
      <c r="A75" s="7" t="s">
        <v>0</v>
      </c>
      <c r="B75" s="417" t="s">
        <v>1202</v>
      </c>
      <c r="C75" s="12"/>
      <c r="D75" s="13"/>
      <c r="E75" s="13"/>
      <c r="F75" s="30"/>
      <c r="G75" s="89"/>
      <c r="H75" s="110"/>
      <c r="I75" s="110"/>
    </row>
    <row r="76" spans="1:9" s="90" customFormat="1" ht="195">
      <c r="A76" s="7"/>
      <c r="B76" s="41" t="s">
        <v>1203</v>
      </c>
      <c r="C76" s="12" t="s">
        <v>233</v>
      </c>
      <c r="D76" s="13">
        <v>20</v>
      </c>
      <c r="E76" s="13"/>
      <c r="F76" s="30">
        <f>D76*E76</f>
        <v>0</v>
      </c>
      <c r="G76" s="89"/>
      <c r="H76" s="110"/>
      <c r="I76" s="110"/>
    </row>
    <row r="77" spans="1:9" s="90" customFormat="1" ht="13">
      <c r="A77" s="7"/>
      <c r="B77" s="41"/>
      <c r="C77" s="12"/>
      <c r="D77" s="13"/>
      <c r="E77" s="13"/>
      <c r="F77" s="30"/>
      <c r="G77" s="89"/>
      <c r="H77" s="110"/>
      <c r="I77" s="110"/>
    </row>
    <row r="78" spans="1:9" s="90" customFormat="1" ht="26">
      <c r="A78" s="7" t="s">
        <v>2</v>
      </c>
      <c r="B78" s="417" t="s">
        <v>1204</v>
      </c>
      <c r="C78" s="12"/>
      <c r="D78" s="13"/>
      <c r="E78" s="13"/>
      <c r="F78" s="30"/>
      <c r="G78" s="89"/>
      <c r="H78" s="110"/>
      <c r="I78" s="110"/>
    </row>
    <row r="79" spans="1:9" s="90" customFormat="1" ht="182">
      <c r="A79" s="7"/>
      <c r="B79" s="41" t="s">
        <v>1224</v>
      </c>
      <c r="C79" s="12"/>
      <c r="D79" s="13"/>
      <c r="E79" s="13"/>
      <c r="F79" s="30"/>
      <c r="G79" s="89"/>
      <c r="H79" s="110"/>
      <c r="I79" s="110"/>
    </row>
    <row r="80" spans="1:9" s="90" customFormat="1" ht="13">
      <c r="A80" s="7"/>
      <c r="B80" s="41" t="s">
        <v>1205</v>
      </c>
      <c r="C80" s="12" t="s">
        <v>6</v>
      </c>
      <c r="D80" s="13">
        <v>140</v>
      </c>
      <c r="E80" s="13"/>
      <c r="F80" s="30">
        <f>D80*E80</f>
        <v>0</v>
      </c>
      <c r="G80" s="89"/>
      <c r="H80" s="110"/>
      <c r="I80" s="110"/>
    </row>
    <row r="81" spans="1:9" s="90" customFormat="1" ht="13">
      <c r="A81" s="7"/>
      <c r="B81" s="41"/>
      <c r="C81" s="12"/>
      <c r="D81" s="13"/>
      <c r="E81" s="13"/>
      <c r="F81" s="30"/>
      <c r="G81" s="89"/>
      <c r="H81" s="110"/>
      <c r="I81" s="110"/>
    </row>
    <row r="82" spans="1:9" s="90" customFormat="1" ht="39">
      <c r="A82" s="7" t="s">
        <v>3</v>
      </c>
      <c r="B82" s="41" t="s">
        <v>1336</v>
      </c>
      <c r="C82" s="12" t="s">
        <v>6</v>
      </c>
      <c r="D82" s="13">
        <v>140</v>
      </c>
      <c r="E82" s="13"/>
      <c r="F82" s="30">
        <f>D82*E82</f>
        <v>0</v>
      </c>
      <c r="G82" s="89"/>
      <c r="H82" s="110"/>
      <c r="I82" s="110"/>
    </row>
    <row r="83" spans="1:9" s="90" customFormat="1" ht="13">
      <c r="A83" s="7"/>
      <c r="B83" s="41"/>
      <c r="C83" s="12"/>
      <c r="D83" s="13"/>
      <c r="E83" s="13"/>
      <c r="F83" s="30"/>
      <c r="G83" s="89"/>
      <c r="H83" s="110"/>
      <c r="I83" s="110"/>
    </row>
    <row r="84" spans="1:9" s="90" customFormat="1" ht="39">
      <c r="A84" s="7" t="s">
        <v>4</v>
      </c>
      <c r="B84" s="41" t="s">
        <v>1337</v>
      </c>
      <c r="C84" s="12" t="s">
        <v>6</v>
      </c>
      <c r="D84" s="13">
        <v>140</v>
      </c>
      <c r="E84" s="13"/>
      <c r="F84" s="30">
        <f>D84*E84</f>
        <v>0</v>
      </c>
      <c r="G84" s="89"/>
      <c r="H84" s="110"/>
      <c r="I84" s="110"/>
    </row>
    <row r="85" spans="1:9" s="90" customFormat="1" ht="13">
      <c r="A85" s="7"/>
      <c r="B85" s="41"/>
      <c r="C85" s="12"/>
      <c r="D85" s="13"/>
      <c r="E85" s="13"/>
      <c r="F85" s="30"/>
      <c r="G85" s="89"/>
      <c r="H85" s="110"/>
      <c r="I85" s="110"/>
    </row>
    <row r="86" spans="1:9" s="90" customFormat="1" ht="26">
      <c r="A86" s="7" t="s">
        <v>5</v>
      </c>
      <c r="B86" s="417" t="s">
        <v>1278</v>
      </c>
      <c r="C86" s="12"/>
      <c r="D86" s="13"/>
      <c r="E86" s="13"/>
      <c r="F86" s="30"/>
      <c r="G86" s="89"/>
      <c r="H86" s="110"/>
      <c r="I86" s="110"/>
    </row>
    <row r="87" spans="1:9" s="90" customFormat="1" ht="39">
      <c r="A87" s="7"/>
      <c r="B87" s="41" t="s">
        <v>1279</v>
      </c>
      <c r="C87" s="12"/>
      <c r="D87" s="13"/>
      <c r="E87" s="13"/>
      <c r="F87" s="30"/>
      <c r="G87" s="89"/>
      <c r="H87" s="110"/>
      <c r="I87" s="110"/>
    </row>
    <row r="88" spans="1:9" s="90" customFormat="1" ht="52">
      <c r="A88" s="7"/>
      <c r="B88" s="41" t="s">
        <v>1280</v>
      </c>
      <c r="C88" s="12"/>
      <c r="D88" s="13"/>
      <c r="E88" s="13"/>
      <c r="F88" s="30"/>
      <c r="G88" s="89"/>
      <c r="H88" s="110"/>
      <c r="I88" s="110"/>
    </row>
    <row r="89" spans="1:9" s="90" customFormat="1" ht="39">
      <c r="A89" s="7"/>
      <c r="B89" s="41" t="s">
        <v>1254</v>
      </c>
      <c r="C89" s="12"/>
      <c r="D89" s="13"/>
      <c r="E89" s="13"/>
      <c r="F89" s="30"/>
      <c r="G89" s="89"/>
      <c r="H89" s="110"/>
      <c r="I89" s="110"/>
    </row>
    <row r="90" spans="1:9" s="90" customFormat="1" ht="13">
      <c r="A90" s="7"/>
      <c r="B90" s="41" t="s">
        <v>1281</v>
      </c>
      <c r="C90" s="12"/>
      <c r="D90" s="13"/>
      <c r="E90" s="13"/>
      <c r="F90" s="30"/>
      <c r="G90" s="89"/>
      <c r="H90" s="110"/>
      <c r="I90" s="110"/>
    </row>
    <row r="91" spans="1:9" s="90" customFormat="1" ht="13">
      <c r="A91" s="7"/>
      <c r="B91" s="41" t="s">
        <v>1282</v>
      </c>
      <c r="C91" s="12" t="s">
        <v>6</v>
      </c>
      <c r="D91" s="13">
        <v>140</v>
      </c>
      <c r="E91" s="13"/>
      <c r="F91" s="30">
        <f>D91*E91</f>
        <v>0</v>
      </c>
      <c r="G91" s="89"/>
      <c r="H91" s="110"/>
      <c r="I91" s="110"/>
    </row>
    <row r="92" spans="1:9" s="90" customFormat="1" ht="13">
      <c r="A92" s="7"/>
      <c r="B92" s="41"/>
      <c r="C92" s="12"/>
      <c r="D92" s="13"/>
      <c r="E92" s="13"/>
      <c r="F92" s="30"/>
      <c r="G92" s="89"/>
      <c r="H92" s="110"/>
      <c r="I92" s="110"/>
    </row>
    <row r="93" spans="1:9" s="90" customFormat="1" ht="13">
      <c r="A93" s="7"/>
      <c r="B93" s="41"/>
      <c r="C93" s="12"/>
      <c r="D93" s="13"/>
      <c r="E93" s="13"/>
      <c r="F93" s="30"/>
      <c r="G93" s="89"/>
      <c r="H93" s="110"/>
      <c r="I93" s="110"/>
    </row>
    <row r="94" spans="1:9" s="90" customFormat="1" ht="13">
      <c r="A94" s="7"/>
      <c r="B94" s="384" t="s">
        <v>1311</v>
      </c>
      <c r="C94" s="12"/>
      <c r="D94" s="13"/>
      <c r="E94" s="13"/>
      <c r="F94" s="30"/>
      <c r="G94" s="89"/>
      <c r="H94" s="110"/>
      <c r="I94" s="110"/>
    </row>
    <row r="95" spans="1:9" s="90" customFormat="1" ht="13">
      <c r="A95" s="7"/>
      <c r="B95" s="384"/>
      <c r="C95" s="12"/>
      <c r="D95" s="13"/>
      <c r="E95" s="13"/>
      <c r="F95" s="30"/>
      <c r="G95" s="89"/>
      <c r="H95" s="110"/>
      <c r="I95" s="110"/>
    </row>
    <row r="96" spans="1:9" s="90" customFormat="1" ht="26">
      <c r="A96" s="7" t="s">
        <v>8</v>
      </c>
      <c r="B96" s="41" t="s">
        <v>1312</v>
      </c>
      <c r="C96" s="12"/>
      <c r="D96" s="13"/>
      <c r="E96" s="13"/>
      <c r="F96" s="30"/>
      <c r="G96" s="89"/>
      <c r="H96" s="110"/>
      <c r="I96" s="110"/>
    </row>
    <row r="97" spans="1:9" s="90" customFormat="1" ht="91">
      <c r="A97" s="7"/>
      <c r="B97" s="41" t="s">
        <v>1226</v>
      </c>
      <c r="C97" s="12" t="s">
        <v>7</v>
      </c>
      <c r="D97" s="13">
        <v>45</v>
      </c>
      <c r="E97" s="13"/>
      <c r="F97" s="30">
        <f>D97*E97</f>
        <v>0</v>
      </c>
      <c r="G97" s="89"/>
      <c r="H97" s="110"/>
      <c r="I97" s="110"/>
    </row>
    <row r="98" spans="1:9" s="90" customFormat="1" ht="13">
      <c r="A98" s="7"/>
      <c r="B98" s="423"/>
      <c r="C98" s="12"/>
      <c r="D98" s="33"/>
      <c r="E98" s="13"/>
      <c r="F98" s="30"/>
      <c r="G98" s="89"/>
      <c r="H98" s="110"/>
      <c r="I98" s="110"/>
    </row>
    <row r="99" spans="1:9" s="90" customFormat="1" ht="26">
      <c r="A99" s="7" t="s">
        <v>9</v>
      </c>
      <c r="B99" s="194" t="s">
        <v>1227</v>
      </c>
      <c r="C99" s="12"/>
      <c r="D99" s="33"/>
      <c r="E99" s="13"/>
      <c r="F99" s="30"/>
      <c r="G99" s="89"/>
      <c r="H99" s="110"/>
      <c r="I99" s="110"/>
    </row>
    <row r="100" spans="1:9" s="90" customFormat="1" ht="78">
      <c r="A100" s="7"/>
      <c r="B100" s="41" t="s">
        <v>1228</v>
      </c>
      <c r="C100" s="12"/>
      <c r="D100" s="33"/>
      <c r="E100" s="13"/>
      <c r="F100" s="30"/>
      <c r="G100" s="89"/>
      <c r="H100" s="110"/>
      <c r="I100" s="110"/>
    </row>
    <row r="101" spans="1:9" s="90" customFormat="1" ht="80">
      <c r="A101" s="7"/>
      <c r="B101" s="41" t="s">
        <v>1313</v>
      </c>
      <c r="C101" s="12"/>
      <c r="D101" s="33"/>
      <c r="E101" s="13"/>
      <c r="F101" s="30"/>
      <c r="G101" s="89"/>
      <c r="H101" s="110"/>
      <c r="I101" s="110"/>
    </row>
    <row r="102" spans="1:9" s="90" customFormat="1" ht="156">
      <c r="A102" s="7"/>
      <c r="B102" s="41" t="s">
        <v>1314</v>
      </c>
      <c r="C102" s="12"/>
      <c r="D102" s="33"/>
      <c r="E102" s="13"/>
      <c r="F102" s="30"/>
      <c r="G102" s="89"/>
      <c r="H102" s="110"/>
      <c r="I102" s="110"/>
    </row>
    <row r="103" spans="1:9" s="90" customFormat="1" ht="54">
      <c r="A103" s="7"/>
      <c r="B103" s="41" t="s">
        <v>1315</v>
      </c>
      <c r="C103" s="12"/>
      <c r="D103" s="33"/>
      <c r="E103" s="13"/>
      <c r="F103" s="30"/>
      <c r="G103" s="89"/>
      <c r="H103" s="110"/>
      <c r="I103" s="110"/>
    </row>
    <row r="104" spans="1:9" s="90" customFormat="1" ht="13.5" customHeight="1">
      <c r="A104" s="7"/>
      <c r="B104" s="41" t="s">
        <v>1230</v>
      </c>
      <c r="C104" s="12" t="s">
        <v>7</v>
      </c>
      <c r="D104" s="13">
        <v>140</v>
      </c>
      <c r="E104" s="13"/>
      <c r="F104" s="30">
        <f>D104*E104</f>
        <v>0</v>
      </c>
      <c r="G104" s="89"/>
      <c r="H104" s="110"/>
      <c r="I104" s="110"/>
    </row>
    <row r="105" spans="1:9" s="90" customFormat="1" ht="13">
      <c r="A105" s="7"/>
      <c r="B105" s="423"/>
      <c r="C105" s="12"/>
      <c r="D105" s="33"/>
      <c r="E105" s="13"/>
      <c r="F105" s="30"/>
      <c r="G105" s="89"/>
      <c r="H105" s="110"/>
      <c r="I105" s="110"/>
    </row>
    <row r="106" spans="1:9" s="90" customFormat="1" ht="13">
      <c r="A106" s="7" t="s">
        <v>10</v>
      </c>
      <c r="B106" s="194" t="s">
        <v>1231</v>
      </c>
      <c r="C106" s="12"/>
      <c r="D106" s="33"/>
      <c r="E106" s="13"/>
      <c r="F106" s="30"/>
      <c r="G106" s="89"/>
      <c r="H106" s="110"/>
      <c r="I106" s="110"/>
    </row>
    <row r="107" spans="1:9" s="90" customFormat="1" ht="39">
      <c r="A107" s="7"/>
      <c r="B107" s="41" t="s">
        <v>1232</v>
      </c>
      <c r="C107" s="12"/>
      <c r="D107" s="33"/>
      <c r="E107" s="13"/>
      <c r="F107" s="30"/>
      <c r="G107" s="89"/>
      <c r="H107" s="110"/>
      <c r="I107" s="110"/>
    </row>
    <row r="108" spans="1:9" s="90" customFormat="1" ht="13">
      <c r="A108" s="7"/>
      <c r="B108" s="41" t="s">
        <v>1317</v>
      </c>
      <c r="C108" s="12"/>
      <c r="D108" s="33"/>
      <c r="E108" s="13"/>
      <c r="F108" s="30"/>
      <c r="G108" s="89"/>
      <c r="H108" s="110"/>
      <c r="I108" s="110"/>
    </row>
    <row r="109" spans="1:9" s="90" customFormat="1" ht="13">
      <c r="A109" s="7"/>
      <c r="B109" s="41" t="s">
        <v>1318</v>
      </c>
      <c r="C109" s="12"/>
      <c r="D109" s="33"/>
      <c r="E109" s="13"/>
      <c r="F109" s="30"/>
      <c r="G109" s="89"/>
      <c r="H109" s="110"/>
      <c r="I109" s="110"/>
    </row>
    <row r="110" spans="1:9" s="90" customFormat="1" ht="78">
      <c r="A110" s="7"/>
      <c r="B110" s="41" t="s">
        <v>1319</v>
      </c>
      <c r="C110" s="12"/>
      <c r="D110" s="33"/>
      <c r="E110" s="13"/>
      <c r="F110" s="30"/>
      <c r="G110" s="89"/>
      <c r="H110" s="110"/>
      <c r="I110" s="110"/>
    </row>
    <row r="111" spans="1:9" s="90" customFormat="1" ht="15">
      <c r="A111" s="7"/>
      <c r="B111" s="41" t="s">
        <v>1316</v>
      </c>
      <c r="C111" s="12" t="s">
        <v>6</v>
      </c>
      <c r="D111" s="13">
        <v>230</v>
      </c>
      <c r="E111" s="13"/>
      <c r="F111" s="30">
        <f>D111*E111</f>
        <v>0</v>
      </c>
      <c r="G111" s="89"/>
      <c r="H111" s="110"/>
      <c r="I111" s="110"/>
    </row>
    <row r="112" spans="1:9" s="90" customFormat="1" ht="13">
      <c r="A112" s="7"/>
      <c r="B112" s="423"/>
      <c r="C112" s="12"/>
      <c r="D112" s="33"/>
      <c r="E112" s="13"/>
      <c r="F112" s="30"/>
      <c r="G112" s="89"/>
      <c r="H112" s="110"/>
      <c r="I112" s="110"/>
    </row>
    <row r="113" spans="1:9" s="90" customFormat="1" ht="13">
      <c r="A113" s="7" t="s">
        <v>11</v>
      </c>
      <c r="B113" s="194" t="s">
        <v>1235</v>
      </c>
      <c r="C113" s="12"/>
      <c r="D113" s="33"/>
      <c r="E113" s="13"/>
      <c r="F113" s="30"/>
      <c r="G113" s="89"/>
      <c r="H113" s="110"/>
      <c r="I113" s="110"/>
    </row>
    <row r="114" spans="1:9" s="90" customFormat="1" ht="39">
      <c r="A114" s="7"/>
      <c r="B114" s="41" t="s">
        <v>1236</v>
      </c>
      <c r="C114" s="12"/>
      <c r="D114" s="13"/>
      <c r="E114" s="13"/>
      <c r="F114" s="30"/>
      <c r="G114" s="89"/>
      <c r="H114" s="110"/>
      <c r="I114" s="110"/>
    </row>
    <row r="115" spans="1:9" s="90" customFormat="1" ht="26">
      <c r="A115" s="7"/>
      <c r="B115" s="41" t="s">
        <v>1237</v>
      </c>
      <c r="C115" s="12"/>
      <c r="D115" s="13"/>
      <c r="E115" s="13"/>
      <c r="F115" s="30"/>
      <c r="G115" s="89"/>
      <c r="H115" s="110"/>
      <c r="I115" s="110"/>
    </row>
    <row r="116" spans="1:9" s="90" customFormat="1" ht="13">
      <c r="A116" s="7"/>
      <c r="B116" s="41" t="s">
        <v>1238</v>
      </c>
      <c r="C116" s="12"/>
      <c r="D116" s="13"/>
      <c r="E116" s="13"/>
      <c r="F116" s="30"/>
      <c r="G116" s="89"/>
      <c r="H116" s="110"/>
      <c r="I116" s="110"/>
    </row>
    <row r="117" spans="1:9" s="90" customFormat="1" ht="13">
      <c r="A117" s="7"/>
      <c r="B117" s="41" t="s">
        <v>1239</v>
      </c>
      <c r="C117" s="12"/>
      <c r="D117" s="13"/>
      <c r="E117" s="13"/>
      <c r="F117" s="30"/>
      <c r="G117" s="89"/>
      <c r="H117" s="110"/>
      <c r="I117" s="110"/>
    </row>
    <row r="118" spans="1:9" s="90" customFormat="1" ht="13">
      <c r="A118" s="7"/>
      <c r="B118" s="41" t="s">
        <v>1240</v>
      </c>
      <c r="C118" s="12"/>
      <c r="D118" s="13"/>
      <c r="E118" s="13"/>
      <c r="F118" s="30"/>
      <c r="G118" s="89"/>
      <c r="H118" s="110"/>
      <c r="I118" s="110"/>
    </row>
    <row r="119" spans="1:9" s="90" customFormat="1" ht="13">
      <c r="A119" s="7"/>
      <c r="B119" s="41" t="s">
        <v>1241</v>
      </c>
      <c r="C119" s="12"/>
      <c r="D119" s="13"/>
      <c r="E119" s="13"/>
      <c r="F119" s="30"/>
      <c r="G119" s="89"/>
      <c r="H119" s="110"/>
      <c r="I119" s="110"/>
    </row>
    <row r="120" spans="1:9" s="90" customFormat="1" ht="13">
      <c r="A120" s="7"/>
      <c r="B120" s="41" t="s">
        <v>1242</v>
      </c>
      <c r="C120" s="12"/>
      <c r="D120" s="13"/>
      <c r="E120" s="13"/>
      <c r="F120" s="30"/>
      <c r="G120" s="89"/>
      <c r="H120" s="110"/>
      <c r="I120" s="110"/>
    </row>
    <row r="121" spans="1:9" s="90" customFormat="1" ht="13">
      <c r="A121" s="7"/>
      <c r="B121" s="41" t="s">
        <v>1243</v>
      </c>
      <c r="C121" s="124"/>
      <c r="D121" s="124"/>
      <c r="E121" s="124"/>
      <c r="F121" s="125"/>
      <c r="G121" s="89"/>
      <c r="H121" s="110"/>
      <c r="I121" s="110"/>
    </row>
    <row r="122" spans="1:9" s="4" customFormat="1" ht="13">
      <c r="A122" s="11"/>
      <c r="B122" s="41" t="s">
        <v>1244</v>
      </c>
      <c r="C122" s="1"/>
      <c r="D122" s="2"/>
      <c r="E122" s="3"/>
      <c r="F122" s="2"/>
    </row>
    <row r="123" spans="1:9" s="4" customFormat="1" ht="13">
      <c r="A123" s="63"/>
      <c r="B123" s="41" t="s">
        <v>1245</v>
      </c>
      <c r="C123" s="64"/>
      <c r="D123" s="65"/>
      <c r="E123" s="66"/>
      <c r="F123" s="148"/>
    </row>
    <row r="124" spans="1:9" ht="26">
      <c r="B124" s="41" t="s">
        <v>1246</v>
      </c>
    </row>
    <row r="125" spans="1:9" ht="15">
      <c r="B125" s="41" t="s">
        <v>1320</v>
      </c>
    </row>
    <row r="126" spans="1:9" ht="13">
      <c r="B126" s="41" t="s">
        <v>1261</v>
      </c>
      <c r="C126" s="12" t="s">
        <v>7</v>
      </c>
      <c r="D126" s="13">
        <v>91</v>
      </c>
      <c r="E126" s="13"/>
      <c r="F126" s="30">
        <f>D126*E126</f>
        <v>0</v>
      </c>
    </row>
    <row r="128" spans="1:9" ht="26">
      <c r="A128" s="7" t="s">
        <v>12</v>
      </c>
      <c r="B128" s="194" t="s">
        <v>1247</v>
      </c>
    </row>
    <row r="129" spans="1:6" ht="65">
      <c r="B129" s="41" t="s">
        <v>1248</v>
      </c>
    </row>
    <row r="130" spans="1:6" ht="13">
      <c r="B130" s="41" t="s">
        <v>1249</v>
      </c>
    </row>
    <row r="131" spans="1:6" ht="26">
      <c r="B131" s="41" t="s">
        <v>1250</v>
      </c>
    </row>
    <row r="132" spans="1:6" ht="26">
      <c r="B132" s="41" t="s">
        <v>1251</v>
      </c>
    </row>
    <row r="133" spans="1:6" ht="26">
      <c r="B133" s="41" t="s">
        <v>1252</v>
      </c>
    </row>
    <row r="134" spans="1:6" ht="13">
      <c r="B134" s="41" t="s">
        <v>1253</v>
      </c>
    </row>
    <row r="135" spans="1:6" ht="39">
      <c r="B135" s="41" t="s">
        <v>1254</v>
      </c>
    </row>
    <row r="136" spans="1:6" ht="13">
      <c r="B136" s="41" t="s">
        <v>1255</v>
      </c>
    </row>
    <row r="137" spans="1:6" ht="13">
      <c r="B137" s="41" t="s">
        <v>1256</v>
      </c>
      <c r="C137" s="12" t="s">
        <v>7</v>
      </c>
      <c r="D137" s="13">
        <v>18</v>
      </c>
      <c r="E137" s="13"/>
      <c r="F137" s="30">
        <f>D137*E137</f>
        <v>0</v>
      </c>
    </row>
    <row r="139" spans="1:6" ht="13">
      <c r="A139" s="7" t="s">
        <v>13</v>
      </c>
      <c r="B139" s="194" t="s">
        <v>1321</v>
      </c>
      <c r="C139" s="12"/>
      <c r="D139" s="33"/>
      <c r="E139" s="13"/>
      <c r="F139" s="30"/>
    </row>
    <row r="140" spans="1:6" ht="39">
      <c r="B140" s="41" t="s">
        <v>1301</v>
      </c>
      <c r="C140" s="12"/>
      <c r="D140" s="33"/>
      <c r="E140" s="13"/>
      <c r="F140" s="30"/>
    </row>
    <row r="141" spans="1:6" ht="52">
      <c r="B141" s="41" t="s">
        <v>1302</v>
      </c>
      <c r="C141" s="12"/>
      <c r="D141" s="33"/>
      <c r="E141" s="13"/>
      <c r="F141" s="30"/>
    </row>
    <row r="142" spans="1:6" ht="65">
      <c r="B142" s="41" t="s">
        <v>1303</v>
      </c>
    </row>
    <row r="143" spans="1:6" ht="26">
      <c r="B143" s="41" t="s">
        <v>1304</v>
      </c>
    </row>
    <row r="144" spans="1:6" ht="26">
      <c r="B144" s="41" t="s">
        <v>1305</v>
      </c>
    </row>
    <row r="145" spans="1:9" ht="26">
      <c r="B145" s="41" t="s">
        <v>1323</v>
      </c>
      <c r="C145" s="12" t="s">
        <v>1</v>
      </c>
      <c r="D145" s="13">
        <v>3</v>
      </c>
      <c r="E145" s="13"/>
      <c r="F145" s="30">
        <f>D145*E145</f>
        <v>0</v>
      </c>
    </row>
    <row r="148" spans="1:9" ht="13">
      <c r="B148" s="384" t="s">
        <v>1322</v>
      </c>
    </row>
    <row r="149" spans="1:9">
      <c r="B149" s="62"/>
    </row>
    <row r="150" spans="1:9" s="90" customFormat="1" ht="26">
      <c r="A150" s="7" t="s">
        <v>14</v>
      </c>
      <c r="B150" s="194" t="s">
        <v>1225</v>
      </c>
      <c r="C150" s="12"/>
      <c r="D150" s="13"/>
      <c r="E150" s="13"/>
      <c r="F150" s="30"/>
      <c r="G150" s="89"/>
      <c r="H150" s="110"/>
      <c r="I150" s="110"/>
    </row>
    <row r="151" spans="1:9" s="90" customFormat="1" ht="91">
      <c r="A151" s="7"/>
      <c r="B151" s="41" t="s">
        <v>1226</v>
      </c>
      <c r="C151" s="12" t="s">
        <v>7</v>
      </c>
      <c r="D151" s="13">
        <v>81</v>
      </c>
      <c r="E151" s="13"/>
      <c r="F151" s="30">
        <f>D151*E151</f>
        <v>0</v>
      </c>
      <c r="G151" s="89"/>
      <c r="H151" s="110"/>
      <c r="I151" s="110"/>
    </row>
    <row r="153" spans="1:9" ht="26">
      <c r="A153" s="7" t="s">
        <v>15</v>
      </c>
      <c r="B153" s="194" t="s">
        <v>1257</v>
      </c>
    </row>
    <row r="154" spans="1:9" ht="14">
      <c r="B154" s="425" t="s">
        <v>1258</v>
      </c>
    </row>
    <row r="155" spans="1:9" ht="156">
      <c r="B155" s="41" t="s">
        <v>1259</v>
      </c>
    </row>
    <row r="156" spans="1:9" ht="13">
      <c r="B156" s="41" t="s">
        <v>1260</v>
      </c>
      <c r="C156" s="12" t="s">
        <v>233</v>
      </c>
      <c r="D156" s="13">
        <v>52</v>
      </c>
      <c r="E156" s="13"/>
      <c r="F156" s="30">
        <f>D156*E156</f>
        <v>0</v>
      </c>
    </row>
    <row r="158" spans="1:9" s="90" customFormat="1" ht="26">
      <c r="A158" s="7" t="s">
        <v>16</v>
      </c>
      <c r="B158" s="194" t="s">
        <v>1227</v>
      </c>
      <c r="C158" s="12"/>
      <c r="D158" s="33"/>
      <c r="E158" s="13"/>
      <c r="F158" s="30"/>
      <c r="G158" s="89"/>
      <c r="H158" s="110"/>
      <c r="I158" s="110"/>
    </row>
    <row r="159" spans="1:9" s="90" customFormat="1" ht="78">
      <c r="A159" s="7"/>
      <c r="B159" s="41" t="s">
        <v>1228</v>
      </c>
      <c r="C159" s="12"/>
      <c r="D159" s="33"/>
      <c r="E159" s="13"/>
      <c r="F159" s="30"/>
      <c r="G159" s="89"/>
      <c r="H159" s="110"/>
      <c r="I159" s="110"/>
    </row>
    <row r="160" spans="1:9" s="90" customFormat="1" ht="80">
      <c r="A160" s="7"/>
      <c r="B160" s="41" t="s">
        <v>1313</v>
      </c>
      <c r="C160" s="12"/>
      <c r="D160" s="33"/>
      <c r="E160" s="13"/>
      <c r="F160" s="30"/>
      <c r="G160" s="89"/>
      <c r="H160" s="110"/>
      <c r="I160" s="110"/>
    </row>
    <row r="161" spans="1:9" s="90" customFormat="1" ht="156">
      <c r="A161" s="7"/>
      <c r="B161" s="41" t="s">
        <v>1229</v>
      </c>
      <c r="C161" s="12"/>
      <c r="D161" s="33"/>
      <c r="E161" s="13"/>
      <c r="F161" s="30"/>
      <c r="G161" s="89"/>
      <c r="H161" s="110"/>
      <c r="I161" s="110"/>
    </row>
    <row r="162" spans="1:9" s="90" customFormat="1" ht="54">
      <c r="A162" s="7"/>
      <c r="B162" s="41" t="s">
        <v>1315</v>
      </c>
      <c r="C162" s="12"/>
      <c r="D162" s="33"/>
      <c r="E162" s="13"/>
      <c r="F162" s="30"/>
      <c r="G162" s="89"/>
      <c r="H162" s="110"/>
      <c r="I162" s="110"/>
    </row>
    <row r="163" spans="1:9" s="90" customFormat="1" ht="13">
      <c r="A163" s="7"/>
      <c r="B163" s="41" t="s">
        <v>1230</v>
      </c>
      <c r="C163" s="12" t="s">
        <v>7</v>
      </c>
      <c r="D163" s="13">
        <v>255</v>
      </c>
      <c r="E163" s="13"/>
      <c r="F163" s="30">
        <f>D163*E163</f>
        <v>0</v>
      </c>
      <c r="G163" s="89"/>
      <c r="H163" s="110"/>
      <c r="I163" s="110"/>
    </row>
    <row r="164" spans="1:9" s="90" customFormat="1" ht="13">
      <c r="A164" s="7"/>
      <c r="B164" s="423"/>
      <c r="C164" s="12"/>
      <c r="D164" s="33"/>
      <c r="E164" s="13"/>
      <c r="F164" s="30"/>
      <c r="G164" s="89"/>
      <c r="H164" s="110"/>
      <c r="I164" s="110"/>
    </row>
    <row r="165" spans="1:9" s="90" customFormat="1" ht="13">
      <c r="A165" s="7" t="s">
        <v>17</v>
      </c>
      <c r="B165" s="194" t="s">
        <v>1231</v>
      </c>
      <c r="C165" s="12"/>
      <c r="D165" s="33"/>
      <c r="E165" s="13"/>
      <c r="F165" s="30"/>
      <c r="G165" s="89"/>
      <c r="H165" s="110"/>
      <c r="I165" s="110"/>
    </row>
    <row r="166" spans="1:9" s="90" customFormat="1" ht="39">
      <c r="A166" s="7"/>
      <c r="B166" s="41" t="s">
        <v>1232</v>
      </c>
      <c r="C166" s="12"/>
      <c r="D166" s="33"/>
      <c r="E166" s="13"/>
      <c r="F166" s="30"/>
      <c r="G166" s="89"/>
      <c r="H166" s="110"/>
      <c r="I166" s="110"/>
    </row>
    <row r="167" spans="1:9" s="90" customFormat="1" ht="13">
      <c r="A167" s="7"/>
      <c r="B167" s="41" t="s">
        <v>1233</v>
      </c>
      <c r="C167" s="12"/>
      <c r="D167" s="33"/>
      <c r="E167" s="13"/>
      <c r="F167" s="30"/>
      <c r="G167" s="89"/>
      <c r="H167" s="110"/>
      <c r="I167" s="110"/>
    </row>
    <row r="168" spans="1:9" s="90" customFormat="1" ht="13">
      <c r="A168" s="7"/>
      <c r="B168" s="41" t="s">
        <v>1234</v>
      </c>
      <c r="C168" s="12"/>
      <c r="D168" s="33"/>
      <c r="E168" s="13"/>
      <c r="F168" s="30"/>
      <c r="G168" s="89"/>
      <c r="H168" s="110"/>
      <c r="I168" s="110"/>
    </row>
    <row r="169" spans="1:9" s="90" customFormat="1" ht="80">
      <c r="A169" s="7"/>
      <c r="B169" s="41" t="s">
        <v>1325</v>
      </c>
      <c r="C169" s="12"/>
      <c r="D169" s="33"/>
      <c r="E169" s="13"/>
      <c r="F169" s="30"/>
      <c r="G169" s="89"/>
      <c r="H169" s="110"/>
      <c r="I169" s="110"/>
    </row>
    <row r="170" spans="1:9" s="90" customFormat="1" ht="15">
      <c r="A170" s="7"/>
      <c r="B170" s="41" t="s">
        <v>1326</v>
      </c>
      <c r="C170" s="12" t="s">
        <v>6</v>
      </c>
      <c r="D170" s="13">
        <v>400</v>
      </c>
      <c r="E170" s="13"/>
      <c r="F170" s="30">
        <f>D170*E170</f>
        <v>0</v>
      </c>
      <c r="G170" s="89"/>
      <c r="H170" s="110"/>
      <c r="I170" s="110"/>
    </row>
    <row r="171" spans="1:9" s="90" customFormat="1" ht="13">
      <c r="A171" s="7"/>
      <c r="B171" s="423"/>
      <c r="C171" s="12"/>
      <c r="D171" s="33"/>
      <c r="E171" s="13"/>
      <c r="F171" s="30"/>
      <c r="G171" s="89"/>
      <c r="H171" s="110"/>
      <c r="I171" s="110"/>
    </row>
    <row r="172" spans="1:9" s="90" customFormat="1" ht="13">
      <c r="A172" s="7" t="s">
        <v>18</v>
      </c>
      <c r="B172" s="194" t="s">
        <v>1235</v>
      </c>
      <c r="C172" s="12"/>
      <c r="D172" s="33"/>
      <c r="E172" s="13"/>
      <c r="F172" s="30"/>
      <c r="G172" s="89"/>
      <c r="H172" s="110"/>
      <c r="I172" s="110"/>
    </row>
    <row r="173" spans="1:9" s="90" customFormat="1" ht="39">
      <c r="A173" s="7"/>
      <c r="B173" s="41" t="s">
        <v>1236</v>
      </c>
      <c r="C173" s="12"/>
      <c r="D173" s="13"/>
      <c r="E173" s="13"/>
      <c r="F173" s="30"/>
      <c r="G173" s="89"/>
      <c r="H173" s="110"/>
      <c r="I173" s="110"/>
    </row>
    <row r="174" spans="1:9" s="90" customFormat="1" ht="26">
      <c r="A174" s="7"/>
      <c r="B174" s="41" t="s">
        <v>1237</v>
      </c>
      <c r="C174" s="12"/>
      <c r="D174" s="13"/>
      <c r="E174" s="13"/>
      <c r="F174" s="30"/>
      <c r="G174" s="89"/>
      <c r="H174" s="110"/>
      <c r="I174" s="110"/>
    </row>
    <row r="175" spans="1:9" s="90" customFormat="1" ht="13">
      <c r="A175" s="7"/>
      <c r="B175" s="41" t="s">
        <v>1238</v>
      </c>
      <c r="C175" s="12"/>
      <c r="D175" s="13"/>
      <c r="E175" s="13"/>
      <c r="F175" s="30"/>
      <c r="G175" s="89"/>
      <c r="H175" s="110"/>
      <c r="I175" s="110"/>
    </row>
    <row r="176" spans="1:9" s="90" customFormat="1" ht="13">
      <c r="A176" s="7"/>
      <c r="B176" s="41" t="s">
        <v>1239</v>
      </c>
      <c r="C176" s="12"/>
      <c r="D176" s="13"/>
      <c r="E176" s="13"/>
      <c r="F176" s="30"/>
      <c r="G176" s="89"/>
      <c r="H176" s="110"/>
      <c r="I176" s="110"/>
    </row>
    <row r="177" spans="1:9" s="90" customFormat="1" ht="13">
      <c r="A177" s="7"/>
      <c r="B177" s="41" t="s">
        <v>1240</v>
      </c>
      <c r="C177" s="12"/>
      <c r="D177" s="13"/>
      <c r="E177" s="13"/>
      <c r="F177" s="30"/>
      <c r="G177" s="89"/>
      <c r="H177" s="110"/>
      <c r="I177" s="110"/>
    </row>
    <row r="178" spans="1:9" s="90" customFormat="1" ht="13">
      <c r="A178" s="7"/>
      <c r="B178" s="41" t="s">
        <v>1241</v>
      </c>
      <c r="C178" s="12"/>
      <c r="D178" s="13"/>
      <c r="E178" s="13"/>
      <c r="F178" s="30"/>
      <c r="G178" s="89"/>
      <c r="H178" s="110"/>
      <c r="I178" s="110"/>
    </row>
    <row r="179" spans="1:9" s="90" customFormat="1" ht="13">
      <c r="A179" s="7"/>
      <c r="B179" s="41" t="s">
        <v>1242</v>
      </c>
      <c r="C179" s="12"/>
      <c r="D179" s="13"/>
      <c r="E179" s="13"/>
      <c r="F179" s="30"/>
      <c r="G179" s="89"/>
      <c r="H179" s="110"/>
      <c r="I179" s="110"/>
    </row>
    <row r="180" spans="1:9" s="90" customFormat="1" ht="13">
      <c r="A180" s="7"/>
      <c r="B180" s="41" t="s">
        <v>1243</v>
      </c>
      <c r="C180" s="124"/>
      <c r="D180" s="124"/>
      <c r="E180" s="124"/>
      <c r="F180" s="125"/>
      <c r="G180" s="89"/>
      <c r="H180" s="110"/>
      <c r="I180" s="110"/>
    </row>
    <row r="181" spans="1:9" s="4" customFormat="1" ht="13">
      <c r="A181" s="11"/>
      <c r="B181" s="41" t="s">
        <v>1244</v>
      </c>
      <c r="C181" s="1"/>
      <c r="D181" s="2"/>
      <c r="E181" s="3"/>
      <c r="F181" s="2"/>
    </row>
    <row r="182" spans="1:9" s="4" customFormat="1" ht="13">
      <c r="A182" s="63"/>
      <c r="B182" s="41" t="s">
        <v>1245</v>
      </c>
      <c r="C182" s="64"/>
      <c r="D182" s="65"/>
      <c r="E182" s="66"/>
      <c r="F182" s="148"/>
    </row>
    <row r="183" spans="1:9" ht="26">
      <c r="B183" s="41" t="s">
        <v>1246</v>
      </c>
    </row>
    <row r="184" spans="1:9" ht="15">
      <c r="B184" s="41" t="s">
        <v>1327</v>
      </c>
    </row>
    <row r="185" spans="1:9" ht="13">
      <c r="B185" s="41" t="s">
        <v>1262</v>
      </c>
      <c r="C185" s="12" t="s">
        <v>7</v>
      </c>
      <c r="D185" s="13">
        <v>170</v>
      </c>
      <c r="E185" s="13"/>
      <c r="F185" s="30">
        <f>D185*E185</f>
        <v>0</v>
      </c>
    </row>
    <row r="187" spans="1:9" ht="26">
      <c r="A187" s="7" t="s">
        <v>19</v>
      </c>
      <c r="B187" s="194" t="s">
        <v>1263</v>
      </c>
    </row>
    <row r="188" spans="1:9" ht="65">
      <c r="B188" s="41" t="s">
        <v>1264</v>
      </c>
    </row>
    <row r="189" spans="1:9" ht="26">
      <c r="B189" s="41" t="s">
        <v>1265</v>
      </c>
    </row>
    <row r="190" spans="1:9" ht="52">
      <c r="B190" s="41" t="s">
        <v>1266</v>
      </c>
    </row>
    <row r="191" spans="1:9" ht="39">
      <c r="B191" s="41" t="s">
        <v>1267</v>
      </c>
    </row>
    <row r="192" spans="1:9" ht="65">
      <c r="B192" s="41" t="s">
        <v>1268</v>
      </c>
    </row>
    <row r="193" spans="1:6" ht="65">
      <c r="B193" s="41" t="s">
        <v>1269</v>
      </c>
    </row>
    <row r="194" spans="1:6" ht="39">
      <c r="B194" s="41" t="s">
        <v>1270</v>
      </c>
    </row>
    <row r="195" spans="1:6" ht="13">
      <c r="B195" s="41" t="s">
        <v>1271</v>
      </c>
      <c r="C195" s="12" t="s">
        <v>6</v>
      </c>
      <c r="D195" s="13">
        <v>410</v>
      </c>
      <c r="E195" s="13"/>
      <c r="F195" s="30">
        <f>D195*E195</f>
        <v>0</v>
      </c>
    </row>
    <row r="197" spans="1:6" ht="13">
      <c r="A197" s="7" t="s">
        <v>20</v>
      </c>
      <c r="B197" s="194" t="s">
        <v>1272</v>
      </c>
    </row>
    <row r="198" spans="1:6" ht="39">
      <c r="B198" s="41" t="s">
        <v>1273</v>
      </c>
    </row>
    <row r="199" spans="1:6" ht="13">
      <c r="B199" s="41" t="s">
        <v>1241</v>
      </c>
    </row>
    <row r="200" spans="1:6" ht="13">
      <c r="B200" s="41" t="s">
        <v>1274</v>
      </c>
    </row>
    <row r="201" spans="1:6" ht="13">
      <c r="B201" s="41" t="s">
        <v>1275</v>
      </c>
    </row>
    <row r="202" spans="1:6" ht="13">
      <c r="B202" s="41" t="s">
        <v>1276</v>
      </c>
    </row>
    <row r="203" spans="1:6" ht="39">
      <c r="B203" s="41" t="s">
        <v>1254</v>
      </c>
    </row>
    <row r="204" spans="1:6" ht="15">
      <c r="B204" s="41" t="s">
        <v>1328</v>
      </c>
    </row>
    <row r="205" spans="1:6" ht="13">
      <c r="B205" s="41" t="s">
        <v>1277</v>
      </c>
      <c r="C205" s="12" t="s">
        <v>6</v>
      </c>
      <c r="D205" s="13">
        <v>406</v>
      </c>
      <c r="E205" s="13"/>
      <c r="F205" s="30">
        <f>D205*E205</f>
        <v>0</v>
      </c>
    </row>
    <row r="207" spans="1:6" ht="26">
      <c r="A207" s="7" t="s">
        <v>21</v>
      </c>
      <c r="B207" s="194" t="s">
        <v>1278</v>
      </c>
    </row>
    <row r="208" spans="1:6" ht="39">
      <c r="B208" s="41" t="s">
        <v>1279</v>
      </c>
    </row>
    <row r="209" spans="1:6" ht="52">
      <c r="B209" s="41" t="s">
        <v>1280</v>
      </c>
    </row>
    <row r="210" spans="1:6" ht="39">
      <c r="B210" s="41" t="s">
        <v>1254</v>
      </c>
    </row>
    <row r="211" spans="1:6" ht="13">
      <c r="B211" s="41" t="s">
        <v>1281</v>
      </c>
    </row>
    <row r="212" spans="1:6" ht="13">
      <c r="B212" s="41" t="s">
        <v>1282</v>
      </c>
      <c r="C212" s="12" t="s">
        <v>6</v>
      </c>
      <c r="D212" s="13">
        <v>406</v>
      </c>
      <c r="E212" s="13"/>
      <c r="F212" s="30">
        <f>D212*E212</f>
        <v>0</v>
      </c>
    </row>
    <row r="214" spans="1:6" ht="13">
      <c r="A214" s="7" t="s">
        <v>22</v>
      </c>
      <c r="B214" s="194" t="s">
        <v>1283</v>
      </c>
    </row>
    <row r="215" spans="1:6" ht="13">
      <c r="B215" s="41" t="s">
        <v>1241</v>
      </c>
    </row>
    <row r="216" spans="1:6" ht="26">
      <c r="B216" s="41" t="s">
        <v>1284</v>
      </c>
    </row>
    <row r="217" spans="1:6" ht="39">
      <c r="B217" s="41" t="s">
        <v>1285</v>
      </c>
    </row>
    <row r="218" spans="1:6" ht="13">
      <c r="B218" s="41" t="s">
        <v>1286</v>
      </c>
    </row>
    <row r="219" spans="1:6" ht="26">
      <c r="B219" s="41" t="s">
        <v>1287</v>
      </c>
    </row>
    <row r="220" spans="1:6" ht="13">
      <c r="B220" s="41" t="s">
        <v>1288</v>
      </c>
    </row>
    <row r="221" spans="1:6" ht="13">
      <c r="B221" s="41" t="s">
        <v>1289</v>
      </c>
    </row>
    <row r="222" spans="1:6" ht="13">
      <c r="B222" s="41" t="s">
        <v>1290</v>
      </c>
    </row>
    <row r="223" spans="1:6" ht="13">
      <c r="B223" s="41" t="s">
        <v>1291</v>
      </c>
    </row>
    <row r="224" spans="1:6" ht="26">
      <c r="B224" s="41" t="s">
        <v>1292</v>
      </c>
    </row>
    <row r="225" spans="1:6" ht="13">
      <c r="B225" s="41" t="s">
        <v>1293</v>
      </c>
    </row>
    <row r="226" spans="1:6" ht="13">
      <c r="B226" s="41" t="s">
        <v>1294</v>
      </c>
      <c r="C226" s="12" t="s">
        <v>233</v>
      </c>
      <c r="D226" s="13">
        <v>52</v>
      </c>
      <c r="E226" s="13"/>
      <c r="F226" s="30">
        <f>D226*E226</f>
        <v>0</v>
      </c>
    </row>
    <row r="228" spans="1:6" ht="13">
      <c r="A228" s="7" t="s">
        <v>23</v>
      </c>
      <c r="B228" s="194" t="s">
        <v>1356</v>
      </c>
    </row>
    <row r="229" spans="1:6" ht="156">
      <c r="B229" s="41" t="s">
        <v>1295</v>
      </c>
    </row>
    <row r="230" spans="1:6" ht="39">
      <c r="B230" s="41" t="s">
        <v>1296</v>
      </c>
    </row>
    <row r="231" spans="1:6" ht="13">
      <c r="B231" s="41" t="s">
        <v>1297</v>
      </c>
    </row>
    <row r="232" spans="1:6" ht="13">
      <c r="B232" s="41" t="s">
        <v>1298</v>
      </c>
      <c r="C232" s="12" t="s">
        <v>6</v>
      </c>
      <c r="D232" s="13">
        <v>406</v>
      </c>
      <c r="E232" s="13"/>
      <c r="F232" s="30">
        <f>D232*E232</f>
        <v>0</v>
      </c>
    </row>
    <row r="233" spans="1:6" ht="13">
      <c r="B233" s="424"/>
      <c r="C233" s="12"/>
      <c r="D233" s="33"/>
      <c r="E233" s="13"/>
      <c r="F233" s="30"/>
    </row>
    <row r="234" spans="1:6" ht="13">
      <c r="A234" s="7" t="s">
        <v>24</v>
      </c>
      <c r="B234" s="194" t="s">
        <v>1321</v>
      </c>
      <c r="C234" s="12"/>
      <c r="D234" s="33"/>
      <c r="E234" s="13"/>
      <c r="F234" s="30"/>
    </row>
    <row r="235" spans="1:6" ht="39">
      <c r="B235" s="41" t="s">
        <v>1301</v>
      </c>
      <c r="C235" s="12"/>
      <c r="D235" s="33"/>
      <c r="E235" s="13"/>
      <c r="F235" s="30"/>
    </row>
    <row r="236" spans="1:6" ht="52">
      <c r="B236" s="41" t="s">
        <v>1302</v>
      </c>
      <c r="C236" s="12"/>
      <c r="D236" s="33"/>
      <c r="E236" s="13"/>
      <c r="F236" s="30"/>
    </row>
    <row r="237" spans="1:6" ht="65">
      <c r="B237" s="41" t="s">
        <v>1303</v>
      </c>
    </row>
    <row r="238" spans="1:6" ht="26">
      <c r="B238" s="41" t="s">
        <v>1304</v>
      </c>
    </row>
    <row r="239" spans="1:6" ht="26">
      <c r="B239" s="41" t="s">
        <v>1305</v>
      </c>
    </row>
    <row r="240" spans="1:6" ht="26">
      <c r="B240" s="41" t="s">
        <v>1306</v>
      </c>
      <c r="C240" s="12" t="s">
        <v>1</v>
      </c>
      <c r="D240" s="13">
        <v>2</v>
      </c>
      <c r="E240" s="13"/>
      <c r="F240" s="30">
        <f>D240*E240</f>
        <v>0</v>
      </c>
    </row>
    <row r="241" spans="1:6" ht="13">
      <c r="B241" s="426"/>
      <c r="C241" s="12"/>
      <c r="D241" s="13"/>
      <c r="E241" s="13"/>
      <c r="F241" s="30"/>
    </row>
    <row r="242" spans="1:6" ht="13">
      <c r="B242" s="426"/>
      <c r="C242" s="12"/>
      <c r="D242" s="13"/>
      <c r="E242" s="13"/>
      <c r="F242" s="30"/>
    </row>
    <row r="243" spans="1:6" ht="13">
      <c r="B243" s="429" t="s">
        <v>1329</v>
      </c>
      <c r="C243" s="12"/>
      <c r="D243" s="33"/>
      <c r="E243" s="13"/>
      <c r="F243" s="30"/>
    </row>
    <row r="245" spans="1:6" ht="13">
      <c r="A245" s="7" t="s">
        <v>25</v>
      </c>
      <c r="B245" s="194" t="s">
        <v>1357</v>
      </c>
    </row>
    <row r="246" spans="1:6" ht="67.5" customHeight="1">
      <c r="B246" s="41" t="s">
        <v>1300</v>
      </c>
      <c r="C246" s="12" t="s">
        <v>1</v>
      </c>
      <c r="D246" s="13">
        <v>115</v>
      </c>
      <c r="E246" s="13"/>
      <c r="F246" s="30">
        <f>D246*E246</f>
        <v>0</v>
      </c>
    </row>
    <row r="248" spans="1:6" ht="13">
      <c r="A248" s="7" t="s">
        <v>26</v>
      </c>
      <c r="B248" s="194" t="s">
        <v>1299</v>
      </c>
    </row>
    <row r="249" spans="1:6" ht="52">
      <c r="B249" s="41" t="s">
        <v>1307</v>
      </c>
    </row>
    <row r="250" spans="1:6" ht="13">
      <c r="B250" s="41" t="s">
        <v>1330</v>
      </c>
    </row>
    <row r="251" spans="1:6" ht="26">
      <c r="B251" s="41" t="s">
        <v>1308</v>
      </c>
    </row>
    <row r="252" spans="1:6" ht="13">
      <c r="B252" s="41" t="s">
        <v>1309</v>
      </c>
      <c r="C252" s="12" t="s">
        <v>1</v>
      </c>
      <c r="D252" s="13">
        <v>115</v>
      </c>
      <c r="E252" s="13"/>
      <c r="F252" s="30">
        <f>D252*E252</f>
        <v>0</v>
      </c>
    </row>
    <row r="253" spans="1:6" ht="13">
      <c r="B253" s="41"/>
      <c r="C253" s="12"/>
      <c r="D253" s="33"/>
      <c r="E253" s="13"/>
      <c r="F253" s="30"/>
    </row>
    <row r="254" spans="1:6" ht="13">
      <c r="B254" s="41"/>
      <c r="C254" s="12"/>
      <c r="D254" s="33"/>
      <c r="E254" s="13"/>
      <c r="F254" s="30"/>
    </row>
    <row r="255" spans="1:6" ht="13">
      <c r="B255" s="429" t="s">
        <v>1331</v>
      </c>
      <c r="C255" s="12"/>
      <c r="D255" s="33"/>
      <c r="E255" s="13"/>
      <c r="F255" s="30"/>
    </row>
    <row r="256" spans="1:6" ht="13">
      <c r="B256" s="41"/>
      <c r="C256" s="12"/>
      <c r="D256" s="33"/>
      <c r="E256" s="13"/>
      <c r="F256" s="30"/>
    </row>
    <row r="257" spans="1:6" ht="117">
      <c r="A257" s="7" t="s">
        <v>27</v>
      </c>
      <c r="B257" s="41" t="s">
        <v>1332</v>
      </c>
      <c r="C257" s="12"/>
      <c r="D257" s="33"/>
      <c r="E257" s="13"/>
      <c r="F257" s="30"/>
    </row>
    <row r="258" spans="1:6" ht="26">
      <c r="B258" s="41" t="s">
        <v>1333</v>
      </c>
      <c r="C258" s="12"/>
      <c r="D258" s="33"/>
      <c r="E258" s="13"/>
      <c r="F258" s="30"/>
    </row>
    <row r="259" spans="1:6" ht="26">
      <c r="B259" s="41" t="s">
        <v>1334</v>
      </c>
      <c r="C259" s="12"/>
      <c r="D259" s="33"/>
      <c r="E259" s="13"/>
      <c r="F259" s="30"/>
    </row>
    <row r="260" spans="1:6" ht="26">
      <c r="B260" s="41" t="s">
        <v>1335</v>
      </c>
      <c r="C260" s="12" t="s">
        <v>1</v>
      </c>
      <c r="D260" s="13">
        <v>3</v>
      </c>
      <c r="E260" s="13"/>
      <c r="F260" s="30">
        <f>D260*E260</f>
        <v>0</v>
      </c>
    </row>
    <row r="261" spans="1:6" ht="13">
      <c r="B261" s="41"/>
    </row>
    <row r="262" spans="1:6" ht="13">
      <c r="B262" s="41"/>
    </row>
    <row r="263" spans="1:6" s="4" customFormat="1" ht="13">
      <c r="A263" s="48" t="s">
        <v>1206</v>
      </c>
      <c r="B263" s="48" t="s">
        <v>1167</v>
      </c>
      <c r="C263" s="75"/>
      <c r="D263" s="76"/>
      <c r="E263" s="77"/>
      <c r="F263" s="906">
        <f>SUM(F73:F260)</f>
        <v>0</v>
      </c>
    </row>
  </sheetData>
  <mergeCells count="7">
    <mergeCell ref="B29:E29"/>
    <mergeCell ref="B2:F2"/>
    <mergeCell ref="B3:F3"/>
    <mergeCell ref="B6:E6"/>
    <mergeCell ref="B7:E7"/>
    <mergeCell ref="B14:F14"/>
    <mergeCell ref="C26:I26"/>
  </mergeCells>
  <pageMargins left="0.70866141732283472" right="0.70866141732283472" top="0.74803149606299213" bottom="0.74803149606299213" header="0.31496062992125984" footer="0.31496062992125984"/>
  <pageSetup paperSize="9" orientation="portrait" verticalDpi="4294967293" r:id="rId1"/>
  <headerFooter>
    <oddHeader>&amp;CCJELOVITA OBNOVA ZGRADE FAKULTETA POLITIČKIH ZNANOSTI</oddHeader>
    <oddFooter>&amp;CTROŠKOVNIK GRAĐEVINSKO OBRTNIČKIH RADOVA</oddFooter>
  </headerFooter>
  <rowBreaks count="3" manualBreakCount="3">
    <brk id="29" max="5" man="1"/>
    <brk id="69" max="5" man="1"/>
    <brk id="246"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683C5-D580-4DEC-A4B9-66315C1A06D7}">
  <sheetPr>
    <tabColor theme="1" tint="0.499984740745262"/>
    <pageSetUpPr fitToPage="1"/>
  </sheetPr>
  <dimension ref="A2:P1946"/>
  <sheetViews>
    <sheetView showZeros="0" view="pageBreakPreview" topLeftCell="A75" zoomScaleNormal="100" zoomScaleSheetLayoutView="100" zoomScalePageLayoutView="85" workbookViewId="0">
      <selection activeCell="A2" sqref="A2:F3"/>
    </sheetView>
  </sheetViews>
  <sheetFormatPr defaultColWidth="5.1796875" defaultRowHeight="13"/>
  <cols>
    <col min="1" max="1" width="6.81640625" style="1007" customWidth="1"/>
    <col min="2" max="2" width="51.54296875" style="1008" customWidth="1"/>
    <col min="3" max="3" width="19.26953125" style="963" customWidth="1"/>
    <col min="4" max="4" width="18.81640625" style="1008" customWidth="1"/>
    <col min="5" max="5" width="18.7265625" style="1008" customWidth="1"/>
    <col min="6" max="6" width="17.81640625" style="1008" customWidth="1"/>
    <col min="7" max="7" width="20.54296875" style="956" customWidth="1"/>
    <col min="8" max="16384" width="5.1796875" style="956"/>
  </cols>
  <sheetData>
    <row r="2" spans="1:9" s="478" customFormat="1" ht="15.5">
      <c r="A2" s="1165"/>
      <c r="B2" s="1215"/>
      <c r="C2" s="1215"/>
      <c r="D2" s="1215"/>
      <c r="E2" s="1215"/>
      <c r="F2" s="1215"/>
    </row>
    <row r="3" spans="1:9" s="478" customFormat="1" ht="13.5" customHeight="1">
      <c r="A3" s="1166"/>
      <c r="B3" s="1216"/>
      <c r="C3" s="1216"/>
      <c r="D3" s="1216"/>
      <c r="E3" s="1216"/>
      <c r="F3" s="1216"/>
    </row>
    <row r="4" spans="1:9" s="935" customFormat="1" ht="12.5">
      <c r="A4" s="928"/>
      <c r="B4" s="929"/>
      <c r="C4" s="930"/>
      <c r="D4" s="930"/>
      <c r="E4" s="930"/>
      <c r="F4" s="931"/>
      <c r="G4" s="932"/>
      <c r="H4" s="933"/>
      <c r="I4" s="934"/>
    </row>
    <row r="5" spans="1:9" s="935" customFormat="1" ht="12.5">
      <c r="A5" s="928"/>
      <c r="B5" s="929"/>
      <c r="C5" s="930"/>
      <c r="D5" s="930"/>
      <c r="E5" s="930"/>
      <c r="F5" s="931"/>
      <c r="G5" s="932"/>
      <c r="H5" s="933"/>
      <c r="I5" s="934"/>
    </row>
    <row r="6" spans="1:9" s="935" customFormat="1" ht="18" customHeight="1">
      <c r="A6" s="936"/>
      <c r="B6" s="1308"/>
      <c r="C6" s="1308"/>
      <c r="D6" s="1308"/>
      <c r="E6" s="1308"/>
      <c r="F6" s="937"/>
      <c r="G6" s="938"/>
      <c r="H6" s="939"/>
      <c r="I6" s="940"/>
    </row>
    <row r="7" spans="1:9" s="935" customFormat="1" ht="18">
      <c r="A7" s="941"/>
      <c r="B7" s="1309"/>
      <c r="C7" s="1309"/>
      <c r="D7" s="1309"/>
      <c r="E7" s="1309"/>
      <c r="F7" s="941"/>
      <c r="G7" s="938"/>
      <c r="H7" s="939"/>
      <c r="I7" s="940"/>
    </row>
    <row r="8" spans="1:9" s="935" customFormat="1" ht="18" customHeight="1">
      <c r="A8" s="936"/>
      <c r="B8" s="942"/>
      <c r="C8" s="943"/>
      <c r="D8" s="938"/>
      <c r="E8" s="938"/>
      <c r="F8" s="944"/>
      <c r="G8" s="938"/>
      <c r="H8" s="939"/>
      <c r="I8" s="940"/>
    </row>
    <row r="9" spans="1:9" s="478" customFormat="1" ht="14">
      <c r="A9" s="881" t="s">
        <v>1365</v>
      </c>
      <c r="B9" s="879" t="s">
        <v>2641</v>
      </c>
      <c r="C9" s="850"/>
      <c r="D9" s="847"/>
      <c r="E9" s="847"/>
      <c r="F9" s="847"/>
    </row>
    <row r="10" spans="1:9" s="478" customFormat="1" ht="14">
      <c r="A10" s="922"/>
      <c r="B10" s="881" t="s">
        <v>2481</v>
      </c>
      <c r="C10" s="852"/>
      <c r="D10" s="847"/>
      <c r="E10" s="847"/>
      <c r="F10" s="847"/>
    </row>
    <row r="11" spans="1:9" s="478" customFormat="1" ht="14">
      <c r="A11" s="924"/>
      <c r="B11" s="923"/>
      <c r="C11" s="852"/>
      <c r="D11" s="847"/>
      <c r="E11" s="847"/>
      <c r="F11" s="847"/>
    </row>
    <row r="12" spans="1:9" s="478" customFormat="1" ht="14">
      <c r="A12" s="924"/>
      <c r="B12" s="923"/>
      <c r="C12" s="852"/>
      <c r="D12" s="847"/>
      <c r="E12" s="847"/>
      <c r="F12" s="847"/>
    </row>
    <row r="13" spans="1:9" s="478" customFormat="1" ht="12.75" customHeight="1">
      <c r="A13" s="924"/>
      <c r="B13" s="923"/>
      <c r="C13" s="852"/>
      <c r="D13" s="847"/>
      <c r="E13" s="847"/>
      <c r="F13" s="847"/>
    </row>
    <row r="14" spans="1:9" s="478" customFormat="1" ht="17.25" customHeight="1">
      <c r="A14" s="884" t="s">
        <v>1338</v>
      </c>
      <c r="B14" s="1239" t="s">
        <v>3197</v>
      </c>
      <c r="C14" s="1239"/>
      <c r="D14" s="1239"/>
      <c r="E14" s="1239"/>
      <c r="F14" s="1239"/>
    </row>
    <row r="15" spans="1:9" s="478" customFormat="1" ht="14">
      <c r="A15" s="922"/>
      <c r="B15" s="922" t="s">
        <v>2642</v>
      </c>
      <c r="C15" s="882"/>
      <c r="D15" s="883"/>
      <c r="E15" s="883"/>
      <c r="F15" s="883"/>
    </row>
    <row r="16" spans="1:9" s="478" customFormat="1" ht="18.75" customHeight="1">
      <c r="A16" s="922"/>
      <c r="B16" s="881" t="s">
        <v>2481</v>
      </c>
      <c r="C16" s="882"/>
      <c r="D16" s="883"/>
      <c r="E16" s="883"/>
      <c r="F16" s="883"/>
    </row>
    <row r="17" spans="1:6" s="764" customFormat="1" ht="12.5">
      <c r="A17" s="784"/>
      <c r="B17" s="828"/>
      <c r="C17" s="829"/>
      <c r="D17" s="785"/>
      <c r="E17" s="842"/>
      <c r="F17" s="842"/>
    </row>
    <row r="18" spans="1:6" s="764" customFormat="1" ht="12.5">
      <c r="A18" s="784"/>
      <c r="B18" s="828"/>
      <c r="C18" s="829"/>
      <c r="D18" s="785"/>
      <c r="E18" s="842"/>
      <c r="F18" s="842"/>
    </row>
    <row r="19" spans="1:6" s="764" customFormat="1" ht="12.5">
      <c r="A19" s="784"/>
      <c r="B19" s="828"/>
      <c r="C19" s="829"/>
      <c r="D19" s="785"/>
      <c r="E19" s="842"/>
      <c r="F19" s="842"/>
    </row>
    <row r="20" spans="1:6" s="764" customFormat="1" ht="12.5">
      <c r="A20" s="784"/>
      <c r="B20" s="828"/>
      <c r="C20" s="829"/>
      <c r="D20" s="785"/>
      <c r="E20" s="842"/>
      <c r="F20" s="842"/>
    </row>
    <row r="21" spans="1:6" s="764" customFormat="1" ht="12.5">
      <c r="A21" s="784"/>
      <c r="B21" s="828"/>
      <c r="C21" s="829"/>
      <c r="D21" s="785"/>
      <c r="E21" s="842"/>
      <c r="F21" s="842"/>
    </row>
    <row r="22" spans="1:6" s="764" customFormat="1" ht="12.5">
      <c r="A22" s="784"/>
      <c r="B22" s="828"/>
      <c r="C22" s="829"/>
      <c r="D22" s="785"/>
      <c r="E22" s="842"/>
      <c r="F22" s="842"/>
    </row>
    <row r="23" spans="1:6" s="764" customFormat="1" ht="12.5">
      <c r="A23" s="784"/>
      <c r="B23" s="828"/>
      <c r="C23" s="829"/>
      <c r="D23" s="785"/>
      <c r="E23" s="842"/>
      <c r="F23" s="842"/>
    </row>
    <row r="24" spans="1:6" s="764" customFormat="1" ht="12.5">
      <c r="A24" s="784"/>
      <c r="B24" s="828"/>
      <c r="C24" s="829"/>
      <c r="D24" s="785"/>
      <c r="E24" s="842"/>
      <c r="F24" s="842"/>
    </row>
    <row r="25" spans="1:6" s="764" customFormat="1" ht="12.5">
      <c r="A25" s="784"/>
      <c r="B25" s="828"/>
      <c r="C25" s="829"/>
      <c r="D25" s="785"/>
      <c r="E25" s="842"/>
      <c r="F25" s="842"/>
    </row>
    <row r="26" spans="1:6" s="764" customFormat="1" ht="12.5">
      <c r="A26" s="784"/>
      <c r="B26" s="828"/>
      <c r="C26" s="829"/>
      <c r="D26" s="785"/>
      <c r="E26" s="842"/>
      <c r="F26" s="842"/>
    </row>
    <row r="27" spans="1:6" s="764" customFormat="1" ht="12.5">
      <c r="A27" s="784"/>
      <c r="B27" s="828"/>
      <c r="C27" s="829"/>
      <c r="D27" s="785"/>
      <c r="E27" s="842"/>
      <c r="F27" s="842"/>
    </row>
    <row r="28" spans="1:6" s="764" customFormat="1" ht="12.5">
      <c r="A28" s="784"/>
      <c r="B28" s="828"/>
      <c r="C28" s="829"/>
      <c r="D28" s="785"/>
      <c r="E28" s="842"/>
      <c r="F28" s="842"/>
    </row>
    <row r="29" spans="1:6" s="764" customFormat="1" ht="12.5">
      <c r="A29" s="784"/>
      <c r="B29" s="828"/>
      <c r="C29" s="829"/>
      <c r="D29" s="785"/>
      <c r="E29" s="842"/>
      <c r="F29" s="842"/>
    </row>
    <row r="30" spans="1:6" s="764" customFormat="1" ht="12.5">
      <c r="A30" s="784"/>
      <c r="B30" s="828"/>
      <c r="C30" s="829"/>
      <c r="D30" s="785"/>
      <c r="E30" s="842"/>
      <c r="F30" s="842"/>
    </row>
    <row r="31" spans="1:6" s="764" customFormat="1" ht="12.5">
      <c r="A31" s="784"/>
      <c r="B31" s="828"/>
      <c r="C31" s="829"/>
      <c r="D31" s="785"/>
      <c r="E31" s="842"/>
      <c r="F31" s="842"/>
    </row>
    <row r="32" spans="1:6" s="764" customFormat="1" ht="12.5">
      <c r="A32" s="784"/>
      <c r="B32" s="828"/>
      <c r="C32" s="829"/>
      <c r="D32" s="785"/>
      <c r="E32" s="842"/>
      <c r="F32" s="842"/>
    </row>
    <row r="33" spans="1:9" s="764" customFormat="1" ht="12.5">
      <c r="A33" s="784"/>
      <c r="B33" s="828"/>
      <c r="C33" s="829"/>
      <c r="D33" s="785"/>
      <c r="E33" s="842"/>
      <c r="F33" s="842"/>
    </row>
    <row r="34" spans="1:9" s="764" customFormat="1" ht="12.5">
      <c r="A34" s="784"/>
      <c r="B34" s="828"/>
      <c r="C34" s="829"/>
      <c r="D34" s="785"/>
      <c r="E34" s="842"/>
      <c r="F34" s="842"/>
    </row>
    <row r="35" spans="1:9" s="764" customFormat="1" ht="12.5">
      <c r="A35" s="784"/>
      <c r="B35" s="828"/>
      <c r="C35" s="829"/>
      <c r="D35" s="785"/>
      <c r="E35" s="842"/>
      <c r="F35" s="842"/>
    </row>
    <row r="36" spans="1:9" s="935" customFormat="1" ht="18" customHeight="1">
      <c r="A36" s="936"/>
      <c r="B36" s="942"/>
      <c r="C36" s="943"/>
      <c r="D36" s="938"/>
      <c r="E36" s="938"/>
      <c r="F36" s="944"/>
      <c r="G36" s="938"/>
      <c r="H36" s="939"/>
      <c r="I36" s="940"/>
    </row>
    <row r="37" spans="1:9" s="935" customFormat="1" ht="14.25" customHeight="1">
      <c r="A37" s="936"/>
      <c r="B37" s="945"/>
      <c r="C37" s="1310"/>
      <c r="D37" s="1310"/>
      <c r="E37" s="1310"/>
      <c r="F37" s="1310"/>
      <c r="G37" s="1310"/>
      <c r="H37" s="1310"/>
      <c r="I37" s="1310"/>
    </row>
    <row r="38" spans="1:9" s="935" customFormat="1" ht="14.25" customHeight="1">
      <c r="A38" s="936"/>
      <c r="B38" s="942"/>
      <c r="C38" s="946"/>
      <c r="D38" s="947"/>
      <c r="E38" s="947"/>
      <c r="F38" s="948"/>
      <c r="G38" s="947"/>
      <c r="H38" s="949"/>
      <c r="I38" s="950"/>
    </row>
    <row r="39" spans="1:9" s="935" customFormat="1" ht="12.5">
      <c r="A39" s="928"/>
      <c r="B39" s="929"/>
      <c r="C39" s="930"/>
      <c r="D39" s="930"/>
      <c r="E39" s="930"/>
      <c r="F39" s="931"/>
      <c r="G39" s="932"/>
      <c r="H39" s="933"/>
      <c r="I39" s="934"/>
    </row>
    <row r="40" spans="1:9" s="935" customFormat="1" ht="25">
      <c r="A40" s="928"/>
      <c r="B40" s="1305" t="s">
        <v>3217</v>
      </c>
      <c r="C40" s="1305"/>
      <c r="D40" s="1305"/>
      <c r="E40" s="1305"/>
      <c r="F40" s="951"/>
      <c r="G40" s="932"/>
      <c r="H40" s="933"/>
      <c r="I40" s="934"/>
    </row>
    <row r="42" spans="1:9">
      <c r="A42" s="952" t="s">
        <v>3218</v>
      </c>
      <c r="B42" s="953"/>
      <c r="C42" s="954" t="s">
        <v>247</v>
      </c>
      <c r="D42" s="952"/>
      <c r="E42" s="955" t="s">
        <v>3219</v>
      </c>
      <c r="F42" s="954" t="s">
        <v>3220</v>
      </c>
    </row>
    <row r="43" spans="1:9">
      <c r="A43" s="952" t="s">
        <v>3221</v>
      </c>
      <c r="B43" s="953" t="s">
        <v>2484</v>
      </c>
      <c r="C43" s="954" t="s">
        <v>3222</v>
      </c>
      <c r="D43" s="952" t="s">
        <v>248</v>
      </c>
      <c r="E43" s="957" t="s">
        <v>1433</v>
      </c>
      <c r="F43" s="954" t="s">
        <v>1433</v>
      </c>
    </row>
    <row r="44" spans="1:9" s="963" customFormat="1">
      <c r="A44" s="958"/>
      <c r="B44" s="959"/>
      <c r="C44" s="960"/>
      <c r="D44" s="961"/>
      <c r="E44" s="962"/>
      <c r="F44" s="960"/>
    </row>
    <row r="45" spans="1:9" s="967" customFormat="1">
      <c r="A45" s="964" t="s">
        <v>1435</v>
      </c>
      <c r="B45" s="965" t="s">
        <v>3223</v>
      </c>
      <c r="C45" s="965"/>
      <c r="D45" s="964"/>
      <c r="E45" s="966"/>
      <c r="F45" s="965"/>
    </row>
    <row r="46" spans="1:9" s="963" customFormat="1">
      <c r="A46" s="958"/>
      <c r="B46" s="960"/>
      <c r="C46" s="960"/>
      <c r="D46" s="961"/>
      <c r="E46" s="962"/>
      <c r="F46" s="960"/>
    </row>
    <row r="47" spans="1:9" s="967" customFormat="1" ht="26">
      <c r="A47" s="968"/>
      <c r="B47" s="969" t="s">
        <v>3224</v>
      </c>
      <c r="C47" s="970"/>
      <c r="D47" s="968"/>
      <c r="E47" s="971"/>
      <c r="F47" s="970"/>
    </row>
    <row r="48" spans="1:9" s="967" customFormat="1" ht="377">
      <c r="A48" s="968"/>
      <c r="B48" s="969" t="s">
        <v>3225</v>
      </c>
      <c r="C48" s="970"/>
      <c r="D48" s="968"/>
      <c r="E48" s="971"/>
      <c r="F48" s="970"/>
    </row>
    <row r="49" spans="1:6" s="967" customFormat="1" ht="234">
      <c r="A49" s="968"/>
      <c r="B49" s="969" t="s">
        <v>3226</v>
      </c>
      <c r="C49" s="970"/>
      <c r="D49" s="968"/>
      <c r="E49" s="971"/>
      <c r="F49" s="970"/>
    </row>
    <row r="50" spans="1:6" s="967" customFormat="1" ht="338">
      <c r="A50" s="968"/>
      <c r="B50" s="969" t="s">
        <v>3227</v>
      </c>
      <c r="C50" s="970"/>
      <c r="D50" s="968"/>
      <c r="E50" s="971"/>
      <c r="F50" s="970"/>
    </row>
    <row r="51" spans="1:6" s="967" customFormat="1" ht="323.25" customHeight="1">
      <c r="A51" s="968"/>
      <c r="B51" s="969" t="s">
        <v>3228</v>
      </c>
      <c r="C51" s="970"/>
      <c r="D51" s="968"/>
      <c r="E51" s="971"/>
      <c r="F51" s="970"/>
    </row>
    <row r="52" spans="1:6" s="967" customFormat="1" ht="148.5" customHeight="1">
      <c r="A52" s="968"/>
      <c r="B52" s="972" t="s">
        <v>3229</v>
      </c>
      <c r="C52" s="970"/>
      <c r="D52" s="968"/>
      <c r="E52" s="971"/>
      <c r="F52" s="970"/>
    </row>
    <row r="53" spans="1:6" ht="78">
      <c r="A53" s="958"/>
      <c r="B53" s="973" t="s">
        <v>3230</v>
      </c>
      <c r="C53" s="960"/>
      <c r="D53" s="961"/>
      <c r="E53" s="962"/>
      <c r="F53" s="960"/>
    </row>
    <row r="54" spans="1:6">
      <c r="A54" s="958"/>
      <c r="B54" s="974"/>
      <c r="C54" s="960"/>
      <c r="D54" s="961"/>
      <c r="E54" s="962"/>
      <c r="F54" s="960"/>
    </row>
    <row r="55" spans="1:6" s="963" customFormat="1">
      <c r="A55" s="964" t="s">
        <v>1551</v>
      </c>
      <c r="B55" s="965" t="s">
        <v>3231</v>
      </c>
      <c r="C55" s="975"/>
      <c r="D55" s="976"/>
      <c r="E55" s="977"/>
      <c r="F55" s="975"/>
    </row>
    <row r="56" spans="1:6" s="963" customFormat="1">
      <c r="A56" s="964"/>
      <c r="B56" s="965"/>
      <c r="C56" s="975"/>
      <c r="D56" s="976"/>
      <c r="E56" s="977"/>
      <c r="F56" s="975"/>
    </row>
    <row r="57" spans="1:6" s="963" customFormat="1">
      <c r="A57" s="958"/>
      <c r="B57" s="959"/>
      <c r="C57" s="960"/>
      <c r="D57" s="961"/>
      <c r="E57" s="962"/>
      <c r="F57" s="960"/>
    </row>
    <row r="58" spans="1:6" s="963" customFormat="1" ht="34">
      <c r="A58" s="958"/>
      <c r="B58" s="978" t="s">
        <v>3232</v>
      </c>
      <c r="C58" s="960"/>
      <c r="D58" s="961"/>
      <c r="E58" s="962"/>
      <c r="F58" s="960"/>
    </row>
    <row r="59" spans="1:6" s="963" customFormat="1" ht="56">
      <c r="A59" s="979" t="s">
        <v>0</v>
      </c>
      <c r="B59" s="980" t="s">
        <v>3233</v>
      </c>
      <c r="C59" s="981" t="s">
        <v>1</v>
      </c>
      <c r="D59" s="982">
        <v>1</v>
      </c>
      <c r="E59" s="983"/>
      <c r="F59" s="984">
        <f>D59*E59</f>
        <v>0</v>
      </c>
    </row>
    <row r="60" spans="1:6" s="963" customFormat="1" ht="14">
      <c r="A60" s="985"/>
      <c r="B60" s="986"/>
      <c r="C60" s="987"/>
      <c r="D60" s="988"/>
      <c r="E60" s="989"/>
      <c r="F60" s="988"/>
    </row>
    <row r="61" spans="1:6" s="963" customFormat="1" ht="42">
      <c r="A61" s="985" t="s">
        <v>2</v>
      </c>
      <c r="B61" s="980" t="s">
        <v>3234</v>
      </c>
      <c r="C61" s="987" t="s">
        <v>1</v>
      </c>
      <c r="D61" s="990">
        <v>1</v>
      </c>
      <c r="E61" s="989"/>
      <c r="F61" s="984">
        <f>D61*E61</f>
        <v>0</v>
      </c>
    </row>
    <row r="62" spans="1:6" s="967" customFormat="1">
      <c r="A62" s="964"/>
      <c r="C62" s="965"/>
      <c r="D62" s="964"/>
      <c r="E62" s="966"/>
      <c r="F62" s="965"/>
    </row>
    <row r="63" spans="1:6" s="967" customFormat="1">
      <c r="A63" s="964"/>
      <c r="B63" s="965"/>
      <c r="C63" s="965"/>
      <c r="D63" s="964"/>
      <c r="E63" s="966"/>
      <c r="F63" s="965"/>
    </row>
    <row r="64" spans="1:6" s="967" customFormat="1" ht="409.5" customHeight="1">
      <c r="A64" s="968"/>
      <c r="B64" s="991" t="s">
        <v>3235</v>
      </c>
      <c r="C64" s="970"/>
      <c r="D64" s="968"/>
      <c r="E64" s="971"/>
      <c r="F64" s="970"/>
    </row>
    <row r="65" spans="1:16" s="967" customFormat="1" ht="365.25" customHeight="1">
      <c r="A65" s="968"/>
      <c r="B65" s="991" t="s">
        <v>3236</v>
      </c>
      <c r="C65" s="970"/>
      <c r="D65" s="968"/>
      <c r="E65" s="971"/>
      <c r="F65" s="970"/>
    </row>
    <row r="66" spans="1:16" s="967" customFormat="1" ht="274.14999999999998" customHeight="1">
      <c r="A66" s="968"/>
      <c r="B66" s="991" t="s">
        <v>3237</v>
      </c>
      <c r="C66" s="970"/>
      <c r="D66" s="968"/>
      <c r="E66" s="971"/>
      <c r="F66" s="970"/>
    </row>
    <row r="67" spans="1:16" s="967" customFormat="1" ht="28">
      <c r="A67" s="992" t="s">
        <v>3</v>
      </c>
      <c r="B67" s="993" t="s">
        <v>3238</v>
      </c>
      <c r="C67" s="994" t="s">
        <v>1</v>
      </c>
      <c r="D67" s="995">
        <v>1</v>
      </c>
      <c r="E67" s="996"/>
      <c r="F67" s="997">
        <f>D67*E67</f>
        <v>0</v>
      </c>
    </row>
    <row r="68" spans="1:16" s="967" customFormat="1" ht="14">
      <c r="A68" s="998"/>
      <c r="B68" s="999"/>
      <c r="C68" s="1000"/>
      <c r="D68" s="1001"/>
      <c r="E68" s="1002"/>
      <c r="F68" s="1003"/>
    </row>
    <row r="69" spans="1:16" s="967" customFormat="1" ht="42">
      <c r="A69" s="992" t="s">
        <v>4</v>
      </c>
      <c r="B69" s="993" t="s">
        <v>3239</v>
      </c>
      <c r="C69" s="994" t="s">
        <v>1</v>
      </c>
      <c r="D69" s="995">
        <v>1</v>
      </c>
      <c r="E69" s="996"/>
      <c r="F69" s="997">
        <f>D69*E69</f>
        <v>0</v>
      </c>
    </row>
    <row r="70" spans="1:16" s="967" customFormat="1" ht="13.5" thickBot="1">
      <c r="A70" s="968"/>
      <c r="B70" s="991"/>
      <c r="C70" s="970"/>
      <c r="D70" s="968"/>
      <c r="E70" s="971"/>
      <c r="F70" s="970"/>
    </row>
    <row r="71" spans="1:16" s="967" customFormat="1" ht="16.5" thickTop="1" thickBot="1">
      <c r="A71" s="1004"/>
      <c r="B71" s="1306" t="s">
        <v>3240</v>
      </c>
      <c r="C71" s="1307"/>
      <c r="D71" s="1307"/>
      <c r="E71" s="1307"/>
      <c r="F71" s="1005">
        <f>SUM(F49:F70)</f>
        <v>0</v>
      </c>
      <c r="G71" s="1006"/>
    </row>
    <row r="72" spans="1:16" s="1008" customFormat="1" ht="13.5" thickTop="1">
      <c r="A72" s="1007"/>
      <c r="B72" s="956"/>
      <c r="C72" s="956"/>
      <c r="G72" s="956"/>
      <c r="H72" s="956"/>
      <c r="I72" s="956"/>
      <c r="J72" s="956"/>
      <c r="K72" s="956"/>
      <c r="L72" s="956"/>
      <c r="M72" s="956"/>
      <c r="N72" s="956"/>
      <c r="O72" s="956"/>
      <c r="P72" s="956"/>
    </row>
    <row r="73" spans="1:16" s="1008" customFormat="1">
      <c r="A73" s="1007"/>
      <c r="B73" s="956"/>
      <c r="C73" s="956"/>
      <c r="G73" s="956"/>
      <c r="H73" s="956"/>
      <c r="I73" s="956"/>
      <c r="J73" s="956"/>
      <c r="K73" s="956"/>
      <c r="L73" s="956"/>
      <c r="M73" s="956"/>
      <c r="N73" s="956"/>
      <c r="O73" s="956"/>
      <c r="P73" s="956"/>
    </row>
    <row r="74" spans="1:16" s="1008" customFormat="1">
      <c r="A74" s="1007"/>
      <c r="B74" s="956"/>
      <c r="C74" s="956"/>
      <c r="G74" s="956"/>
      <c r="H74" s="956"/>
      <c r="I74" s="956"/>
      <c r="J74" s="956"/>
      <c r="K74" s="956"/>
      <c r="L74" s="956"/>
      <c r="M74" s="956"/>
      <c r="N74" s="956"/>
      <c r="O74" s="956"/>
      <c r="P74" s="956"/>
    </row>
    <row r="75" spans="1:16" s="1008" customFormat="1">
      <c r="A75" s="1007"/>
      <c r="B75" s="956"/>
      <c r="C75" s="956"/>
      <c r="G75" s="956"/>
      <c r="H75" s="956"/>
      <c r="I75" s="956"/>
      <c r="J75" s="956"/>
      <c r="K75" s="956"/>
      <c r="L75" s="956"/>
      <c r="M75" s="956"/>
      <c r="N75" s="956"/>
      <c r="O75" s="956"/>
      <c r="P75" s="956"/>
    </row>
    <row r="76" spans="1:16" s="1008" customFormat="1">
      <c r="A76" s="1007"/>
      <c r="B76" s="956"/>
      <c r="C76" s="956"/>
      <c r="G76" s="956"/>
      <c r="H76" s="956"/>
      <c r="I76" s="956"/>
      <c r="J76" s="956"/>
      <c r="K76" s="956"/>
      <c r="L76" s="956"/>
      <c r="M76" s="956"/>
      <c r="N76" s="956"/>
      <c r="O76" s="956"/>
      <c r="P76" s="956"/>
    </row>
    <row r="77" spans="1:16" s="1008" customFormat="1">
      <c r="A77" s="1007"/>
      <c r="B77" s="956"/>
      <c r="C77" s="956"/>
      <c r="G77" s="956"/>
      <c r="H77" s="956"/>
      <c r="I77" s="956"/>
      <c r="J77" s="956"/>
      <c r="K77" s="956"/>
      <c r="L77" s="956"/>
      <c r="M77" s="956"/>
      <c r="N77" s="956"/>
      <c r="O77" s="956"/>
      <c r="P77" s="956"/>
    </row>
    <row r="78" spans="1:16" s="1008" customFormat="1">
      <c r="A78" s="1007"/>
      <c r="B78" s="956"/>
      <c r="C78" s="956"/>
      <c r="G78" s="956"/>
      <c r="H78" s="956"/>
      <c r="I78" s="956"/>
      <c r="J78" s="956"/>
      <c r="K78" s="956"/>
      <c r="L78" s="956"/>
      <c r="M78" s="956"/>
      <c r="N78" s="956"/>
      <c r="O78" s="956"/>
      <c r="P78" s="956"/>
    </row>
    <row r="79" spans="1:16" s="1008" customFormat="1">
      <c r="A79" s="1007"/>
      <c r="B79" s="956"/>
      <c r="C79" s="956"/>
      <c r="G79" s="956"/>
      <c r="H79" s="956"/>
      <c r="I79" s="956"/>
      <c r="J79" s="956"/>
      <c r="K79" s="956"/>
      <c r="L79" s="956"/>
      <c r="M79" s="956"/>
      <c r="N79" s="956"/>
      <c r="O79" s="956"/>
      <c r="P79" s="956"/>
    </row>
    <row r="80" spans="1:16" s="1008" customFormat="1">
      <c r="A80" s="1007"/>
      <c r="B80" s="956"/>
      <c r="C80" s="956"/>
      <c r="G80" s="956"/>
      <c r="H80" s="956"/>
      <c r="I80" s="956"/>
      <c r="J80" s="956"/>
      <c r="K80" s="956"/>
      <c r="L80" s="956"/>
      <c r="M80" s="956"/>
      <c r="N80" s="956"/>
      <c r="O80" s="956"/>
      <c r="P80" s="956"/>
    </row>
    <row r="81" spans="1:16" s="1008" customFormat="1">
      <c r="A81" s="1007"/>
      <c r="B81" s="956"/>
      <c r="C81" s="956"/>
      <c r="G81" s="956"/>
      <c r="H81" s="956"/>
      <c r="I81" s="956"/>
      <c r="J81" s="956"/>
      <c r="K81" s="956"/>
      <c r="L81" s="956"/>
      <c r="M81" s="956"/>
      <c r="N81" s="956"/>
      <c r="O81" s="956"/>
      <c r="P81" s="956"/>
    </row>
    <row r="82" spans="1:16" s="1008" customFormat="1">
      <c r="A82" s="1007"/>
      <c r="B82" s="956"/>
      <c r="C82" s="956"/>
      <c r="G82" s="956"/>
      <c r="H82" s="956"/>
      <c r="I82" s="956"/>
      <c r="J82" s="956"/>
      <c r="K82" s="956"/>
      <c r="L82" s="956"/>
      <c r="M82" s="956"/>
      <c r="N82" s="956"/>
      <c r="O82" s="956"/>
      <c r="P82" s="956"/>
    </row>
    <row r="83" spans="1:16" s="1008" customFormat="1">
      <c r="A83" s="1007"/>
      <c r="B83" s="956"/>
      <c r="C83" s="956"/>
      <c r="G83" s="956"/>
      <c r="H83" s="956"/>
      <c r="I83" s="956"/>
      <c r="J83" s="956"/>
      <c r="K83" s="956"/>
      <c r="L83" s="956"/>
      <c r="M83" s="956"/>
      <c r="N83" s="956"/>
      <c r="O83" s="956"/>
      <c r="P83" s="956"/>
    </row>
    <row r="84" spans="1:16" s="1008" customFormat="1">
      <c r="A84" s="1007"/>
      <c r="B84" s="956"/>
      <c r="C84" s="956"/>
      <c r="G84" s="956"/>
      <c r="H84" s="956"/>
      <c r="I84" s="956"/>
      <c r="J84" s="956"/>
      <c r="K84" s="956"/>
      <c r="L84" s="956"/>
      <c r="M84" s="956"/>
      <c r="N84" s="956"/>
      <c r="O84" s="956"/>
      <c r="P84" s="956"/>
    </row>
    <row r="85" spans="1:16" s="1008" customFormat="1">
      <c r="A85" s="1007"/>
      <c r="B85" s="956"/>
      <c r="C85" s="956"/>
      <c r="G85" s="956"/>
      <c r="H85" s="956"/>
      <c r="I85" s="956"/>
      <c r="J85" s="956"/>
      <c r="K85" s="956"/>
      <c r="L85" s="956"/>
      <c r="M85" s="956"/>
      <c r="N85" s="956"/>
      <c r="O85" s="956"/>
      <c r="P85" s="956"/>
    </row>
    <row r="86" spans="1:16" s="1008" customFormat="1">
      <c r="A86" s="1007"/>
      <c r="B86" s="956"/>
      <c r="C86" s="956"/>
      <c r="G86" s="956"/>
      <c r="H86" s="956"/>
      <c r="I86" s="956"/>
      <c r="J86" s="956"/>
      <c r="K86" s="956"/>
      <c r="L86" s="956"/>
      <c r="M86" s="956"/>
      <c r="N86" s="956"/>
      <c r="O86" s="956"/>
      <c r="P86" s="956"/>
    </row>
    <row r="87" spans="1:16" s="1008" customFormat="1">
      <c r="A87" s="1007"/>
      <c r="B87" s="956"/>
      <c r="C87" s="956"/>
      <c r="G87" s="956"/>
      <c r="H87" s="956"/>
      <c r="I87" s="956"/>
      <c r="J87" s="956"/>
      <c r="K87" s="956"/>
      <c r="L87" s="956"/>
      <c r="M87" s="956"/>
      <c r="N87" s="956"/>
      <c r="O87" s="956"/>
      <c r="P87" s="956"/>
    </row>
    <row r="88" spans="1:16" s="1008" customFormat="1">
      <c r="A88" s="1007"/>
      <c r="B88" s="956"/>
      <c r="C88" s="956"/>
      <c r="G88" s="956"/>
      <c r="H88" s="956"/>
      <c r="I88" s="956"/>
      <c r="J88" s="956"/>
      <c r="K88" s="956"/>
      <c r="L88" s="956"/>
      <c r="M88" s="956"/>
      <c r="N88" s="956"/>
      <c r="O88" s="956"/>
      <c r="P88" s="956"/>
    </row>
    <row r="89" spans="1:16" s="1008" customFormat="1">
      <c r="A89" s="1007"/>
      <c r="B89" s="956"/>
      <c r="C89" s="956"/>
      <c r="G89" s="956"/>
      <c r="H89" s="956"/>
      <c r="I89" s="956"/>
      <c r="J89" s="956"/>
      <c r="K89" s="956"/>
      <c r="L89" s="956"/>
      <c r="M89" s="956"/>
      <c r="N89" s="956"/>
      <c r="O89" s="956"/>
      <c r="P89" s="956"/>
    </row>
    <row r="90" spans="1:16" s="1008" customFormat="1">
      <c r="A90" s="1007"/>
      <c r="B90" s="956"/>
      <c r="C90" s="956"/>
      <c r="G90" s="956"/>
      <c r="H90" s="956"/>
      <c r="I90" s="956"/>
      <c r="J90" s="956"/>
      <c r="K90" s="956"/>
      <c r="L90" s="956"/>
      <c r="M90" s="956"/>
      <c r="N90" s="956"/>
      <c r="O90" s="956"/>
      <c r="P90" s="956"/>
    </row>
    <row r="91" spans="1:16" s="1008" customFormat="1">
      <c r="A91" s="1007"/>
      <c r="B91" s="956"/>
      <c r="C91" s="956"/>
      <c r="G91" s="956"/>
      <c r="H91" s="956"/>
      <c r="I91" s="956"/>
      <c r="J91" s="956"/>
      <c r="K91" s="956"/>
      <c r="L91" s="956"/>
      <c r="M91" s="956"/>
      <c r="N91" s="956"/>
      <c r="O91" s="956"/>
      <c r="P91" s="956"/>
    </row>
    <row r="92" spans="1:16" s="1008" customFormat="1">
      <c r="A92" s="1007"/>
      <c r="B92" s="956"/>
      <c r="C92" s="956"/>
      <c r="G92" s="956"/>
      <c r="H92" s="956"/>
      <c r="I92" s="956"/>
      <c r="J92" s="956"/>
      <c r="K92" s="956"/>
      <c r="L92" s="956"/>
      <c r="M92" s="956"/>
      <c r="N92" s="956"/>
      <c r="O92" s="956"/>
      <c r="P92" s="956"/>
    </row>
    <row r="93" spans="1:16" s="1008" customFormat="1">
      <c r="A93" s="1007"/>
      <c r="B93" s="956"/>
      <c r="C93" s="956"/>
      <c r="G93" s="956"/>
      <c r="H93" s="956"/>
      <c r="I93" s="956"/>
      <c r="J93" s="956"/>
      <c r="K93" s="956"/>
      <c r="L93" s="956"/>
      <c r="M93" s="956"/>
      <c r="N93" s="956"/>
      <c r="O93" s="956"/>
      <c r="P93" s="956"/>
    </row>
    <row r="94" spans="1:16" s="1008" customFormat="1">
      <c r="A94" s="1007"/>
      <c r="B94" s="956"/>
      <c r="C94" s="956"/>
      <c r="G94" s="956"/>
      <c r="H94" s="956"/>
      <c r="I94" s="956"/>
      <c r="J94" s="956"/>
      <c r="K94" s="956"/>
      <c r="L94" s="956"/>
      <c r="M94" s="956"/>
      <c r="N94" s="956"/>
      <c r="O94" s="956"/>
      <c r="P94" s="956"/>
    </row>
    <row r="95" spans="1:16" s="1008" customFormat="1">
      <c r="A95" s="1007"/>
      <c r="B95" s="956"/>
      <c r="C95" s="956"/>
      <c r="G95" s="956"/>
      <c r="H95" s="956"/>
      <c r="I95" s="956"/>
      <c r="J95" s="956"/>
      <c r="K95" s="956"/>
      <c r="L95" s="956"/>
      <c r="M95" s="956"/>
      <c r="N95" s="956"/>
      <c r="O95" s="956"/>
      <c r="P95" s="956"/>
    </row>
    <row r="96" spans="1:16" s="1008" customFormat="1">
      <c r="A96" s="1007"/>
      <c r="B96" s="956"/>
      <c r="C96" s="956"/>
      <c r="G96" s="956"/>
      <c r="H96" s="956"/>
      <c r="I96" s="956"/>
      <c r="J96" s="956"/>
      <c r="K96" s="956"/>
      <c r="L96" s="956"/>
      <c r="M96" s="956"/>
      <c r="N96" s="956"/>
      <c r="O96" s="956"/>
      <c r="P96" s="956"/>
    </row>
    <row r="97" spans="1:16" s="1008" customFormat="1">
      <c r="A97" s="1007"/>
      <c r="B97" s="956"/>
      <c r="C97" s="956"/>
      <c r="G97" s="956"/>
      <c r="H97" s="956"/>
      <c r="I97" s="956"/>
      <c r="J97" s="956"/>
      <c r="K97" s="956"/>
      <c r="L97" s="956"/>
      <c r="M97" s="956"/>
      <c r="N97" s="956"/>
      <c r="O97" s="956"/>
      <c r="P97" s="956"/>
    </row>
    <row r="98" spans="1:16" s="1008" customFormat="1">
      <c r="A98" s="1007"/>
      <c r="B98" s="956"/>
      <c r="C98" s="956"/>
      <c r="G98" s="956"/>
      <c r="H98" s="956"/>
      <c r="I98" s="956"/>
      <c r="J98" s="956"/>
      <c r="K98" s="956"/>
      <c r="L98" s="956"/>
      <c r="M98" s="956"/>
      <c r="N98" s="956"/>
      <c r="O98" s="956"/>
      <c r="P98" s="956"/>
    </row>
    <row r="99" spans="1:16" s="1008" customFormat="1">
      <c r="A99" s="1007"/>
      <c r="B99" s="956"/>
      <c r="C99" s="956"/>
      <c r="G99" s="956"/>
      <c r="H99" s="956"/>
      <c r="I99" s="956"/>
      <c r="J99" s="956"/>
      <c r="K99" s="956"/>
      <c r="L99" s="956"/>
      <c r="M99" s="956"/>
      <c r="N99" s="956"/>
      <c r="O99" s="956"/>
      <c r="P99" s="956"/>
    </row>
    <row r="100" spans="1:16" s="1008" customFormat="1">
      <c r="A100" s="1007"/>
      <c r="B100" s="956"/>
      <c r="C100" s="956"/>
      <c r="G100" s="956"/>
      <c r="H100" s="956"/>
      <c r="I100" s="956"/>
      <c r="J100" s="956"/>
      <c r="K100" s="956"/>
      <c r="L100" s="956"/>
      <c r="M100" s="956"/>
      <c r="N100" s="956"/>
      <c r="O100" s="956"/>
      <c r="P100" s="956"/>
    </row>
    <row r="101" spans="1:16" s="1008" customFormat="1">
      <c r="A101" s="1007"/>
      <c r="B101" s="956"/>
      <c r="C101" s="956"/>
      <c r="G101" s="956"/>
      <c r="H101" s="956"/>
      <c r="I101" s="956"/>
      <c r="J101" s="956"/>
      <c r="K101" s="956"/>
      <c r="L101" s="956"/>
      <c r="M101" s="956"/>
      <c r="N101" s="956"/>
      <c r="O101" s="956"/>
      <c r="P101" s="956"/>
    </row>
    <row r="102" spans="1:16" s="1008" customFormat="1">
      <c r="A102" s="1007"/>
      <c r="B102" s="956"/>
      <c r="C102" s="956"/>
      <c r="G102" s="956"/>
      <c r="H102" s="956"/>
      <c r="I102" s="956"/>
      <c r="J102" s="956"/>
      <c r="K102" s="956"/>
      <c r="L102" s="956"/>
      <c r="M102" s="956"/>
      <c r="N102" s="956"/>
      <c r="O102" s="956"/>
      <c r="P102" s="956"/>
    </row>
    <row r="103" spans="1:16" s="1008" customFormat="1">
      <c r="A103" s="1007"/>
      <c r="B103" s="956"/>
      <c r="C103" s="956"/>
      <c r="G103" s="956"/>
      <c r="H103" s="956"/>
      <c r="I103" s="956"/>
      <c r="J103" s="956"/>
      <c r="K103" s="956"/>
      <c r="L103" s="956"/>
      <c r="M103" s="956"/>
      <c r="N103" s="956"/>
      <c r="O103" s="956"/>
      <c r="P103" s="956"/>
    </row>
    <row r="104" spans="1:16" s="1008" customFormat="1">
      <c r="A104" s="1007"/>
      <c r="B104" s="956"/>
      <c r="C104" s="956"/>
      <c r="G104" s="956"/>
      <c r="H104" s="956"/>
      <c r="I104" s="956"/>
      <c r="J104" s="956"/>
      <c r="K104" s="956"/>
      <c r="L104" s="956"/>
      <c r="M104" s="956"/>
      <c r="N104" s="956"/>
      <c r="O104" s="956"/>
      <c r="P104" s="956"/>
    </row>
    <row r="105" spans="1:16" s="1008" customFormat="1">
      <c r="A105" s="1007"/>
      <c r="B105" s="956"/>
      <c r="C105" s="956"/>
      <c r="G105" s="956"/>
      <c r="H105" s="956"/>
      <c r="I105" s="956"/>
      <c r="J105" s="956"/>
      <c r="K105" s="956"/>
      <c r="L105" s="956"/>
      <c r="M105" s="956"/>
      <c r="N105" s="956"/>
      <c r="O105" s="956"/>
      <c r="P105" s="956"/>
    </row>
    <row r="106" spans="1:16" s="1008" customFormat="1">
      <c r="A106" s="1007"/>
      <c r="B106" s="956"/>
      <c r="C106" s="956"/>
      <c r="G106" s="956"/>
      <c r="H106" s="956"/>
      <c r="I106" s="956"/>
      <c r="J106" s="956"/>
      <c r="K106" s="956"/>
      <c r="L106" s="956"/>
      <c r="M106" s="956"/>
      <c r="N106" s="956"/>
      <c r="O106" s="956"/>
      <c r="P106" s="956"/>
    </row>
    <row r="107" spans="1:16" s="1008" customFormat="1">
      <c r="A107" s="1007"/>
      <c r="B107" s="956"/>
      <c r="C107" s="956"/>
      <c r="G107" s="956"/>
      <c r="H107" s="956"/>
      <c r="I107" s="956"/>
      <c r="J107" s="956"/>
      <c r="K107" s="956"/>
      <c r="L107" s="956"/>
      <c r="M107" s="956"/>
      <c r="N107" s="956"/>
      <c r="O107" s="956"/>
      <c r="P107" s="956"/>
    </row>
    <row r="108" spans="1:16" s="1008" customFormat="1">
      <c r="A108" s="1007"/>
      <c r="B108" s="956"/>
      <c r="C108" s="956"/>
      <c r="G108" s="956"/>
      <c r="H108" s="956"/>
      <c r="I108" s="956"/>
      <c r="J108" s="956"/>
      <c r="K108" s="956"/>
      <c r="L108" s="956"/>
      <c r="M108" s="956"/>
      <c r="N108" s="956"/>
      <c r="O108" s="956"/>
      <c r="P108" s="956"/>
    </row>
    <row r="109" spans="1:16" s="1008" customFormat="1">
      <c r="A109" s="1007"/>
      <c r="B109" s="956"/>
      <c r="C109" s="956"/>
      <c r="G109" s="956"/>
      <c r="H109" s="956"/>
      <c r="I109" s="956"/>
      <c r="J109" s="956"/>
      <c r="K109" s="956"/>
      <c r="L109" s="956"/>
      <c r="M109" s="956"/>
      <c r="N109" s="956"/>
      <c r="O109" s="956"/>
      <c r="P109" s="956"/>
    </row>
    <row r="110" spans="1:16" s="1008" customFormat="1">
      <c r="A110" s="1007"/>
      <c r="B110" s="956"/>
      <c r="C110" s="956"/>
      <c r="G110" s="956"/>
      <c r="H110" s="956"/>
      <c r="I110" s="956"/>
      <c r="J110" s="956"/>
      <c r="K110" s="956"/>
      <c r="L110" s="956"/>
      <c r="M110" s="956"/>
      <c r="N110" s="956"/>
      <c r="O110" s="956"/>
      <c r="P110" s="956"/>
    </row>
    <row r="111" spans="1:16" s="1008" customFormat="1">
      <c r="A111" s="1007"/>
      <c r="B111" s="956"/>
      <c r="C111" s="956"/>
      <c r="G111" s="956"/>
      <c r="H111" s="956"/>
      <c r="I111" s="956"/>
      <c r="J111" s="956"/>
      <c r="K111" s="956"/>
      <c r="L111" s="956"/>
      <c r="M111" s="956"/>
      <c r="N111" s="956"/>
      <c r="O111" s="956"/>
      <c r="P111" s="956"/>
    </row>
    <row r="112" spans="1:16" s="1008" customFormat="1">
      <c r="A112" s="1007"/>
      <c r="B112" s="956"/>
      <c r="C112" s="956"/>
      <c r="G112" s="956"/>
      <c r="H112" s="956"/>
      <c r="I112" s="956"/>
      <c r="J112" s="956"/>
      <c r="K112" s="956"/>
      <c r="L112" s="956"/>
      <c r="M112" s="956"/>
      <c r="N112" s="956"/>
      <c r="O112" s="956"/>
      <c r="P112" s="956"/>
    </row>
    <row r="113" spans="1:16" s="1008" customFormat="1">
      <c r="A113" s="1007"/>
      <c r="B113" s="956"/>
      <c r="C113" s="956"/>
      <c r="G113" s="956"/>
      <c r="H113" s="956"/>
      <c r="I113" s="956"/>
      <c r="J113" s="956"/>
      <c r="K113" s="956"/>
      <c r="L113" s="956"/>
      <c r="M113" s="956"/>
      <c r="N113" s="956"/>
      <c r="O113" s="956"/>
      <c r="P113" s="956"/>
    </row>
    <row r="114" spans="1:16" s="1008" customFormat="1">
      <c r="A114" s="1007"/>
      <c r="B114" s="956"/>
      <c r="C114" s="956"/>
      <c r="G114" s="956"/>
      <c r="H114" s="956"/>
      <c r="I114" s="956"/>
      <c r="J114" s="956"/>
      <c r="K114" s="956"/>
      <c r="L114" s="956"/>
      <c r="M114" s="956"/>
      <c r="N114" s="956"/>
      <c r="O114" s="956"/>
      <c r="P114" s="956"/>
    </row>
    <row r="115" spans="1:16" s="1008" customFormat="1">
      <c r="A115" s="1007"/>
      <c r="B115" s="956"/>
      <c r="C115" s="956"/>
      <c r="G115" s="956"/>
      <c r="H115" s="956"/>
      <c r="I115" s="956"/>
      <c r="J115" s="956"/>
      <c r="K115" s="956"/>
      <c r="L115" s="956"/>
      <c r="M115" s="956"/>
      <c r="N115" s="956"/>
      <c r="O115" s="956"/>
      <c r="P115" s="956"/>
    </row>
    <row r="116" spans="1:16" s="1008" customFormat="1">
      <c r="A116" s="1007"/>
      <c r="B116" s="956"/>
      <c r="C116" s="956"/>
      <c r="G116" s="956"/>
      <c r="H116" s="956"/>
      <c r="I116" s="956"/>
      <c r="J116" s="956"/>
      <c r="K116" s="956"/>
      <c r="L116" s="956"/>
      <c r="M116" s="956"/>
      <c r="N116" s="956"/>
      <c r="O116" s="956"/>
      <c r="P116" s="956"/>
    </row>
    <row r="117" spans="1:16" s="1008" customFormat="1">
      <c r="A117" s="1007"/>
      <c r="B117" s="956"/>
      <c r="C117" s="956"/>
      <c r="G117" s="956"/>
      <c r="H117" s="956"/>
      <c r="I117" s="956"/>
      <c r="J117" s="956"/>
      <c r="K117" s="956"/>
      <c r="L117" s="956"/>
      <c r="M117" s="956"/>
      <c r="N117" s="956"/>
      <c r="O117" s="956"/>
      <c r="P117" s="956"/>
    </row>
    <row r="118" spans="1:16" s="1008" customFormat="1">
      <c r="A118" s="1007"/>
      <c r="B118" s="956"/>
      <c r="C118" s="956"/>
      <c r="G118" s="956"/>
      <c r="H118" s="956"/>
      <c r="I118" s="956"/>
      <c r="J118" s="956"/>
      <c r="K118" s="956"/>
      <c r="L118" s="956"/>
      <c r="M118" s="956"/>
      <c r="N118" s="956"/>
      <c r="O118" s="956"/>
      <c r="P118" s="956"/>
    </row>
    <row r="119" spans="1:16" s="1008" customFormat="1">
      <c r="A119" s="1007"/>
      <c r="B119" s="956"/>
      <c r="C119" s="956"/>
      <c r="G119" s="956"/>
      <c r="H119" s="956"/>
      <c r="I119" s="956"/>
      <c r="J119" s="956"/>
      <c r="K119" s="956"/>
      <c r="L119" s="956"/>
      <c r="M119" s="956"/>
      <c r="N119" s="956"/>
      <c r="O119" s="956"/>
      <c r="P119" s="956"/>
    </row>
    <row r="120" spans="1:16" s="1008" customFormat="1">
      <c r="A120" s="1007"/>
      <c r="B120" s="956"/>
      <c r="C120" s="956"/>
      <c r="G120" s="956"/>
      <c r="H120" s="956"/>
      <c r="I120" s="956"/>
      <c r="J120" s="956"/>
      <c r="K120" s="956"/>
      <c r="L120" s="956"/>
      <c r="M120" s="956"/>
      <c r="N120" s="956"/>
      <c r="O120" s="956"/>
      <c r="P120" s="956"/>
    </row>
    <row r="121" spans="1:16" s="1008" customFormat="1">
      <c r="A121" s="1007"/>
      <c r="B121" s="956"/>
      <c r="C121" s="956"/>
      <c r="G121" s="956"/>
      <c r="H121" s="956"/>
      <c r="I121" s="956"/>
      <c r="J121" s="956"/>
      <c r="K121" s="956"/>
      <c r="L121" s="956"/>
      <c r="M121" s="956"/>
      <c r="N121" s="956"/>
      <c r="O121" s="956"/>
      <c r="P121" s="956"/>
    </row>
    <row r="122" spans="1:16" s="1008" customFormat="1">
      <c r="A122" s="1007"/>
      <c r="B122" s="956"/>
      <c r="C122" s="956"/>
      <c r="G122" s="956"/>
      <c r="H122" s="956"/>
      <c r="I122" s="956"/>
      <c r="J122" s="956"/>
      <c r="K122" s="956"/>
      <c r="L122" s="956"/>
      <c r="M122" s="956"/>
      <c r="N122" s="956"/>
      <c r="O122" s="956"/>
      <c r="P122" s="956"/>
    </row>
    <row r="123" spans="1:16" s="1008" customFormat="1">
      <c r="A123" s="1007"/>
      <c r="B123" s="956"/>
      <c r="C123" s="956"/>
      <c r="G123" s="956"/>
      <c r="H123" s="956"/>
      <c r="I123" s="956"/>
      <c r="J123" s="956"/>
      <c r="K123" s="956"/>
      <c r="L123" s="956"/>
      <c r="M123" s="956"/>
      <c r="N123" s="956"/>
      <c r="O123" s="956"/>
      <c r="P123" s="956"/>
    </row>
    <row r="124" spans="1:16" s="1008" customFormat="1">
      <c r="A124" s="1007"/>
      <c r="B124" s="956"/>
      <c r="C124" s="956"/>
      <c r="G124" s="956"/>
      <c r="H124" s="956"/>
      <c r="I124" s="956"/>
      <c r="J124" s="956"/>
      <c r="K124" s="956"/>
      <c r="L124" s="956"/>
      <c r="M124" s="956"/>
      <c r="N124" s="956"/>
      <c r="O124" s="956"/>
      <c r="P124" s="956"/>
    </row>
    <row r="125" spans="1:16" s="1008" customFormat="1">
      <c r="A125" s="1007"/>
      <c r="B125" s="956"/>
      <c r="C125" s="956"/>
      <c r="G125" s="956"/>
      <c r="H125" s="956"/>
      <c r="I125" s="956"/>
      <c r="J125" s="956"/>
      <c r="K125" s="956"/>
      <c r="L125" s="956"/>
      <c r="M125" s="956"/>
      <c r="N125" s="956"/>
      <c r="O125" s="956"/>
      <c r="P125" s="956"/>
    </row>
    <row r="126" spans="1:16" s="1008" customFormat="1">
      <c r="A126" s="1007"/>
      <c r="B126" s="956"/>
      <c r="C126" s="956"/>
      <c r="G126" s="956"/>
      <c r="H126" s="956"/>
      <c r="I126" s="956"/>
      <c r="J126" s="956"/>
      <c r="K126" s="956"/>
      <c r="L126" s="956"/>
      <c r="M126" s="956"/>
      <c r="N126" s="956"/>
      <c r="O126" s="956"/>
      <c r="P126" s="956"/>
    </row>
    <row r="127" spans="1:16" s="1008" customFormat="1">
      <c r="A127" s="1007"/>
      <c r="B127" s="956"/>
      <c r="C127" s="956"/>
      <c r="G127" s="956"/>
      <c r="H127" s="956"/>
      <c r="I127" s="956"/>
      <c r="J127" s="956"/>
      <c r="K127" s="956"/>
      <c r="L127" s="956"/>
      <c r="M127" s="956"/>
      <c r="N127" s="956"/>
      <c r="O127" s="956"/>
      <c r="P127" s="956"/>
    </row>
    <row r="128" spans="1:16" s="1008" customFormat="1">
      <c r="A128" s="1007"/>
      <c r="B128" s="956"/>
      <c r="C128" s="956"/>
      <c r="G128" s="956"/>
      <c r="H128" s="956"/>
      <c r="I128" s="956"/>
      <c r="J128" s="956"/>
      <c r="K128" s="956"/>
      <c r="L128" s="956"/>
      <c r="M128" s="956"/>
      <c r="N128" s="956"/>
      <c r="O128" s="956"/>
      <c r="P128" s="956"/>
    </row>
    <row r="129" spans="1:16" s="1008" customFormat="1">
      <c r="A129" s="1007"/>
      <c r="B129" s="956"/>
      <c r="C129" s="956"/>
      <c r="G129" s="956"/>
      <c r="H129" s="956"/>
      <c r="I129" s="956"/>
      <c r="J129" s="956"/>
      <c r="K129" s="956"/>
      <c r="L129" s="956"/>
      <c r="M129" s="956"/>
      <c r="N129" s="956"/>
      <c r="O129" s="956"/>
      <c r="P129" s="956"/>
    </row>
    <row r="130" spans="1:16" s="1008" customFormat="1">
      <c r="A130" s="1007"/>
      <c r="B130" s="956"/>
      <c r="C130" s="956"/>
      <c r="G130" s="956"/>
      <c r="H130" s="956"/>
      <c r="I130" s="956"/>
      <c r="J130" s="956"/>
      <c r="K130" s="956"/>
      <c r="L130" s="956"/>
      <c r="M130" s="956"/>
      <c r="N130" s="956"/>
      <c r="O130" s="956"/>
      <c r="P130" s="956"/>
    </row>
    <row r="131" spans="1:16" s="1008" customFormat="1">
      <c r="A131" s="1007"/>
      <c r="B131" s="956"/>
      <c r="C131" s="956"/>
      <c r="G131" s="956"/>
      <c r="H131" s="956"/>
      <c r="I131" s="956"/>
      <c r="J131" s="956"/>
      <c r="K131" s="956"/>
      <c r="L131" s="956"/>
      <c r="M131" s="956"/>
      <c r="N131" s="956"/>
      <c r="O131" s="956"/>
      <c r="P131" s="956"/>
    </row>
    <row r="132" spans="1:16" s="1008" customFormat="1">
      <c r="A132" s="1007"/>
      <c r="B132" s="956"/>
      <c r="C132" s="956"/>
      <c r="G132" s="956"/>
      <c r="H132" s="956"/>
      <c r="I132" s="956"/>
      <c r="J132" s="956"/>
      <c r="K132" s="956"/>
      <c r="L132" s="956"/>
      <c r="M132" s="956"/>
      <c r="N132" s="956"/>
      <c r="O132" s="956"/>
      <c r="P132" s="956"/>
    </row>
    <row r="133" spans="1:16" s="1008" customFormat="1">
      <c r="A133" s="1007"/>
      <c r="B133" s="956"/>
      <c r="C133" s="956"/>
      <c r="G133" s="956"/>
      <c r="H133" s="956"/>
      <c r="I133" s="956"/>
      <c r="J133" s="956"/>
      <c r="K133" s="956"/>
      <c r="L133" s="956"/>
      <c r="M133" s="956"/>
      <c r="N133" s="956"/>
      <c r="O133" s="956"/>
      <c r="P133" s="956"/>
    </row>
    <row r="134" spans="1:16" s="1008" customFormat="1">
      <c r="A134" s="1007"/>
      <c r="B134" s="956"/>
      <c r="C134" s="956"/>
      <c r="G134" s="956"/>
      <c r="H134" s="956"/>
      <c r="I134" s="956"/>
      <c r="J134" s="956"/>
      <c r="K134" s="956"/>
      <c r="L134" s="956"/>
      <c r="M134" s="956"/>
      <c r="N134" s="956"/>
      <c r="O134" s="956"/>
      <c r="P134" s="956"/>
    </row>
    <row r="135" spans="1:16" s="1008" customFormat="1">
      <c r="A135" s="1007"/>
      <c r="B135" s="956"/>
      <c r="C135" s="956"/>
      <c r="G135" s="956"/>
      <c r="H135" s="956"/>
      <c r="I135" s="956"/>
      <c r="J135" s="956"/>
      <c r="K135" s="956"/>
      <c r="L135" s="956"/>
      <c r="M135" s="956"/>
      <c r="N135" s="956"/>
      <c r="O135" s="956"/>
      <c r="P135" s="956"/>
    </row>
    <row r="136" spans="1:16" s="1008" customFormat="1">
      <c r="A136" s="1007"/>
      <c r="B136" s="956"/>
      <c r="C136" s="956"/>
      <c r="G136" s="956"/>
      <c r="H136" s="956"/>
      <c r="I136" s="956"/>
      <c r="J136" s="956"/>
      <c r="K136" s="956"/>
      <c r="L136" s="956"/>
      <c r="M136" s="956"/>
      <c r="N136" s="956"/>
      <c r="O136" s="956"/>
      <c r="P136" s="956"/>
    </row>
    <row r="137" spans="1:16" s="1008" customFormat="1">
      <c r="A137" s="1007"/>
      <c r="B137" s="956"/>
      <c r="C137" s="956"/>
      <c r="G137" s="956"/>
      <c r="H137" s="956"/>
      <c r="I137" s="956"/>
      <c r="J137" s="956"/>
      <c r="K137" s="956"/>
      <c r="L137" s="956"/>
      <c r="M137" s="956"/>
      <c r="N137" s="956"/>
      <c r="O137" s="956"/>
      <c r="P137" s="956"/>
    </row>
    <row r="138" spans="1:16" s="1008" customFormat="1">
      <c r="A138" s="1007"/>
      <c r="B138" s="956"/>
      <c r="C138" s="956"/>
      <c r="G138" s="956"/>
      <c r="H138" s="956"/>
      <c r="I138" s="956"/>
      <c r="J138" s="956"/>
      <c r="K138" s="956"/>
      <c r="L138" s="956"/>
      <c r="M138" s="956"/>
      <c r="N138" s="956"/>
      <c r="O138" s="956"/>
      <c r="P138" s="956"/>
    </row>
    <row r="139" spans="1:16" s="1008" customFormat="1">
      <c r="A139" s="1007"/>
      <c r="B139" s="956"/>
      <c r="C139" s="956"/>
      <c r="G139" s="956"/>
      <c r="H139" s="956"/>
      <c r="I139" s="956"/>
      <c r="J139" s="956"/>
      <c r="K139" s="956"/>
      <c r="L139" s="956"/>
      <c r="M139" s="956"/>
      <c r="N139" s="956"/>
      <c r="O139" s="956"/>
      <c r="P139" s="956"/>
    </row>
    <row r="140" spans="1:16" s="1008" customFormat="1">
      <c r="A140" s="1007"/>
      <c r="B140" s="956"/>
      <c r="C140" s="956"/>
      <c r="G140" s="956"/>
      <c r="H140" s="956"/>
      <c r="I140" s="956"/>
      <c r="J140" s="956"/>
      <c r="K140" s="956"/>
      <c r="L140" s="956"/>
      <c r="M140" s="956"/>
      <c r="N140" s="956"/>
      <c r="O140" s="956"/>
      <c r="P140" s="956"/>
    </row>
    <row r="141" spans="1:16" s="1008" customFormat="1">
      <c r="A141" s="1007"/>
      <c r="B141" s="956"/>
      <c r="C141" s="956"/>
      <c r="G141" s="956"/>
      <c r="H141" s="956"/>
      <c r="I141" s="956"/>
      <c r="J141" s="956"/>
      <c r="K141" s="956"/>
      <c r="L141" s="956"/>
      <c r="M141" s="956"/>
      <c r="N141" s="956"/>
      <c r="O141" s="956"/>
      <c r="P141" s="956"/>
    </row>
    <row r="142" spans="1:16" s="1008" customFormat="1">
      <c r="A142" s="1007"/>
      <c r="B142" s="956"/>
      <c r="C142" s="956"/>
      <c r="G142" s="956"/>
      <c r="H142" s="956"/>
      <c r="I142" s="956"/>
      <c r="J142" s="956"/>
      <c r="K142" s="956"/>
      <c r="L142" s="956"/>
      <c r="M142" s="956"/>
      <c r="N142" s="956"/>
      <c r="O142" s="956"/>
      <c r="P142" s="956"/>
    </row>
    <row r="143" spans="1:16" s="1008" customFormat="1">
      <c r="A143" s="1007"/>
      <c r="B143" s="956"/>
      <c r="C143" s="956"/>
      <c r="G143" s="956"/>
      <c r="H143" s="956"/>
      <c r="I143" s="956"/>
      <c r="J143" s="956"/>
      <c r="K143" s="956"/>
      <c r="L143" s="956"/>
      <c r="M143" s="956"/>
      <c r="N143" s="956"/>
      <c r="O143" s="956"/>
      <c r="P143" s="956"/>
    </row>
    <row r="144" spans="1:16" s="1008" customFormat="1">
      <c r="A144" s="1007"/>
      <c r="B144" s="956"/>
      <c r="C144" s="956"/>
      <c r="G144" s="956"/>
      <c r="H144" s="956"/>
      <c r="I144" s="956"/>
      <c r="J144" s="956"/>
      <c r="K144" s="956"/>
      <c r="L144" s="956"/>
      <c r="M144" s="956"/>
      <c r="N144" s="956"/>
      <c r="O144" s="956"/>
      <c r="P144" s="956"/>
    </row>
    <row r="145" spans="1:16" s="1008" customFormat="1">
      <c r="A145" s="1007"/>
      <c r="B145" s="956"/>
      <c r="C145" s="956"/>
      <c r="G145" s="956"/>
      <c r="H145" s="956"/>
      <c r="I145" s="956"/>
      <c r="J145" s="956"/>
      <c r="K145" s="956"/>
      <c r="L145" s="956"/>
      <c r="M145" s="956"/>
      <c r="N145" s="956"/>
      <c r="O145" s="956"/>
      <c r="P145" s="956"/>
    </row>
    <row r="146" spans="1:16" s="1008" customFormat="1">
      <c r="A146" s="1007"/>
      <c r="B146" s="956"/>
      <c r="C146" s="956"/>
      <c r="G146" s="956"/>
      <c r="H146" s="956"/>
      <c r="I146" s="956"/>
      <c r="J146" s="956"/>
      <c r="K146" s="956"/>
      <c r="L146" s="956"/>
      <c r="M146" s="956"/>
      <c r="N146" s="956"/>
      <c r="O146" s="956"/>
      <c r="P146" s="956"/>
    </row>
    <row r="147" spans="1:16" s="1008" customFormat="1">
      <c r="A147" s="1007"/>
      <c r="B147" s="956"/>
      <c r="C147" s="956"/>
      <c r="G147" s="956"/>
      <c r="H147" s="956"/>
      <c r="I147" s="956"/>
      <c r="J147" s="956"/>
      <c r="K147" s="956"/>
      <c r="L147" s="956"/>
      <c r="M147" s="956"/>
      <c r="N147" s="956"/>
      <c r="O147" s="956"/>
      <c r="P147" s="956"/>
    </row>
    <row r="148" spans="1:16" s="1008" customFormat="1">
      <c r="A148" s="1007"/>
      <c r="B148" s="956"/>
      <c r="C148" s="956"/>
      <c r="G148" s="956"/>
      <c r="H148" s="956"/>
      <c r="I148" s="956"/>
      <c r="J148" s="956"/>
      <c r="K148" s="956"/>
      <c r="L148" s="956"/>
      <c r="M148" s="956"/>
      <c r="N148" s="956"/>
      <c r="O148" s="956"/>
      <c r="P148" s="956"/>
    </row>
    <row r="149" spans="1:16" s="1008" customFormat="1">
      <c r="A149" s="1007"/>
      <c r="B149" s="956"/>
      <c r="C149" s="956"/>
      <c r="G149" s="956"/>
      <c r="H149" s="956"/>
      <c r="I149" s="956"/>
      <c r="J149" s="956"/>
      <c r="K149" s="956"/>
      <c r="L149" s="956"/>
      <c r="M149" s="956"/>
      <c r="N149" s="956"/>
      <c r="O149" s="956"/>
      <c r="P149" s="956"/>
    </row>
    <row r="150" spans="1:16" s="1008" customFormat="1">
      <c r="A150" s="1007"/>
      <c r="B150" s="956"/>
      <c r="C150" s="956"/>
      <c r="G150" s="956"/>
      <c r="H150" s="956"/>
      <c r="I150" s="956"/>
      <c r="J150" s="956"/>
      <c r="K150" s="956"/>
      <c r="L150" s="956"/>
      <c r="M150" s="956"/>
      <c r="N150" s="956"/>
      <c r="O150" s="956"/>
      <c r="P150" s="956"/>
    </row>
    <row r="151" spans="1:16" s="1008" customFormat="1">
      <c r="A151" s="1007"/>
      <c r="B151" s="956"/>
      <c r="C151" s="956"/>
      <c r="G151" s="956"/>
      <c r="H151" s="956"/>
      <c r="I151" s="956"/>
      <c r="J151" s="956"/>
      <c r="K151" s="956"/>
      <c r="L151" s="956"/>
      <c r="M151" s="956"/>
      <c r="N151" s="956"/>
      <c r="O151" s="956"/>
      <c r="P151" s="956"/>
    </row>
    <row r="152" spans="1:16" s="1008" customFormat="1">
      <c r="A152" s="1007"/>
      <c r="B152" s="956"/>
      <c r="C152" s="956"/>
      <c r="G152" s="956"/>
      <c r="H152" s="956"/>
      <c r="I152" s="956"/>
      <c r="J152" s="956"/>
      <c r="K152" s="956"/>
      <c r="L152" s="956"/>
      <c r="M152" s="956"/>
      <c r="N152" s="956"/>
      <c r="O152" s="956"/>
      <c r="P152" s="956"/>
    </row>
    <row r="153" spans="1:16" s="1008" customFormat="1">
      <c r="A153" s="1007"/>
      <c r="B153" s="956"/>
      <c r="C153" s="956"/>
      <c r="G153" s="956"/>
      <c r="H153" s="956"/>
      <c r="I153" s="956"/>
      <c r="J153" s="956"/>
      <c r="K153" s="956"/>
      <c r="L153" s="956"/>
      <c r="M153" s="956"/>
      <c r="N153" s="956"/>
      <c r="O153" s="956"/>
      <c r="P153" s="956"/>
    </row>
    <row r="154" spans="1:16" s="1008" customFormat="1">
      <c r="A154" s="1007"/>
      <c r="B154" s="956"/>
      <c r="C154" s="956"/>
      <c r="G154" s="956"/>
      <c r="H154" s="956"/>
      <c r="I154" s="956"/>
      <c r="J154" s="956"/>
      <c r="K154" s="956"/>
      <c r="L154" s="956"/>
      <c r="M154" s="956"/>
      <c r="N154" s="956"/>
      <c r="O154" s="956"/>
      <c r="P154" s="956"/>
    </row>
    <row r="155" spans="1:16" s="1008" customFormat="1">
      <c r="A155" s="1007"/>
      <c r="B155" s="956"/>
      <c r="C155" s="956"/>
      <c r="G155" s="956"/>
      <c r="H155" s="956"/>
      <c r="I155" s="956"/>
      <c r="J155" s="956"/>
      <c r="K155" s="956"/>
      <c r="L155" s="956"/>
      <c r="M155" s="956"/>
      <c r="N155" s="956"/>
      <c r="O155" s="956"/>
      <c r="P155" s="956"/>
    </row>
    <row r="156" spans="1:16" s="1008" customFormat="1">
      <c r="A156" s="1007"/>
      <c r="B156" s="956"/>
      <c r="C156" s="956"/>
      <c r="G156" s="956"/>
      <c r="H156" s="956"/>
      <c r="I156" s="956"/>
      <c r="J156" s="956"/>
      <c r="K156" s="956"/>
      <c r="L156" s="956"/>
      <c r="M156" s="956"/>
      <c r="N156" s="956"/>
      <c r="O156" s="956"/>
      <c r="P156" s="956"/>
    </row>
    <row r="157" spans="1:16" s="1008" customFormat="1">
      <c r="A157" s="1007"/>
      <c r="B157" s="956"/>
      <c r="C157" s="956"/>
      <c r="G157" s="956"/>
      <c r="H157" s="956"/>
      <c r="I157" s="956"/>
      <c r="J157" s="956"/>
      <c r="K157" s="956"/>
      <c r="L157" s="956"/>
      <c r="M157" s="956"/>
      <c r="N157" s="956"/>
      <c r="O157" s="956"/>
      <c r="P157" s="956"/>
    </row>
    <row r="158" spans="1:16" s="1008" customFormat="1">
      <c r="A158" s="1007"/>
      <c r="B158" s="956"/>
      <c r="C158" s="956"/>
      <c r="G158" s="956"/>
      <c r="H158" s="956"/>
      <c r="I158" s="956"/>
      <c r="J158" s="956"/>
      <c r="K158" s="956"/>
      <c r="L158" s="956"/>
      <c r="M158" s="956"/>
      <c r="N158" s="956"/>
      <c r="O158" s="956"/>
      <c r="P158" s="956"/>
    </row>
    <row r="159" spans="1:16" s="1008" customFormat="1">
      <c r="A159" s="1007"/>
      <c r="B159" s="956"/>
      <c r="C159" s="956"/>
      <c r="G159" s="956"/>
      <c r="H159" s="956"/>
      <c r="I159" s="956"/>
      <c r="J159" s="956"/>
      <c r="K159" s="956"/>
      <c r="L159" s="956"/>
      <c r="M159" s="956"/>
      <c r="N159" s="956"/>
      <c r="O159" s="956"/>
      <c r="P159" s="956"/>
    </row>
    <row r="160" spans="1:16" s="1008" customFormat="1">
      <c r="A160" s="1007"/>
      <c r="B160" s="956"/>
      <c r="C160" s="956"/>
      <c r="G160" s="956"/>
      <c r="H160" s="956"/>
      <c r="I160" s="956"/>
      <c r="J160" s="956"/>
      <c r="K160" s="956"/>
      <c r="L160" s="956"/>
      <c r="M160" s="956"/>
      <c r="N160" s="956"/>
      <c r="O160" s="956"/>
      <c r="P160" s="956"/>
    </row>
    <row r="161" spans="1:16" s="1008" customFormat="1">
      <c r="A161" s="1007"/>
      <c r="B161" s="956"/>
      <c r="C161" s="956"/>
      <c r="G161" s="956"/>
      <c r="H161" s="956"/>
      <c r="I161" s="956"/>
      <c r="J161" s="956"/>
      <c r="K161" s="956"/>
      <c r="L161" s="956"/>
      <c r="M161" s="956"/>
      <c r="N161" s="956"/>
      <c r="O161" s="956"/>
      <c r="P161" s="956"/>
    </row>
    <row r="162" spans="1:16" s="1008" customFormat="1">
      <c r="A162" s="1007"/>
      <c r="B162" s="956"/>
      <c r="C162" s="956"/>
      <c r="G162" s="956"/>
      <c r="H162" s="956"/>
      <c r="I162" s="956"/>
      <c r="J162" s="956"/>
      <c r="K162" s="956"/>
      <c r="L162" s="956"/>
      <c r="M162" s="956"/>
      <c r="N162" s="956"/>
      <c r="O162" s="956"/>
      <c r="P162" s="956"/>
    </row>
    <row r="163" spans="1:16" s="1008" customFormat="1">
      <c r="A163" s="1007"/>
      <c r="B163" s="956"/>
      <c r="C163" s="956"/>
      <c r="G163" s="956"/>
      <c r="H163" s="956"/>
      <c r="I163" s="956"/>
      <c r="J163" s="956"/>
      <c r="K163" s="956"/>
      <c r="L163" s="956"/>
      <c r="M163" s="956"/>
      <c r="N163" s="956"/>
      <c r="O163" s="956"/>
      <c r="P163" s="956"/>
    </row>
    <row r="164" spans="1:16" s="1008" customFormat="1">
      <c r="A164" s="1007"/>
      <c r="B164" s="956"/>
      <c r="C164" s="956"/>
      <c r="G164" s="956"/>
      <c r="H164" s="956"/>
      <c r="I164" s="956"/>
      <c r="J164" s="956"/>
      <c r="K164" s="956"/>
      <c r="L164" s="956"/>
      <c r="M164" s="956"/>
      <c r="N164" s="956"/>
      <c r="O164" s="956"/>
      <c r="P164" s="956"/>
    </row>
    <row r="165" spans="1:16" s="1008" customFormat="1">
      <c r="A165" s="1007"/>
      <c r="B165" s="956"/>
      <c r="C165" s="956"/>
      <c r="G165" s="956"/>
      <c r="H165" s="956"/>
      <c r="I165" s="956"/>
      <c r="J165" s="956"/>
      <c r="K165" s="956"/>
      <c r="L165" s="956"/>
      <c r="M165" s="956"/>
      <c r="N165" s="956"/>
      <c r="O165" s="956"/>
      <c r="P165" s="956"/>
    </row>
    <row r="166" spans="1:16" s="1008" customFormat="1">
      <c r="A166" s="1007"/>
      <c r="B166" s="956"/>
      <c r="C166" s="956"/>
      <c r="G166" s="956"/>
      <c r="H166" s="956"/>
      <c r="I166" s="956"/>
      <c r="J166" s="956"/>
      <c r="K166" s="956"/>
      <c r="L166" s="956"/>
      <c r="M166" s="956"/>
      <c r="N166" s="956"/>
      <c r="O166" s="956"/>
      <c r="P166" s="956"/>
    </row>
    <row r="167" spans="1:16" s="1008" customFormat="1">
      <c r="A167" s="1007"/>
      <c r="B167" s="956"/>
      <c r="C167" s="956"/>
      <c r="G167" s="956"/>
      <c r="H167" s="956"/>
      <c r="I167" s="956"/>
      <c r="J167" s="956"/>
      <c r="K167" s="956"/>
      <c r="L167" s="956"/>
      <c r="M167" s="956"/>
      <c r="N167" s="956"/>
      <c r="O167" s="956"/>
      <c r="P167" s="956"/>
    </row>
    <row r="168" spans="1:16" s="1008" customFormat="1">
      <c r="A168" s="1007"/>
      <c r="B168" s="956"/>
      <c r="C168" s="956"/>
      <c r="G168" s="956"/>
      <c r="H168" s="956"/>
      <c r="I168" s="956"/>
      <c r="J168" s="956"/>
      <c r="K168" s="956"/>
      <c r="L168" s="956"/>
      <c r="M168" s="956"/>
      <c r="N168" s="956"/>
      <c r="O168" s="956"/>
      <c r="P168" s="956"/>
    </row>
    <row r="169" spans="1:16" s="1008" customFormat="1">
      <c r="A169" s="1007"/>
      <c r="B169" s="956"/>
      <c r="C169" s="956"/>
      <c r="G169" s="956"/>
      <c r="H169" s="956"/>
      <c r="I169" s="956"/>
      <c r="J169" s="956"/>
      <c r="K169" s="956"/>
      <c r="L169" s="956"/>
      <c r="M169" s="956"/>
      <c r="N169" s="956"/>
      <c r="O169" s="956"/>
      <c r="P169" s="956"/>
    </row>
    <row r="170" spans="1:16" s="1008" customFormat="1">
      <c r="A170" s="1007"/>
      <c r="B170" s="956"/>
      <c r="C170" s="956"/>
      <c r="G170" s="956"/>
      <c r="H170" s="956"/>
      <c r="I170" s="956"/>
      <c r="J170" s="956"/>
      <c r="K170" s="956"/>
      <c r="L170" s="956"/>
      <c r="M170" s="956"/>
      <c r="N170" s="956"/>
      <c r="O170" s="956"/>
      <c r="P170" s="956"/>
    </row>
    <row r="171" spans="1:16" s="1008" customFormat="1">
      <c r="A171" s="1007"/>
      <c r="B171" s="956"/>
      <c r="C171" s="956"/>
      <c r="G171" s="956"/>
      <c r="H171" s="956"/>
      <c r="I171" s="956"/>
      <c r="J171" s="956"/>
      <c r="K171" s="956"/>
      <c r="L171" s="956"/>
      <c r="M171" s="956"/>
      <c r="N171" s="956"/>
      <c r="O171" s="956"/>
      <c r="P171" s="956"/>
    </row>
    <row r="172" spans="1:16" s="1008" customFormat="1">
      <c r="A172" s="1007"/>
      <c r="B172" s="956"/>
      <c r="C172" s="956"/>
      <c r="G172" s="956"/>
      <c r="H172" s="956"/>
      <c r="I172" s="956"/>
      <c r="J172" s="956"/>
      <c r="K172" s="956"/>
      <c r="L172" s="956"/>
      <c r="M172" s="956"/>
      <c r="N172" s="956"/>
      <c r="O172" s="956"/>
      <c r="P172" s="956"/>
    </row>
    <row r="173" spans="1:16" s="1008" customFormat="1">
      <c r="A173" s="1007"/>
      <c r="B173" s="956"/>
      <c r="C173" s="956"/>
      <c r="G173" s="956"/>
      <c r="H173" s="956"/>
      <c r="I173" s="956"/>
      <c r="J173" s="956"/>
      <c r="K173" s="956"/>
      <c r="L173" s="956"/>
      <c r="M173" s="956"/>
      <c r="N173" s="956"/>
      <c r="O173" s="956"/>
      <c r="P173" s="956"/>
    </row>
    <row r="174" spans="1:16" s="1008" customFormat="1">
      <c r="A174" s="1007"/>
      <c r="B174" s="956"/>
      <c r="C174" s="956"/>
      <c r="G174" s="956"/>
      <c r="H174" s="956"/>
      <c r="I174" s="956"/>
      <c r="J174" s="956"/>
      <c r="K174" s="956"/>
      <c r="L174" s="956"/>
      <c r="M174" s="956"/>
      <c r="N174" s="956"/>
      <c r="O174" s="956"/>
      <c r="P174" s="956"/>
    </row>
    <row r="175" spans="1:16" s="1008" customFormat="1">
      <c r="A175" s="1007"/>
      <c r="B175" s="956"/>
      <c r="C175" s="956"/>
      <c r="G175" s="956"/>
      <c r="H175" s="956"/>
      <c r="I175" s="956"/>
      <c r="J175" s="956"/>
      <c r="K175" s="956"/>
      <c r="L175" s="956"/>
      <c r="M175" s="956"/>
      <c r="N175" s="956"/>
      <c r="O175" s="956"/>
      <c r="P175" s="956"/>
    </row>
    <row r="176" spans="1:16" s="1008" customFormat="1">
      <c r="A176" s="1007"/>
      <c r="B176" s="956"/>
      <c r="C176" s="956"/>
      <c r="G176" s="956"/>
      <c r="H176" s="956"/>
      <c r="I176" s="956"/>
      <c r="J176" s="956"/>
      <c r="K176" s="956"/>
      <c r="L176" s="956"/>
      <c r="M176" s="956"/>
      <c r="N176" s="956"/>
      <c r="O176" s="956"/>
      <c r="P176" s="956"/>
    </row>
    <row r="177" spans="1:16" s="1008" customFormat="1">
      <c r="A177" s="1007"/>
      <c r="B177" s="956"/>
      <c r="C177" s="956"/>
      <c r="G177" s="956"/>
      <c r="H177" s="956"/>
      <c r="I177" s="956"/>
      <c r="J177" s="956"/>
      <c r="K177" s="956"/>
      <c r="L177" s="956"/>
      <c r="M177" s="956"/>
      <c r="N177" s="956"/>
      <c r="O177" s="956"/>
      <c r="P177" s="956"/>
    </row>
    <row r="178" spans="1:16" s="1008" customFormat="1">
      <c r="A178" s="1007"/>
      <c r="B178" s="956"/>
      <c r="C178" s="956"/>
      <c r="G178" s="956"/>
      <c r="H178" s="956"/>
      <c r="I178" s="956"/>
      <c r="J178" s="956"/>
      <c r="K178" s="956"/>
      <c r="L178" s="956"/>
      <c r="M178" s="956"/>
      <c r="N178" s="956"/>
      <c r="O178" s="956"/>
      <c r="P178" s="956"/>
    </row>
    <row r="179" spans="1:16" s="1008" customFormat="1">
      <c r="A179" s="1007"/>
      <c r="B179" s="956"/>
      <c r="C179" s="956"/>
      <c r="G179" s="956"/>
      <c r="H179" s="956"/>
      <c r="I179" s="956"/>
      <c r="J179" s="956"/>
      <c r="K179" s="956"/>
      <c r="L179" s="956"/>
      <c r="M179" s="956"/>
      <c r="N179" s="956"/>
      <c r="O179" s="956"/>
      <c r="P179" s="956"/>
    </row>
    <row r="180" spans="1:16" s="1008" customFormat="1">
      <c r="A180" s="1007"/>
      <c r="B180" s="956"/>
      <c r="C180" s="956"/>
      <c r="G180" s="956"/>
      <c r="H180" s="956"/>
      <c r="I180" s="956"/>
      <c r="J180" s="956"/>
      <c r="K180" s="956"/>
      <c r="L180" s="956"/>
      <c r="M180" s="956"/>
      <c r="N180" s="956"/>
      <c r="O180" s="956"/>
      <c r="P180" s="956"/>
    </row>
    <row r="181" spans="1:16" s="1008" customFormat="1">
      <c r="A181" s="1007"/>
      <c r="B181" s="956"/>
      <c r="C181" s="956"/>
      <c r="G181" s="956"/>
      <c r="H181" s="956"/>
      <c r="I181" s="956"/>
      <c r="J181" s="956"/>
      <c r="K181" s="956"/>
      <c r="L181" s="956"/>
      <c r="M181" s="956"/>
      <c r="N181" s="956"/>
      <c r="O181" s="956"/>
      <c r="P181" s="956"/>
    </row>
    <row r="182" spans="1:16" s="1008" customFormat="1">
      <c r="A182" s="1007"/>
      <c r="B182" s="956"/>
      <c r="C182" s="956"/>
      <c r="G182" s="956"/>
      <c r="H182" s="956"/>
      <c r="I182" s="956"/>
      <c r="J182" s="956"/>
      <c r="K182" s="956"/>
      <c r="L182" s="956"/>
      <c r="M182" s="956"/>
      <c r="N182" s="956"/>
      <c r="O182" s="956"/>
      <c r="P182" s="956"/>
    </row>
    <row r="183" spans="1:16" s="1008" customFormat="1">
      <c r="A183" s="1007"/>
      <c r="B183" s="956"/>
      <c r="C183" s="956"/>
      <c r="G183" s="956"/>
      <c r="H183" s="956"/>
      <c r="I183" s="956"/>
      <c r="J183" s="956"/>
      <c r="K183" s="956"/>
      <c r="L183" s="956"/>
      <c r="M183" s="956"/>
      <c r="N183" s="956"/>
      <c r="O183" s="956"/>
      <c r="P183" s="956"/>
    </row>
    <row r="184" spans="1:16" s="1008" customFormat="1">
      <c r="A184" s="1007"/>
      <c r="B184" s="956"/>
      <c r="C184" s="956"/>
      <c r="G184" s="956"/>
      <c r="H184" s="956"/>
      <c r="I184" s="956"/>
      <c r="J184" s="956"/>
      <c r="K184" s="956"/>
      <c r="L184" s="956"/>
      <c r="M184" s="956"/>
      <c r="N184" s="956"/>
      <c r="O184" s="956"/>
      <c r="P184" s="956"/>
    </row>
    <row r="185" spans="1:16" s="1008" customFormat="1">
      <c r="A185" s="1007"/>
      <c r="B185" s="956"/>
      <c r="C185" s="956"/>
      <c r="G185" s="956"/>
      <c r="H185" s="956"/>
      <c r="I185" s="956"/>
      <c r="J185" s="956"/>
      <c r="K185" s="956"/>
      <c r="L185" s="956"/>
      <c r="M185" s="956"/>
      <c r="N185" s="956"/>
      <c r="O185" s="956"/>
      <c r="P185" s="956"/>
    </row>
    <row r="186" spans="1:16" s="1008" customFormat="1">
      <c r="A186" s="1007"/>
      <c r="B186" s="956"/>
      <c r="C186" s="956"/>
      <c r="G186" s="956"/>
      <c r="H186" s="956"/>
      <c r="I186" s="956"/>
      <c r="J186" s="956"/>
      <c r="K186" s="956"/>
      <c r="L186" s="956"/>
      <c r="M186" s="956"/>
      <c r="N186" s="956"/>
      <c r="O186" s="956"/>
      <c r="P186" s="956"/>
    </row>
    <row r="187" spans="1:16" s="1008" customFormat="1">
      <c r="A187" s="1007"/>
      <c r="B187" s="956"/>
      <c r="C187" s="956"/>
      <c r="G187" s="956"/>
      <c r="H187" s="956"/>
      <c r="I187" s="956"/>
      <c r="J187" s="956"/>
      <c r="K187" s="956"/>
      <c r="L187" s="956"/>
      <c r="M187" s="956"/>
      <c r="N187" s="956"/>
      <c r="O187" s="956"/>
      <c r="P187" s="956"/>
    </row>
    <row r="188" spans="1:16" s="1008" customFormat="1">
      <c r="A188" s="1007"/>
      <c r="B188" s="956"/>
      <c r="C188" s="956"/>
      <c r="G188" s="956"/>
      <c r="H188" s="956"/>
      <c r="I188" s="956"/>
      <c r="J188" s="956"/>
      <c r="K188" s="956"/>
      <c r="L188" s="956"/>
      <c r="M188" s="956"/>
      <c r="N188" s="956"/>
      <c r="O188" s="956"/>
      <c r="P188" s="956"/>
    </row>
    <row r="189" spans="1:16" s="1008" customFormat="1">
      <c r="A189" s="1007"/>
      <c r="B189" s="956"/>
      <c r="C189" s="956"/>
      <c r="G189" s="956"/>
      <c r="H189" s="956"/>
      <c r="I189" s="956"/>
      <c r="J189" s="956"/>
      <c r="K189" s="956"/>
      <c r="L189" s="956"/>
      <c r="M189" s="956"/>
      <c r="N189" s="956"/>
      <c r="O189" s="956"/>
      <c r="P189" s="956"/>
    </row>
    <row r="190" spans="1:16" s="1008" customFormat="1">
      <c r="A190" s="1007"/>
      <c r="B190" s="956"/>
      <c r="C190" s="956"/>
      <c r="G190" s="956"/>
      <c r="H190" s="956"/>
      <c r="I190" s="956"/>
      <c r="J190" s="956"/>
      <c r="K190" s="956"/>
      <c r="L190" s="956"/>
      <c r="M190" s="956"/>
      <c r="N190" s="956"/>
      <c r="O190" s="956"/>
      <c r="P190" s="956"/>
    </row>
    <row r="191" spans="1:16" s="1008" customFormat="1">
      <c r="A191" s="1007"/>
      <c r="B191" s="956"/>
      <c r="C191" s="956"/>
      <c r="G191" s="956"/>
      <c r="H191" s="956"/>
      <c r="I191" s="956"/>
      <c r="J191" s="956"/>
      <c r="K191" s="956"/>
      <c r="L191" s="956"/>
      <c r="M191" s="956"/>
      <c r="N191" s="956"/>
      <c r="O191" s="956"/>
      <c r="P191" s="956"/>
    </row>
    <row r="192" spans="1:16" s="1008" customFormat="1">
      <c r="A192" s="1007"/>
      <c r="B192" s="956"/>
      <c r="C192" s="956"/>
      <c r="G192" s="956"/>
      <c r="H192" s="956"/>
      <c r="I192" s="956"/>
      <c r="J192" s="956"/>
      <c r="K192" s="956"/>
      <c r="L192" s="956"/>
      <c r="M192" s="956"/>
      <c r="N192" s="956"/>
      <c r="O192" s="956"/>
      <c r="P192" s="956"/>
    </row>
    <row r="193" spans="1:16" s="1008" customFormat="1">
      <c r="A193" s="1007"/>
      <c r="B193" s="956"/>
      <c r="C193" s="956"/>
      <c r="G193" s="956"/>
      <c r="H193" s="956"/>
      <c r="I193" s="956"/>
      <c r="J193" s="956"/>
      <c r="K193" s="956"/>
      <c r="L193" s="956"/>
      <c r="M193" s="956"/>
      <c r="N193" s="956"/>
      <c r="O193" s="956"/>
      <c r="P193" s="956"/>
    </row>
    <row r="194" spans="1:16" s="1008" customFormat="1">
      <c r="A194" s="1007"/>
      <c r="B194" s="956"/>
      <c r="C194" s="956"/>
      <c r="G194" s="956"/>
      <c r="H194" s="956"/>
      <c r="I194" s="956"/>
      <c r="J194" s="956"/>
      <c r="K194" s="956"/>
      <c r="L194" s="956"/>
      <c r="M194" s="956"/>
      <c r="N194" s="956"/>
      <c r="O194" s="956"/>
      <c r="P194" s="956"/>
    </row>
    <row r="195" spans="1:16" s="1008" customFormat="1">
      <c r="A195" s="1007"/>
      <c r="B195" s="956"/>
      <c r="C195" s="956"/>
      <c r="G195" s="956"/>
      <c r="H195" s="956"/>
      <c r="I195" s="956"/>
      <c r="J195" s="956"/>
      <c r="K195" s="956"/>
      <c r="L195" s="956"/>
      <c r="M195" s="956"/>
      <c r="N195" s="956"/>
      <c r="O195" s="956"/>
      <c r="P195" s="956"/>
    </row>
    <row r="196" spans="1:16" s="1008" customFormat="1">
      <c r="A196" s="1007"/>
      <c r="B196" s="956"/>
      <c r="C196" s="956"/>
      <c r="G196" s="956"/>
      <c r="H196" s="956"/>
      <c r="I196" s="956"/>
      <c r="J196" s="956"/>
      <c r="K196" s="956"/>
      <c r="L196" s="956"/>
      <c r="M196" s="956"/>
      <c r="N196" s="956"/>
      <c r="O196" s="956"/>
      <c r="P196" s="956"/>
    </row>
    <row r="197" spans="1:16" s="1008" customFormat="1">
      <c r="A197" s="1007"/>
      <c r="B197" s="956"/>
      <c r="C197" s="956"/>
      <c r="G197" s="956"/>
      <c r="H197" s="956"/>
      <c r="I197" s="956"/>
      <c r="J197" s="956"/>
      <c r="K197" s="956"/>
      <c r="L197" s="956"/>
      <c r="M197" s="956"/>
      <c r="N197" s="956"/>
      <c r="O197" s="956"/>
      <c r="P197" s="956"/>
    </row>
    <row r="198" spans="1:16" s="1008" customFormat="1">
      <c r="A198" s="1007"/>
      <c r="B198" s="956"/>
      <c r="C198" s="956"/>
      <c r="G198" s="956"/>
      <c r="H198" s="956"/>
      <c r="I198" s="956"/>
      <c r="J198" s="956"/>
      <c r="K198" s="956"/>
      <c r="L198" s="956"/>
      <c r="M198" s="956"/>
      <c r="N198" s="956"/>
      <c r="O198" s="956"/>
      <c r="P198" s="956"/>
    </row>
    <row r="199" spans="1:16" s="1008" customFormat="1">
      <c r="A199" s="1007"/>
      <c r="B199" s="956"/>
      <c r="C199" s="956"/>
      <c r="G199" s="956"/>
      <c r="H199" s="956"/>
      <c r="I199" s="956"/>
      <c r="J199" s="956"/>
      <c r="K199" s="956"/>
      <c r="L199" s="956"/>
      <c r="M199" s="956"/>
      <c r="N199" s="956"/>
      <c r="O199" s="956"/>
      <c r="P199" s="956"/>
    </row>
    <row r="200" spans="1:16" s="1008" customFormat="1">
      <c r="A200" s="1007"/>
      <c r="B200" s="956"/>
      <c r="C200" s="956"/>
      <c r="G200" s="956"/>
      <c r="H200" s="956"/>
      <c r="I200" s="956"/>
      <c r="J200" s="956"/>
      <c r="K200" s="956"/>
      <c r="L200" s="956"/>
      <c r="M200" s="956"/>
      <c r="N200" s="956"/>
      <c r="O200" s="956"/>
      <c r="P200" s="956"/>
    </row>
    <row r="201" spans="1:16" s="1008" customFormat="1">
      <c r="A201" s="1007"/>
      <c r="B201" s="956"/>
      <c r="C201" s="956"/>
      <c r="G201" s="956"/>
      <c r="H201" s="956"/>
      <c r="I201" s="956"/>
      <c r="J201" s="956"/>
      <c r="K201" s="956"/>
      <c r="L201" s="956"/>
      <c r="M201" s="956"/>
      <c r="N201" s="956"/>
      <c r="O201" s="956"/>
      <c r="P201" s="956"/>
    </row>
    <row r="202" spans="1:16" s="1008" customFormat="1">
      <c r="A202" s="1007"/>
      <c r="B202" s="956"/>
      <c r="C202" s="956"/>
      <c r="G202" s="956"/>
      <c r="H202" s="956"/>
      <c r="I202" s="956"/>
      <c r="J202" s="956"/>
      <c r="K202" s="956"/>
      <c r="L202" s="956"/>
      <c r="M202" s="956"/>
      <c r="N202" s="956"/>
      <c r="O202" s="956"/>
      <c r="P202" s="956"/>
    </row>
    <row r="203" spans="1:16" s="1008" customFormat="1">
      <c r="A203" s="1007"/>
      <c r="B203" s="956"/>
      <c r="C203" s="956"/>
      <c r="G203" s="956"/>
      <c r="H203" s="956"/>
      <c r="I203" s="956"/>
      <c r="J203" s="956"/>
      <c r="K203" s="956"/>
      <c r="L203" s="956"/>
      <c r="M203" s="956"/>
      <c r="N203" s="956"/>
      <c r="O203" s="956"/>
      <c r="P203" s="956"/>
    </row>
    <row r="204" spans="1:16" s="1008" customFormat="1">
      <c r="A204" s="1007"/>
      <c r="B204" s="956"/>
      <c r="C204" s="956"/>
      <c r="G204" s="956"/>
      <c r="H204" s="956"/>
      <c r="I204" s="956"/>
      <c r="J204" s="956"/>
      <c r="K204" s="956"/>
      <c r="L204" s="956"/>
      <c r="M204" s="956"/>
      <c r="N204" s="956"/>
      <c r="O204" s="956"/>
      <c r="P204" s="956"/>
    </row>
    <row r="205" spans="1:16" s="1008" customFormat="1">
      <c r="A205" s="1007"/>
      <c r="B205" s="956"/>
      <c r="C205" s="956"/>
      <c r="G205" s="956"/>
      <c r="H205" s="956"/>
      <c r="I205" s="956"/>
      <c r="J205" s="956"/>
      <c r="K205" s="956"/>
      <c r="L205" s="956"/>
      <c r="M205" s="956"/>
      <c r="N205" s="956"/>
      <c r="O205" s="956"/>
      <c r="P205" s="956"/>
    </row>
    <row r="206" spans="1:16" s="1008" customFormat="1">
      <c r="A206" s="1007"/>
      <c r="B206" s="956"/>
      <c r="C206" s="956"/>
      <c r="G206" s="956"/>
      <c r="H206" s="956"/>
      <c r="I206" s="956"/>
      <c r="J206" s="956"/>
      <c r="K206" s="956"/>
      <c r="L206" s="956"/>
      <c r="M206" s="956"/>
      <c r="N206" s="956"/>
      <c r="O206" s="956"/>
      <c r="P206" s="956"/>
    </row>
    <row r="207" spans="1:16" s="1008" customFormat="1">
      <c r="A207" s="1007"/>
      <c r="B207" s="956"/>
      <c r="C207" s="956"/>
      <c r="G207" s="956"/>
      <c r="H207" s="956"/>
      <c r="I207" s="956"/>
      <c r="J207" s="956"/>
      <c r="K207" s="956"/>
      <c r="L207" s="956"/>
      <c r="M207" s="956"/>
      <c r="N207" s="956"/>
      <c r="O207" s="956"/>
      <c r="P207" s="956"/>
    </row>
    <row r="208" spans="1:16" s="1008" customFormat="1">
      <c r="A208" s="1007"/>
      <c r="B208" s="956"/>
      <c r="C208" s="956"/>
      <c r="G208" s="956"/>
      <c r="H208" s="956"/>
      <c r="I208" s="956"/>
      <c r="J208" s="956"/>
      <c r="K208" s="956"/>
      <c r="L208" s="956"/>
      <c r="M208" s="956"/>
      <c r="N208" s="956"/>
      <c r="O208" s="956"/>
      <c r="P208" s="956"/>
    </row>
    <row r="209" spans="1:16" s="1008" customFormat="1">
      <c r="A209" s="1007"/>
      <c r="B209" s="956"/>
      <c r="C209" s="956"/>
      <c r="G209" s="956"/>
      <c r="H209" s="956"/>
      <c r="I209" s="956"/>
      <c r="J209" s="956"/>
      <c r="K209" s="956"/>
      <c r="L209" s="956"/>
      <c r="M209" s="956"/>
      <c r="N209" s="956"/>
      <c r="O209" s="956"/>
      <c r="P209" s="956"/>
    </row>
    <row r="210" spans="1:16" s="1008" customFormat="1">
      <c r="A210" s="1007"/>
      <c r="B210" s="956"/>
      <c r="C210" s="956"/>
      <c r="G210" s="956"/>
      <c r="H210" s="956"/>
      <c r="I210" s="956"/>
      <c r="J210" s="956"/>
      <c r="K210" s="956"/>
      <c r="L210" s="956"/>
      <c r="M210" s="956"/>
      <c r="N210" s="956"/>
      <c r="O210" s="956"/>
      <c r="P210" s="956"/>
    </row>
    <row r="211" spans="1:16" s="1008" customFormat="1">
      <c r="A211" s="1007"/>
      <c r="B211" s="956"/>
      <c r="C211" s="956"/>
      <c r="G211" s="956"/>
      <c r="H211" s="956"/>
      <c r="I211" s="956"/>
      <c r="J211" s="956"/>
      <c r="K211" s="956"/>
      <c r="L211" s="956"/>
      <c r="M211" s="956"/>
      <c r="N211" s="956"/>
      <c r="O211" s="956"/>
      <c r="P211" s="956"/>
    </row>
    <row r="212" spans="1:16" s="1008" customFormat="1">
      <c r="A212" s="1007"/>
      <c r="B212" s="956"/>
      <c r="C212" s="956"/>
      <c r="G212" s="956"/>
      <c r="H212" s="956"/>
      <c r="I212" s="956"/>
      <c r="J212" s="956"/>
      <c r="K212" s="956"/>
      <c r="L212" s="956"/>
      <c r="M212" s="956"/>
      <c r="N212" s="956"/>
      <c r="O212" s="956"/>
      <c r="P212" s="956"/>
    </row>
    <row r="213" spans="1:16" s="1008" customFormat="1">
      <c r="A213" s="1007"/>
      <c r="B213" s="956"/>
      <c r="C213" s="956"/>
      <c r="G213" s="956"/>
      <c r="H213" s="956"/>
      <c r="I213" s="956"/>
      <c r="J213" s="956"/>
      <c r="K213" s="956"/>
      <c r="L213" s="956"/>
      <c r="M213" s="956"/>
      <c r="N213" s="956"/>
      <c r="O213" s="956"/>
      <c r="P213" s="956"/>
    </row>
    <row r="214" spans="1:16" s="1008" customFormat="1">
      <c r="A214" s="1007"/>
      <c r="B214" s="956"/>
      <c r="C214" s="956"/>
      <c r="G214" s="956"/>
      <c r="H214" s="956"/>
      <c r="I214" s="956"/>
      <c r="J214" s="956"/>
      <c r="K214" s="956"/>
      <c r="L214" s="956"/>
      <c r="M214" s="956"/>
      <c r="N214" s="956"/>
      <c r="O214" s="956"/>
      <c r="P214" s="956"/>
    </row>
    <row r="215" spans="1:16" s="1008" customFormat="1">
      <c r="A215" s="1007"/>
      <c r="B215" s="956"/>
      <c r="C215" s="956"/>
      <c r="G215" s="956"/>
      <c r="H215" s="956"/>
      <c r="I215" s="956"/>
      <c r="J215" s="956"/>
      <c r="K215" s="956"/>
      <c r="L215" s="956"/>
      <c r="M215" s="956"/>
      <c r="N215" s="956"/>
      <c r="O215" s="956"/>
      <c r="P215" s="956"/>
    </row>
    <row r="216" spans="1:16" s="1008" customFormat="1">
      <c r="A216" s="1007"/>
      <c r="B216" s="956"/>
      <c r="C216" s="956"/>
      <c r="G216" s="956"/>
      <c r="H216" s="956"/>
      <c r="I216" s="956"/>
      <c r="J216" s="956"/>
      <c r="K216" s="956"/>
      <c r="L216" s="956"/>
      <c r="M216" s="956"/>
      <c r="N216" s="956"/>
      <c r="O216" s="956"/>
      <c r="P216" s="956"/>
    </row>
    <row r="217" spans="1:16" s="1008" customFormat="1">
      <c r="A217" s="1007"/>
      <c r="B217" s="956"/>
      <c r="C217" s="956"/>
      <c r="G217" s="956"/>
      <c r="H217" s="956"/>
      <c r="I217" s="956"/>
      <c r="J217" s="956"/>
      <c r="K217" s="956"/>
      <c r="L217" s="956"/>
      <c r="M217" s="956"/>
      <c r="N217" s="956"/>
      <c r="O217" s="956"/>
      <c r="P217" s="956"/>
    </row>
    <row r="218" spans="1:16" s="1008" customFormat="1">
      <c r="A218" s="1007"/>
      <c r="B218" s="956"/>
      <c r="C218" s="956"/>
      <c r="G218" s="956"/>
      <c r="H218" s="956"/>
      <c r="I218" s="956"/>
      <c r="J218" s="956"/>
      <c r="K218" s="956"/>
      <c r="L218" s="956"/>
      <c r="M218" s="956"/>
      <c r="N218" s="956"/>
      <c r="O218" s="956"/>
      <c r="P218" s="956"/>
    </row>
    <row r="219" spans="1:16" s="1008" customFormat="1">
      <c r="A219" s="1007"/>
      <c r="B219" s="956"/>
      <c r="C219" s="956"/>
      <c r="G219" s="956"/>
      <c r="H219" s="956"/>
      <c r="I219" s="956"/>
      <c r="J219" s="956"/>
      <c r="K219" s="956"/>
      <c r="L219" s="956"/>
      <c r="M219" s="956"/>
      <c r="N219" s="956"/>
      <c r="O219" s="956"/>
      <c r="P219" s="956"/>
    </row>
    <row r="220" spans="1:16" s="1008" customFormat="1">
      <c r="A220" s="1007"/>
      <c r="B220" s="956"/>
      <c r="C220" s="956"/>
      <c r="G220" s="956"/>
      <c r="H220" s="956"/>
      <c r="I220" s="956"/>
      <c r="J220" s="956"/>
      <c r="K220" s="956"/>
      <c r="L220" s="956"/>
      <c r="M220" s="956"/>
      <c r="N220" s="956"/>
      <c r="O220" s="956"/>
      <c r="P220" s="956"/>
    </row>
    <row r="221" spans="1:16" s="1008" customFormat="1">
      <c r="A221" s="1007"/>
      <c r="B221" s="956"/>
      <c r="C221" s="956"/>
      <c r="G221" s="956"/>
      <c r="H221" s="956"/>
      <c r="I221" s="956"/>
      <c r="J221" s="956"/>
      <c r="K221" s="956"/>
      <c r="L221" s="956"/>
      <c r="M221" s="956"/>
      <c r="N221" s="956"/>
      <c r="O221" s="956"/>
      <c r="P221" s="956"/>
    </row>
    <row r="222" spans="1:16" s="1008" customFormat="1">
      <c r="A222" s="1007"/>
      <c r="B222" s="956"/>
      <c r="C222" s="956"/>
      <c r="G222" s="956"/>
      <c r="H222" s="956"/>
      <c r="I222" s="956"/>
      <c r="J222" s="956"/>
      <c r="K222" s="956"/>
      <c r="L222" s="956"/>
      <c r="M222" s="956"/>
      <c r="N222" s="956"/>
      <c r="O222" s="956"/>
      <c r="P222" s="956"/>
    </row>
    <row r="223" spans="1:16" s="1008" customFormat="1">
      <c r="A223" s="1007"/>
      <c r="B223" s="956"/>
      <c r="C223" s="956"/>
      <c r="G223" s="956"/>
      <c r="H223" s="956"/>
      <c r="I223" s="956"/>
      <c r="J223" s="956"/>
      <c r="K223" s="956"/>
      <c r="L223" s="956"/>
      <c r="M223" s="956"/>
      <c r="N223" s="956"/>
      <c r="O223" s="956"/>
      <c r="P223" s="956"/>
    </row>
    <row r="224" spans="1:16" s="1008" customFormat="1">
      <c r="A224" s="1007"/>
      <c r="B224" s="956"/>
      <c r="C224" s="956"/>
      <c r="G224" s="956"/>
      <c r="H224" s="956"/>
      <c r="I224" s="956"/>
      <c r="J224" s="956"/>
      <c r="K224" s="956"/>
      <c r="L224" s="956"/>
      <c r="M224" s="956"/>
      <c r="N224" s="956"/>
      <c r="O224" s="956"/>
      <c r="P224" s="956"/>
    </row>
    <row r="225" spans="1:16" s="1008" customFormat="1">
      <c r="A225" s="1007"/>
      <c r="B225" s="956"/>
      <c r="C225" s="956"/>
      <c r="G225" s="956"/>
      <c r="H225" s="956"/>
      <c r="I225" s="956"/>
      <c r="J225" s="956"/>
      <c r="K225" s="956"/>
      <c r="L225" s="956"/>
      <c r="M225" s="956"/>
      <c r="N225" s="956"/>
      <c r="O225" s="956"/>
      <c r="P225" s="956"/>
    </row>
    <row r="226" spans="1:16" s="1008" customFormat="1">
      <c r="A226" s="1007"/>
      <c r="B226" s="956"/>
      <c r="C226" s="956"/>
      <c r="G226" s="956"/>
      <c r="H226" s="956"/>
      <c r="I226" s="956"/>
      <c r="J226" s="956"/>
      <c r="K226" s="956"/>
      <c r="L226" s="956"/>
      <c r="M226" s="956"/>
      <c r="N226" s="956"/>
      <c r="O226" s="956"/>
      <c r="P226" s="956"/>
    </row>
    <row r="227" spans="1:16" s="1008" customFormat="1">
      <c r="A227" s="1007"/>
      <c r="B227" s="956"/>
      <c r="C227" s="956"/>
      <c r="G227" s="956"/>
      <c r="H227" s="956"/>
      <c r="I227" s="956"/>
      <c r="J227" s="956"/>
      <c r="K227" s="956"/>
      <c r="L227" s="956"/>
      <c r="M227" s="956"/>
      <c r="N227" s="956"/>
      <c r="O227" s="956"/>
      <c r="P227" s="956"/>
    </row>
    <row r="228" spans="1:16" s="1008" customFormat="1">
      <c r="A228" s="1007"/>
      <c r="B228" s="956"/>
      <c r="C228" s="956"/>
      <c r="G228" s="956"/>
      <c r="H228" s="956"/>
      <c r="I228" s="956"/>
      <c r="J228" s="956"/>
      <c r="K228" s="956"/>
      <c r="L228" s="956"/>
      <c r="M228" s="956"/>
      <c r="N228" s="956"/>
      <c r="O228" s="956"/>
      <c r="P228" s="956"/>
    </row>
    <row r="229" spans="1:16" s="1008" customFormat="1">
      <c r="A229" s="1007"/>
      <c r="B229" s="956"/>
      <c r="C229" s="956"/>
      <c r="G229" s="956"/>
      <c r="H229" s="956"/>
      <c r="I229" s="956"/>
      <c r="J229" s="956"/>
      <c r="K229" s="956"/>
      <c r="L229" s="956"/>
      <c r="M229" s="956"/>
      <c r="N229" s="956"/>
      <c r="O229" s="956"/>
      <c r="P229" s="956"/>
    </row>
    <row r="230" spans="1:16" s="1008" customFormat="1">
      <c r="A230" s="1007"/>
      <c r="B230" s="956"/>
      <c r="C230" s="956"/>
      <c r="G230" s="956"/>
      <c r="H230" s="956"/>
      <c r="I230" s="956"/>
      <c r="J230" s="956"/>
      <c r="K230" s="956"/>
      <c r="L230" s="956"/>
      <c r="M230" s="956"/>
      <c r="N230" s="956"/>
      <c r="O230" s="956"/>
      <c r="P230" s="956"/>
    </row>
    <row r="231" spans="1:16" s="1008" customFormat="1">
      <c r="A231" s="1007"/>
      <c r="B231" s="956"/>
      <c r="C231" s="956"/>
      <c r="G231" s="956"/>
      <c r="H231" s="956"/>
      <c r="I231" s="956"/>
      <c r="J231" s="956"/>
      <c r="K231" s="956"/>
      <c r="L231" s="956"/>
      <c r="M231" s="956"/>
      <c r="N231" s="956"/>
      <c r="O231" s="956"/>
      <c r="P231" s="956"/>
    </row>
    <row r="232" spans="1:16" s="1008" customFormat="1">
      <c r="A232" s="1007"/>
      <c r="B232" s="956"/>
      <c r="C232" s="956"/>
      <c r="G232" s="956"/>
      <c r="H232" s="956"/>
      <c r="I232" s="956"/>
      <c r="J232" s="956"/>
      <c r="K232" s="956"/>
      <c r="L232" s="956"/>
      <c r="M232" s="956"/>
      <c r="N232" s="956"/>
      <c r="O232" s="956"/>
      <c r="P232" s="956"/>
    </row>
    <row r="233" spans="1:16" s="1008" customFormat="1">
      <c r="A233" s="1007"/>
      <c r="B233" s="956"/>
      <c r="C233" s="956"/>
      <c r="G233" s="956"/>
      <c r="H233" s="956"/>
      <c r="I233" s="956"/>
      <c r="J233" s="956"/>
      <c r="K233" s="956"/>
      <c r="L233" s="956"/>
      <c r="M233" s="956"/>
      <c r="N233" s="956"/>
      <c r="O233" s="956"/>
      <c r="P233" s="956"/>
    </row>
    <row r="234" spans="1:16" s="1008" customFormat="1">
      <c r="A234" s="1007"/>
      <c r="B234" s="956"/>
      <c r="C234" s="956"/>
      <c r="G234" s="956"/>
      <c r="H234" s="956"/>
      <c r="I234" s="956"/>
      <c r="J234" s="956"/>
      <c r="K234" s="956"/>
      <c r="L234" s="956"/>
      <c r="M234" s="956"/>
      <c r="N234" s="956"/>
      <c r="O234" s="956"/>
      <c r="P234" s="956"/>
    </row>
    <row r="235" spans="1:16" s="1008" customFormat="1">
      <c r="A235" s="1007"/>
      <c r="B235" s="956"/>
      <c r="C235" s="956"/>
      <c r="G235" s="956"/>
      <c r="H235" s="956"/>
      <c r="I235" s="956"/>
      <c r="J235" s="956"/>
      <c r="K235" s="956"/>
      <c r="L235" s="956"/>
      <c r="M235" s="956"/>
      <c r="N235" s="956"/>
      <c r="O235" s="956"/>
      <c r="P235" s="956"/>
    </row>
    <row r="236" spans="1:16" s="1008" customFormat="1">
      <c r="A236" s="1007"/>
      <c r="B236" s="956"/>
      <c r="C236" s="956"/>
      <c r="G236" s="956"/>
      <c r="H236" s="956"/>
      <c r="I236" s="956"/>
      <c r="J236" s="956"/>
      <c r="K236" s="956"/>
      <c r="L236" s="956"/>
      <c r="M236" s="956"/>
      <c r="N236" s="956"/>
      <c r="O236" s="956"/>
      <c r="P236" s="956"/>
    </row>
    <row r="237" spans="1:16" s="1008" customFormat="1">
      <c r="A237" s="1007"/>
      <c r="B237" s="956"/>
      <c r="C237" s="956"/>
      <c r="G237" s="956"/>
      <c r="H237" s="956"/>
      <c r="I237" s="956"/>
      <c r="J237" s="956"/>
      <c r="K237" s="956"/>
      <c r="L237" s="956"/>
      <c r="M237" s="956"/>
      <c r="N237" s="956"/>
      <c r="O237" s="956"/>
      <c r="P237" s="956"/>
    </row>
    <row r="238" spans="1:16" s="1008" customFormat="1">
      <c r="A238" s="1007"/>
      <c r="B238" s="956"/>
      <c r="C238" s="956"/>
      <c r="G238" s="956"/>
      <c r="H238" s="956"/>
      <c r="I238" s="956"/>
      <c r="J238" s="956"/>
      <c r="K238" s="956"/>
      <c r="L238" s="956"/>
      <c r="M238" s="956"/>
      <c r="N238" s="956"/>
      <c r="O238" s="956"/>
      <c r="P238" s="956"/>
    </row>
    <row r="239" spans="1:16" s="1008" customFormat="1">
      <c r="A239" s="1007"/>
      <c r="B239" s="956"/>
      <c r="C239" s="956"/>
      <c r="G239" s="956"/>
      <c r="H239" s="956"/>
      <c r="I239" s="956"/>
      <c r="J239" s="956"/>
      <c r="K239" s="956"/>
      <c r="L239" s="956"/>
      <c r="M239" s="956"/>
      <c r="N239" s="956"/>
      <c r="O239" s="956"/>
      <c r="P239" s="956"/>
    </row>
    <row r="240" spans="1:16" s="1008" customFormat="1">
      <c r="A240" s="1007"/>
      <c r="B240" s="956"/>
      <c r="C240" s="956"/>
      <c r="G240" s="956"/>
      <c r="H240" s="956"/>
      <c r="I240" s="956"/>
      <c r="J240" s="956"/>
      <c r="K240" s="956"/>
      <c r="L240" s="956"/>
      <c r="M240" s="956"/>
      <c r="N240" s="956"/>
      <c r="O240" s="956"/>
      <c r="P240" s="956"/>
    </row>
    <row r="241" spans="1:16" s="1008" customFormat="1">
      <c r="A241" s="1007"/>
      <c r="B241" s="956"/>
      <c r="C241" s="956"/>
      <c r="G241" s="956"/>
      <c r="H241" s="956"/>
      <c r="I241" s="956"/>
      <c r="J241" s="956"/>
      <c r="K241" s="956"/>
      <c r="L241" s="956"/>
      <c r="M241" s="956"/>
      <c r="N241" s="956"/>
      <c r="O241" s="956"/>
      <c r="P241" s="956"/>
    </row>
    <row r="242" spans="1:16" s="1008" customFormat="1">
      <c r="A242" s="1007"/>
      <c r="B242" s="956"/>
      <c r="C242" s="956"/>
      <c r="G242" s="956"/>
      <c r="H242" s="956"/>
      <c r="I242" s="956"/>
      <c r="J242" s="956"/>
      <c r="K242" s="956"/>
      <c r="L242" s="956"/>
      <c r="M242" s="956"/>
      <c r="N242" s="956"/>
      <c r="O242" s="956"/>
      <c r="P242" s="956"/>
    </row>
    <row r="243" spans="1:16" s="1008" customFormat="1">
      <c r="A243" s="1007"/>
      <c r="B243" s="956"/>
      <c r="C243" s="956"/>
      <c r="G243" s="956"/>
      <c r="H243" s="956"/>
      <c r="I243" s="956"/>
      <c r="J243" s="956"/>
      <c r="K243" s="956"/>
      <c r="L243" s="956"/>
      <c r="M243" s="956"/>
      <c r="N243" s="956"/>
      <c r="O243" s="956"/>
      <c r="P243" s="956"/>
    </row>
    <row r="244" spans="1:16" s="1008" customFormat="1">
      <c r="A244" s="1007"/>
      <c r="B244" s="956"/>
      <c r="C244" s="956"/>
      <c r="G244" s="956"/>
      <c r="H244" s="956"/>
      <c r="I244" s="956"/>
      <c r="J244" s="956"/>
      <c r="K244" s="956"/>
      <c r="L244" s="956"/>
      <c r="M244" s="956"/>
      <c r="N244" s="956"/>
      <c r="O244" s="956"/>
      <c r="P244" s="956"/>
    </row>
    <row r="245" spans="1:16" s="1008" customFormat="1">
      <c r="A245" s="1007"/>
      <c r="B245" s="956"/>
      <c r="C245" s="956"/>
      <c r="G245" s="956"/>
      <c r="H245" s="956"/>
      <c r="I245" s="956"/>
      <c r="J245" s="956"/>
      <c r="K245" s="956"/>
      <c r="L245" s="956"/>
      <c r="M245" s="956"/>
      <c r="N245" s="956"/>
      <c r="O245" s="956"/>
      <c r="P245" s="956"/>
    </row>
    <row r="246" spans="1:16" s="1008" customFormat="1">
      <c r="A246" s="1007"/>
      <c r="B246" s="956"/>
      <c r="C246" s="956"/>
      <c r="G246" s="956"/>
      <c r="H246" s="956"/>
      <c r="I246" s="956"/>
      <c r="J246" s="956"/>
      <c r="K246" s="956"/>
      <c r="L246" s="956"/>
      <c r="M246" s="956"/>
      <c r="N246" s="956"/>
      <c r="O246" s="956"/>
      <c r="P246" s="956"/>
    </row>
    <row r="247" spans="1:16" s="1008" customFormat="1">
      <c r="A247" s="1007"/>
      <c r="B247" s="956"/>
      <c r="C247" s="956"/>
      <c r="G247" s="956"/>
      <c r="H247" s="956"/>
      <c r="I247" s="956"/>
      <c r="J247" s="956"/>
      <c r="K247" s="956"/>
      <c r="L247" s="956"/>
      <c r="M247" s="956"/>
      <c r="N247" s="956"/>
      <c r="O247" s="956"/>
      <c r="P247" s="956"/>
    </row>
    <row r="248" spans="1:16" s="1008" customFormat="1">
      <c r="A248" s="1007"/>
      <c r="B248" s="956"/>
      <c r="C248" s="956"/>
      <c r="G248" s="956"/>
      <c r="H248" s="956"/>
      <c r="I248" s="956"/>
      <c r="J248" s="956"/>
      <c r="K248" s="956"/>
      <c r="L248" s="956"/>
      <c r="M248" s="956"/>
      <c r="N248" s="956"/>
      <c r="O248" s="956"/>
      <c r="P248" s="956"/>
    </row>
    <row r="249" spans="1:16" s="1008" customFormat="1">
      <c r="A249" s="1007"/>
      <c r="B249" s="956"/>
      <c r="C249" s="956"/>
      <c r="G249" s="956"/>
      <c r="H249" s="956"/>
      <c r="I249" s="956"/>
      <c r="J249" s="956"/>
      <c r="K249" s="956"/>
      <c r="L249" s="956"/>
      <c r="M249" s="956"/>
      <c r="N249" s="956"/>
      <c r="O249" s="956"/>
      <c r="P249" s="956"/>
    </row>
    <row r="250" spans="1:16" s="1008" customFormat="1">
      <c r="A250" s="1007"/>
      <c r="B250" s="956"/>
      <c r="C250" s="956"/>
      <c r="G250" s="956"/>
      <c r="H250" s="956"/>
      <c r="I250" s="956"/>
      <c r="J250" s="956"/>
      <c r="K250" s="956"/>
      <c r="L250" s="956"/>
      <c r="M250" s="956"/>
      <c r="N250" s="956"/>
      <c r="O250" s="956"/>
      <c r="P250" s="956"/>
    </row>
    <row r="251" spans="1:16" s="1008" customFormat="1">
      <c r="A251" s="1007"/>
      <c r="B251" s="956"/>
      <c r="C251" s="956"/>
      <c r="G251" s="956"/>
      <c r="H251" s="956"/>
      <c r="I251" s="956"/>
      <c r="J251" s="956"/>
      <c r="K251" s="956"/>
      <c r="L251" s="956"/>
      <c r="M251" s="956"/>
      <c r="N251" s="956"/>
      <c r="O251" s="956"/>
      <c r="P251" s="956"/>
    </row>
    <row r="252" spans="1:16" s="1008" customFormat="1">
      <c r="A252" s="1007"/>
      <c r="B252" s="956"/>
      <c r="C252" s="956"/>
      <c r="G252" s="956"/>
      <c r="H252" s="956"/>
      <c r="I252" s="956"/>
      <c r="J252" s="956"/>
      <c r="K252" s="956"/>
      <c r="L252" s="956"/>
      <c r="M252" s="956"/>
      <c r="N252" s="956"/>
      <c r="O252" s="956"/>
      <c r="P252" s="956"/>
    </row>
    <row r="253" spans="1:16" s="1008" customFormat="1">
      <c r="A253" s="1007"/>
      <c r="B253" s="956"/>
      <c r="C253" s="956"/>
      <c r="G253" s="956"/>
      <c r="H253" s="956"/>
      <c r="I253" s="956"/>
      <c r="J253" s="956"/>
      <c r="K253" s="956"/>
      <c r="L253" s="956"/>
      <c r="M253" s="956"/>
      <c r="N253" s="956"/>
      <c r="O253" s="956"/>
      <c r="P253" s="956"/>
    </row>
    <row r="254" spans="1:16" s="1008" customFormat="1">
      <c r="A254" s="1007"/>
      <c r="B254" s="956"/>
      <c r="C254" s="956"/>
      <c r="G254" s="956"/>
      <c r="H254" s="956"/>
      <c r="I254" s="956"/>
      <c r="J254" s="956"/>
      <c r="K254" s="956"/>
      <c r="L254" s="956"/>
      <c r="M254" s="956"/>
      <c r="N254" s="956"/>
      <c r="O254" s="956"/>
      <c r="P254" s="956"/>
    </row>
    <row r="255" spans="1:16" s="1008" customFormat="1">
      <c r="A255" s="1007"/>
      <c r="B255" s="956"/>
      <c r="C255" s="956"/>
      <c r="G255" s="956"/>
      <c r="H255" s="956"/>
      <c r="I255" s="956"/>
      <c r="J255" s="956"/>
      <c r="K255" s="956"/>
      <c r="L255" s="956"/>
      <c r="M255" s="956"/>
      <c r="N255" s="956"/>
      <c r="O255" s="956"/>
      <c r="P255" s="956"/>
    </row>
    <row r="256" spans="1:16" s="1008" customFormat="1">
      <c r="A256" s="1007"/>
      <c r="B256" s="956"/>
      <c r="C256" s="956"/>
      <c r="G256" s="956"/>
      <c r="H256" s="956"/>
      <c r="I256" s="956"/>
      <c r="J256" s="956"/>
      <c r="K256" s="956"/>
      <c r="L256" s="956"/>
      <c r="M256" s="956"/>
      <c r="N256" s="956"/>
      <c r="O256" s="956"/>
      <c r="P256" s="956"/>
    </row>
    <row r="257" spans="1:16" s="1008" customFormat="1">
      <c r="A257" s="1007"/>
      <c r="B257" s="956"/>
      <c r="C257" s="956"/>
      <c r="G257" s="956"/>
      <c r="H257" s="956"/>
      <c r="I257" s="956"/>
      <c r="J257" s="956"/>
      <c r="K257" s="956"/>
      <c r="L257" s="956"/>
      <c r="M257" s="956"/>
      <c r="N257" s="956"/>
      <c r="O257" s="956"/>
      <c r="P257" s="956"/>
    </row>
    <row r="258" spans="1:16" s="1008" customFormat="1">
      <c r="A258" s="1007"/>
      <c r="B258" s="956"/>
      <c r="C258" s="956"/>
      <c r="G258" s="956"/>
      <c r="H258" s="956"/>
      <c r="I258" s="956"/>
      <c r="J258" s="956"/>
      <c r="K258" s="956"/>
      <c r="L258" s="956"/>
      <c r="M258" s="956"/>
      <c r="N258" s="956"/>
      <c r="O258" s="956"/>
      <c r="P258" s="956"/>
    </row>
    <row r="259" spans="1:16" s="1008" customFormat="1">
      <c r="A259" s="1007"/>
      <c r="B259" s="956"/>
      <c r="C259" s="956"/>
      <c r="G259" s="956"/>
      <c r="H259" s="956"/>
      <c r="I259" s="956"/>
      <c r="J259" s="956"/>
      <c r="K259" s="956"/>
      <c r="L259" s="956"/>
      <c r="M259" s="956"/>
      <c r="N259" s="956"/>
      <c r="O259" s="956"/>
      <c r="P259" s="956"/>
    </row>
    <row r="260" spans="1:16" s="1008" customFormat="1">
      <c r="A260" s="1007"/>
      <c r="B260" s="956"/>
      <c r="C260" s="956"/>
      <c r="G260" s="956"/>
      <c r="H260" s="956"/>
      <c r="I260" s="956"/>
      <c r="J260" s="956"/>
      <c r="K260" s="956"/>
      <c r="L260" s="956"/>
      <c r="M260" s="956"/>
      <c r="N260" s="956"/>
      <c r="O260" s="956"/>
      <c r="P260" s="956"/>
    </row>
    <row r="261" spans="1:16" s="1008" customFormat="1">
      <c r="A261" s="1007"/>
      <c r="B261" s="956"/>
      <c r="C261" s="956"/>
      <c r="G261" s="956"/>
      <c r="H261" s="956"/>
      <c r="I261" s="956"/>
      <c r="J261" s="956"/>
      <c r="K261" s="956"/>
      <c r="L261" s="956"/>
      <c r="M261" s="956"/>
      <c r="N261" s="956"/>
      <c r="O261" s="956"/>
      <c r="P261" s="956"/>
    </row>
    <row r="262" spans="1:16" s="1008" customFormat="1">
      <c r="A262" s="1007"/>
      <c r="B262" s="956"/>
      <c r="C262" s="956"/>
      <c r="G262" s="956"/>
      <c r="H262" s="956"/>
      <c r="I262" s="956"/>
      <c r="J262" s="956"/>
      <c r="K262" s="956"/>
      <c r="L262" s="956"/>
      <c r="M262" s="956"/>
      <c r="N262" s="956"/>
      <c r="O262" s="956"/>
      <c r="P262" s="956"/>
    </row>
    <row r="263" spans="1:16" s="1008" customFormat="1">
      <c r="A263" s="1007"/>
      <c r="B263" s="956"/>
      <c r="C263" s="956"/>
      <c r="G263" s="956"/>
      <c r="H263" s="956"/>
      <c r="I263" s="956"/>
      <c r="J263" s="956"/>
      <c r="K263" s="956"/>
      <c r="L263" s="956"/>
      <c r="M263" s="956"/>
      <c r="N263" s="956"/>
      <c r="O263" s="956"/>
      <c r="P263" s="956"/>
    </row>
    <row r="264" spans="1:16" s="1008" customFormat="1">
      <c r="A264" s="1007"/>
      <c r="B264" s="956"/>
      <c r="C264" s="956"/>
      <c r="G264" s="956"/>
      <c r="H264" s="956"/>
      <c r="I264" s="956"/>
      <c r="J264" s="956"/>
      <c r="K264" s="956"/>
      <c r="L264" s="956"/>
      <c r="M264" s="956"/>
      <c r="N264" s="956"/>
      <c r="O264" s="956"/>
      <c r="P264" s="956"/>
    </row>
    <row r="265" spans="1:16" s="1008" customFormat="1">
      <c r="A265" s="1007"/>
      <c r="B265" s="956"/>
      <c r="C265" s="956"/>
      <c r="G265" s="956"/>
      <c r="H265" s="956"/>
      <c r="I265" s="956"/>
      <c r="J265" s="956"/>
      <c r="K265" s="956"/>
      <c r="L265" s="956"/>
      <c r="M265" s="956"/>
      <c r="N265" s="956"/>
      <c r="O265" s="956"/>
      <c r="P265" s="956"/>
    </row>
    <row r="266" spans="1:16" s="1008" customFormat="1">
      <c r="A266" s="1007"/>
      <c r="B266" s="956"/>
      <c r="C266" s="956"/>
      <c r="G266" s="956"/>
      <c r="H266" s="956"/>
      <c r="I266" s="956"/>
      <c r="J266" s="956"/>
      <c r="K266" s="956"/>
      <c r="L266" s="956"/>
      <c r="M266" s="956"/>
      <c r="N266" s="956"/>
      <c r="O266" s="956"/>
      <c r="P266" s="956"/>
    </row>
    <row r="267" spans="1:16" s="1008" customFormat="1">
      <c r="A267" s="1007"/>
      <c r="B267" s="956"/>
      <c r="C267" s="956"/>
      <c r="G267" s="956"/>
      <c r="H267" s="956"/>
      <c r="I267" s="956"/>
      <c r="J267" s="956"/>
      <c r="K267" s="956"/>
      <c r="L267" s="956"/>
      <c r="M267" s="956"/>
      <c r="N267" s="956"/>
      <c r="O267" s="956"/>
      <c r="P267" s="956"/>
    </row>
    <row r="268" spans="1:16" s="1008" customFormat="1">
      <c r="A268" s="1007"/>
      <c r="B268" s="956"/>
      <c r="C268" s="956"/>
      <c r="G268" s="956"/>
      <c r="H268" s="956"/>
      <c r="I268" s="956"/>
      <c r="J268" s="956"/>
      <c r="K268" s="956"/>
      <c r="L268" s="956"/>
      <c r="M268" s="956"/>
      <c r="N268" s="956"/>
      <c r="O268" s="956"/>
      <c r="P268" s="956"/>
    </row>
    <row r="269" spans="1:16" s="1008" customFormat="1">
      <c r="A269" s="1007"/>
      <c r="B269" s="956"/>
      <c r="C269" s="956"/>
      <c r="G269" s="956"/>
      <c r="H269" s="956"/>
      <c r="I269" s="956"/>
      <c r="J269" s="956"/>
      <c r="K269" s="956"/>
      <c r="L269" s="956"/>
      <c r="M269" s="956"/>
      <c r="N269" s="956"/>
      <c r="O269" s="956"/>
      <c r="P269" s="956"/>
    </row>
    <row r="270" spans="1:16" s="1008" customFormat="1">
      <c r="A270" s="1007"/>
      <c r="B270" s="956"/>
      <c r="C270" s="956"/>
      <c r="G270" s="956"/>
      <c r="H270" s="956"/>
      <c r="I270" s="956"/>
      <c r="J270" s="956"/>
      <c r="K270" s="956"/>
      <c r="L270" s="956"/>
      <c r="M270" s="956"/>
      <c r="N270" s="956"/>
      <c r="O270" s="956"/>
      <c r="P270" s="956"/>
    </row>
    <row r="271" spans="1:16" s="1008" customFormat="1">
      <c r="A271" s="1007"/>
      <c r="B271" s="956"/>
      <c r="C271" s="956"/>
      <c r="G271" s="956"/>
      <c r="H271" s="956"/>
      <c r="I271" s="956"/>
      <c r="J271" s="956"/>
      <c r="K271" s="956"/>
      <c r="L271" s="956"/>
      <c r="M271" s="956"/>
      <c r="N271" s="956"/>
      <c r="O271" s="956"/>
      <c r="P271" s="956"/>
    </row>
    <row r="272" spans="1:16" s="1008" customFormat="1">
      <c r="A272" s="1007"/>
      <c r="B272" s="956"/>
      <c r="C272" s="956"/>
      <c r="G272" s="956"/>
      <c r="H272" s="956"/>
      <c r="I272" s="956"/>
      <c r="J272" s="956"/>
      <c r="K272" s="956"/>
      <c r="L272" s="956"/>
      <c r="M272" s="956"/>
      <c r="N272" s="956"/>
      <c r="O272" s="956"/>
      <c r="P272" s="956"/>
    </row>
    <row r="273" spans="1:16" s="1008" customFormat="1">
      <c r="A273" s="1007"/>
      <c r="B273" s="956"/>
      <c r="C273" s="956"/>
      <c r="G273" s="956"/>
      <c r="H273" s="956"/>
      <c r="I273" s="956"/>
      <c r="J273" s="956"/>
      <c r="K273" s="956"/>
      <c r="L273" s="956"/>
      <c r="M273" s="956"/>
      <c r="N273" s="956"/>
      <c r="O273" s="956"/>
      <c r="P273" s="956"/>
    </row>
    <row r="274" spans="1:16" s="1008" customFormat="1">
      <c r="A274" s="1007"/>
      <c r="B274" s="956"/>
      <c r="C274" s="956"/>
      <c r="G274" s="956"/>
      <c r="H274" s="956"/>
      <c r="I274" s="956"/>
      <c r="J274" s="956"/>
      <c r="K274" s="956"/>
      <c r="L274" s="956"/>
      <c r="M274" s="956"/>
      <c r="N274" s="956"/>
      <c r="O274" s="956"/>
      <c r="P274" s="956"/>
    </row>
    <row r="275" spans="1:16" s="1008" customFormat="1">
      <c r="A275" s="1007"/>
      <c r="B275" s="956"/>
      <c r="C275" s="956"/>
      <c r="G275" s="956"/>
      <c r="H275" s="956"/>
      <c r="I275" s="956"/>
      <c r="J275" s="956"/>
      <c r="K275" s="956"/>
      <c r="L275" s="956"/>
      <c r="M275" s="956"/>
      <c r="N275" s="956"/>
      <c r="O275" s="956"/>
      <c r="P275" s="956"/>
    </row>
    <row r="276" spans="1:16" s="1008" customFormat="1">
      <c r="A276" s="1007"/>
      <c r="B276" s="956"/>
      <c r="C276" s="956"/>
      <c r="G276" s="956"/>
      <c r="H276" s="956"/>
      <c r="I276" s="956"/>
      <c r="J276" s="956"/>
      <c r="K276" s="956"/>
      <c r="L276" s="956"/>
      <c r="M276" s="956"/>
      <c r="N276" s="956"/>
      <c r="O276" s="956"/>
      <c r="P276" s="956"/>
    </row>
    <row r="277" spans="1:16" s="1008" customFormat="1">
      <c r="A277" s="1007"/>
      <c r="B277" s="956"/>
      <c r="C277" s="956"/>
      <c r="G277" s="956"/>
      <c r="H277" s="956"/>
      <c r="I277" s="956"/>
      <c r="J277" s="956"/>
      <c r="K277" s="956"/>
      <c r="L277" s="956"/>
      <c r="M277" s="956"/>
      <c r="N277" s="956"/>
      <c r="O277" s="956"/>
      <c r="P277" s="956"/>
    </row>
    <row r="278" spans="1:16" s="1008" customFormat="1">
      <c r="A278" s="1007"/>
      <c r="B278" s="956"/>
      <c r="C278" s="956"/>
      <c r="G278" s="956"/>
      <c r="H278" s="956"/>
      <c r="I278" s="956"/>
      <c r="J278" s="956"/>
      <c r="K278" s="956"/>
      <c r="L278" s="956"/>
      <c r="M278" s="956"/>
      <c r="N278" s="956"/>
      <c r="O278" s="956"/>
      <c r="P278" s="956"/>
    </row>
    <row r="279" spans="1:16" s="1008" customFormat="1">
      <c r="A279" s="1007"/>
      <c r="B279" s="956"/>
      <c r="C279" s="956"/>
      <c r="G279" s="956"/>
      <c r="H279" s="956"/>
      <c r="I279" s="956"/>
      <c r="J279" s="956"/>
      <c r="K279" s="956"/>
      <c r="L279" s="956"/>
      <c r="M279" s="956"/>
      <c r="N279" s="956"/>
      <c r="O279" s="956"/>
      <c r="P279" s="956"/>
    </row>
    <row r="280" spans="1:16" s="1008" customFormat="1">
      <c r="A280" s="1007"/>
      <c r="B280" s="956"/>
      <c r="C280" s="956"/>
      <c r="G280" s="956"/>
      <c r="H280" s="956"/>
      <c r="I280" s="956"/>
      <c r="J280" s="956"/>
      <c r="K280" s="956"/>
      <c r="L280" s="956"/>
      <c r="M280" s="956"/>
      <c r="N280" s="956"/>
      <c r="O280" s="956"/>
      <c r="P280" s="956"/>
    </row>
    <row r="281" spans="1:16" s="1008" customFormat="1">
      <c r="A281" s="1007"/>
      <c r="B281" s="956"/>
      <c r="C281" s="956"/>
      <c r="G281" s="956"/>
      <c r="H281" s="956"/>
      <c r="I281" s="956"/>
      <c r="J281" s="956"/>
      <c r="K281" s="956"/>
      <c r="L281" s="956"/>
      <c r="M281" s="956"/>
      <c r="N281" s="956"/>
      <c r="O281" s="956"/>
      <c r="P281" s="956"/>
    </row>
    <row r="282" spans="1:16" s="1008" customFormat="1">
      <c r="A282" s="1007"/>
      <c r="B282" s="956"/>
      <c r="C282" s="956"/>
      <c r="G282" s="956"/>
      <c r="H282" s="956"/>
      <c r="I282" s="956"/>
      <c r="J282" s="956"/>
      <c r="K282" s="956"/>
      <c r="L282" s="956"/>
      <c r="M282" s="956"/>
      <c r="N282" s="956"/>
      <c r="O282" s="956"/>
      <c r="P282" s="956"/>
    </row>
    <row r="283" spans="1:16" s="1008" customFormat="1">
      <c r="A283" s="1007"/>
      <c r="B283" s="956"/>
      <c r="C283" s="956"/>
      <c r="G283" s="956"/>
      <c r="H283" s="956"/>
      <c r="I283" s="956"/>
      <c r="J283" s="956"/>
      <c r="K283" s="956"/>
      <c r="L283" s="956"/>
      <c r="M283" s="956"/>
      <c r="N283" s="956"/>
      <c r="O283" s="956"/>
      <c r="P283" s="956"/>
    </row>
    <row r="284" spans="1:16" s="1008" customFormat="1">
      <c r="A284" s="1007"/>
      <c r="B284" s="956"/>
      <c r="C284" s="956"/>
      <c r="G284" s="956"/>
      <c r="H284" s="956"/>
      <c r="I284" s="956"/>
      <c r="J284" s="956"/>
      <c r="K284" s="956"/>
      <c r="L284" s="956"/>
      <c r="M284" s="956"/>
      <c r="N284" s="956"/>
      <c r="O284" s="956"/>
      <c r="P284" s="956"/>
    </row>
    <row r="285" spans="1:16" s="1008" customFormat="1">
      <c r="A285" s="1007"/>
      <c r="B285" s="956"/>
      <c r="C285" s="956"/>
      <c r="G285" s="956"/>
      <c r="H285" s="956"/>
      <c r="I285" s="956"/>
      <c r="J285" s="956"/>
      <c r="K285" s="956"/>
      <c r="L285" s="956"/>
      <c r="M285" s="956"/>
      <c r="N285" s="956"/>
      <c r="O285" s="956"/>
      <c r="P285" s="956"/>
    </row>
    <row r="286" spans="1:16" s="1008" customFormat="1">
      <c r="A286" s="1007"/>
      <c r="B286" s="956"/>
      <c r="C286" s="956"/>
      <c r="G286" s="956"/>
      <c r="H286" s="956"/>
      <c r="I286" s="956"/>
      <c r="J286" s="956"/>
      <c r="K286" s="956"/>
      <c r="L286" s="956"/>
      <c r="M286" s="956"/>
      <c r="N286" s="956"/>
      <c r="O286" s="956"/>
      <c r="P286" s="956"/>
    </row>
    <row r="287" spans="1:16" s="1008" customFormat="1">
      <c r="A287" s="1007"/>
      <c r="B287" s="956"/>
      <c r="C287" s="956"/>
      <c r="G287" s="956"/>
      <c r="H287" s="956"/>
      <c r="I287" s="956"/>
      <c r="J287" s="956"/>
      <c r="K287" s="956"/>
      <c r="L287" s="956"/>
      <c r="M287" s="956"/>
      <c r="N287" s="956"/>
      <c r="O287" s="956"/>
      <c r="P287" s="956"/>
    </row>
    <row r="288" spans="1:16" s="1008" customFormat="1">
      <c r="A288" s="1007"/>
      <c r="B288" s="956"/>
      <c r="C288" s="956"/>
      <c r="G288" s="956"/>
      <c r="H288" s="956"/>
      <c r="I288" s="956"/>
      <c r="J288" s="956"/>
      <c r="K288" s="956"/>
      <c r="L288" s="956"/>
      <c r="M288" s="956"/>
      <c r="N288" s="956"/>
      <c r="O288" s="956"/>
      <c r="P288" s="956"/>
    </row>
    <row r="289" spans="1:16" s="1008" customFormat="1">
      <c r="A289" s="1007"/>
      <c r="B289" s="956"/>
      <c r="C289" s="956"/>
      <c r="G289" s="956"/>
      <c r="H289" s="956"/>
      <c r="I289" s="956"/>
      <c r="J289" s="956"/>
      <c r="K289" s="956"/>
      <c r="L289" s="956"/>
      <c r="M289" s="956"/>
      <c r="N289" s="956"/>
      <c r="O289" s="956"/>
      <c r="P289" s="956"/>
    </row>
    <row r="290" spans="1:16" s="1008" customFormat="1">
      <c r="A290" s="1007"/>
      <c r="B290" s="956"/>
      <c r="C290" s="956"/>
      <c r="G290" s="956"/>
      <c r="H290" s="956"/>
      <c r="I290" s="956"/>
      <c r="J290" s="956"/>
      <c r="K290" s="956"/>
      <c r="L290" s="956"/>
      <c r="M290" s="956"/>
      <c r="N290" s="956"/>
      <c r="O290" s="956"/>
      <c r="P290" s="956"/>
    </row>
    <row r="291" spans="1:16" s="1008" customFormat="1">
      <c r="A291" s="1007"/>
      <c r="B291" s="956"/>
      <c r="C291" s="956"/>
      <c r="G291" s="956"/>
      <c r="H291" s="956"/>
      <c r="I291" s="956"/>
      <c r="J291" s="956"/>
      <c r="K291" s="956"/>
      <c r="L291" s="956"/>
      <c r="M291" s="956"/>
      <c r="N291" s="956"/>
      <c r="O291" s="956"/>
      <c r="P291" s="956"/>
    </row>
    <row r="292" spans="1:16" s="1008" customFormat="1">
      <c r="A292" s="1007"/>
      <c r="B292" s="956"/>
      <c r="C292" s="956"/>
      <c r="G292" s="956"/>
      <c r="H292" s="956"/>
      <c r="I292" s="956"/>
      <c r="J292" s="956"/>
      <c r="K292" s="956"/>
      <c r="L292" s="956"/>
      <c r="M292" s="956"/>
      <c r="N292" s="956"/>
      <c r="O292" s="956"/>
      <c r="P292" s="956"/>
    </row>
    <row r="293" spans="1:16" s="1008" customFormat="1">
      <c r="A293" s="1007"/>
      <c r="B293" s="956"/>
      <c r="C293" s="956"/>
      <c r="G293" s="956"/>
      <c r="H293" s="956"/>
      <c r="I293" s="956"/>
      <c r="J293" s="956"/>
      <c r="K293" s="956"/>
      <c r="L293" s="956"/>
      <c r="M293" s="956"/>
      <c r="N293" s="956"/>
      <c r="O293" s="956"/>
      <c r="P293" s="956"/>
    </row>
    <row r="294" spans="1:16" s="1008" customFormat="1">
      <c r="A294" s="1007"/>
      <c r="B294" s="956"/>
      <c r="C294" s="956"/>
      <c r="G294" s="956"/>
      <c r="H294" s="956"/>
      <c r="I294" s="956"/>
      <c r="J294" s="956"/>
      <c r="K294" s="956"/>
      <c r="L294" s="956"/>
      <c r="M294" s="956"/>
      <c r="N294" s="956"/>
      <c r="O294" s="956"/>
      <c r="P294" s="956"/>
    </row>
    <row r="295" spans="1:16" s="1008" customFormat="1">
      <c r="A295" s="1007"/>
      <c r="B295" s="956"/>
      <c r="C295" s="956"/>
      <c r="G295" s="956"/>
      <c r="H295" s="956"/>
      <c r="I295" s="956"/>
      <c r="J295" s="956"/>
      <c r="K295" s="956"/>
      <c r="L295" s="956"/>
      <c r="M295" s="956"/>
      <c r="N295" s="956"/>
      <c r="O295" s="956"/>
      <c r="P295" s="956"/>
    </row>
    <row r="296" spans="1:16" s="1008" customFormat="1">
      <c r="A296" s="1007"/>
      <c r="B296" s="956"/>
      <c r="C296" s="956"/>
      <c r="G296" s="956"/>
      <c r="H296" s="956"/>
      <c r="I296" s="956"/>
      <c r="J296" s="956"/>
      <c r="K296" s="956"/>
      <c r="L296" s="956"/>
      <c r="M296" s="956"/>
      <c r="N296" s="956"/>
      <c r="O296" s="956"/>
      <c r="P296" s="956"/>
    </row>
    <row r="297" spans="1:16" s="1008" customFormat="1">
      <c r="A297" s="1007"/>
      <c r="B297" s="956"/>
      <c r="C297" s="956"/>
      <c r="G297" s="956"/>
      <c r="H297" s="956"/>
      <c r="I297" s="956"/>
      <c r="J297" s="956"/>
      <c r="K297" s="956"/>
      <c r="L297" s="956"/>
      <c r="M297" s="956"/>
      <c r="N297" s="956"/>
      <c r="O297" s="956"/>
      <c r="P297" s="956"/>
    </row>
    <row r="298" spans="1:16" s="1008" customFormat="1">
      <c r="A298" s="1007"/>
      <c r="B298" s="956"/>
      <c r="C298" s="956"/>
      <c r="G298" s="956"/>
      <c r="H298" s="956"/>
      <c r="I298" s="956"/>
      <c r="J298" s="956"/>
      <c r="K298" s="956"/>
      <c r="L298" s="956"/>
      <c r="M298" s="956"/>
      <c r="N298" s="956"/>
      <c r="O298" s="956"/>
      <c r="P298" s="956"/>
    </row>
    <row r="299" spans="1:16" s="1008" customFormat="1">
      <c r="A299" s="1007"/>
      <c r="B299" s="956"/>
      <c r="C299" s="956"/>
      <c r="G299" s="956"/>
      <c r="H299" s="956"/>
      <c r="I299" s="956"/>
      <c r="J299" s="956"/>
      <c r="K299" s="956"/>
      <c r="L299" s="956"/>
      <c r="M299" s="956"/>
      <c r="N299" s="956"/>
      <c r="O299" s="956"/>
      <c r="P299" s="956"/>
    </row>
    <row r="300" spans="1:16" s="1008" customFormat="1">
      <c r="A300" s="1007"/>
      <c r="B300" s="956"/>
      <c r="C300" s="956"/>
      <c r="G300" s="956"/>
      <c r="H300" s="956"/>
      <c r="I300" s="956"/>
      <c r="J300" s="956"/>
      <c r="K300" s="956"/>
      <c r="L300" s="956"/>
      <c r="M300" s="956"/>
      <c r="N300" s="956"/>
      <c r="O300" s="956"/>
      <c r="P300" s="956"/>
    </row>
    <row r="301" spans="1:16" s="1008" customFormat="1">
      <c r="A301" s="1007"/>
      <c r="B301" s="956"/>
      <c r="C301" s="956"/>
      <c r="G301" s="956"/>
      <c r="H301" s="956"/>
      <c r="I301" s="956"/>
      <c r="J301" s="956"/>
      <c r="K301" s="956"/>
      <c r="L301" s="956"/>
      <c r="M301" s="956"/>
      <c r="N301" s="956"/>
      <c r="O301" s="956"/>
      <c r="P301" s="956"/>
    </row>
    <row r="302" spans="1:16" s="1008" customFormat="1">
      <c r="A302" s="1007"/>
      <c r="B302" s="956"/>
      <c r="C302" s="956"/>
      <c r="G302" s="956"/>
      <c r="H302" s="956"/>
      <c r="I302" s="956"/>
      <c r="J302" s="956"/>
      <c r="K302" s="956"/>
      <c r="L302" s="956"/>
      <c r="M302" s="956"/>
      <c r="N302" s="956"/>
      <c r="O302" s="956"/>
      <c r="P302" s="956"/>
    </row>
    <row r="303" spans="1:16" s="1008" customFormat="1">
      <c r="A303" s="1007"/>
      <c r="B303" s="956"/>
      <c r="C303" s="956"/>
      <c r="G303" s="956"/>
      <c r="H303" s="956"/>
      <c r="I303" s="956"/>
      <c r="J303" s="956"/>
      <c r="K303" s="956"/>
      <c r="L303" s="956"/>
      <c r="M303" s="956"/>
      <c r="N303" s="956"/>
      <c r="O303" s="956"/>
      <c r="P303" s="956"/>
    </row>
    <row r="304" spans="1:16" s="1008" customFormat="1">
      <c r="A304" s="1007"/>
      <c r="B304" s="956"/>
      <c r="C304" s="956"/>
      <c r="G304" s="956"/>
      <c r="H304" s="956"/>
      <c r="I304" s="956"/>
      <c r="J304" s="956"/>
      <c r="K304" s="956"/>
      <c r="L304" s="956"/>
      <c r="M304" s="956"/>
      <c r="N304" s="956"/>
      <c r="O304" s="956"/>
      <c r="P304" s="956"/>
    </row>
    <row r="305" spans="1:16" s="1008" customFormat="1">
      <c r="A305" s="1007"/>
      <c r="B305" s="956"/>
      <c r="C305" s="956"/>
      <c r="G305" s="956"/>
      <c r="H305" s="956"/>
      <c r="I305" s="956"/>
      <c r="J305" s="956"/>
      <c r="K305" s="956"/>
      <c r="L305" s="956"/>
      <c r="M305" s="956"/>
      <c r="N305" s="956"/>
      <c r="O305" s="956"/>
      <c r="P305" s="956"/>
    </row>
    <row r="306" spans="1:16" s="1008" customFormat="1">
      <c r="A306" s="1007"/>
      <c r="B306" s="956"/>
      <c r="C306" s="956"/>
      <c r="G306" s="956"/>
      <c r="H306" s="956"/>
      <c r="I306" s="956"/>
      <c r="J306" s="956"/>
      <c r="K306" s="956"/>
      <c r="L306" s="956"/>
      <c r="M306" s="956"/>
      <c r="N306" s="956"/>
      <c r="O306" s="956"/>
      <c r="P306" s="956"/>
    </row>
    <row r="307" spans="1:16" s="1008" customFormat="1">
      <c r="A307" s="1007"/>
      <c r="B307" s="956"/>
      <c r="C307" s="956"/>
      <c r="G307" s="956"/>
      <c r="H307" s="956"/>
      <c r="I307" s="956"/>
      <c r="J307" s="956"/>
      <c r="K307" s="956"/>
      <c r="L307" s="956"/>
      <c r="M307" s="956"/>
      <c r="N307" s="956"/>
      <c r="O307" s="956"/>
      <c r="P307" s="956"/>
    </row>
    <row r="308" spans="1:16" s="1008" customFormat="1">
      <c r="A308" s="1007"/>
      <c r="B308" s="956"/>
      <c r="C308" s="956"/>
      <c r="G308" s="956"/>
      <c r="H308" s="956"/>
      <c r="I308" s="956"/>
      <c r="J308" s="956"/>
      <c r="K308" s="956"/>
      <c r="L308" s="956"/>
      <c r="M308" s="956"/>
      <c r="N308" s="956"/>
      <c r="O308" s="956"/>
      <c r="P308" s="956"/>
    </row>
    <row r="309" spans="1:16" s="1008" customFormat="1">
      <c r="A309" s="1007"/>
      <c r="B309" s="956"/>
      <c r="C309" s="956"/>
      <c r="G309" s="956"/>
      <c r="H309" s="956"/>
      <c r="I309" s="956"/>
      <c r="J309" s="956"/>
      <c r="K309" s="956"/>
      <c r="L309" s="956"/>
      <c r="M309" s="956"/>
      <c r="N309" s="956"/>
      <c r="O309" s="956"/>
      <c r="P309" s="956"/>
    </row>
    <row r="310" spans="1:16" s="1008" customFormat="1">
      <c r="A310" s="1007"/>
      <c r="B310" s="956"/>
      <c r="C310" s="956"/>
      <c r="G310" s="956"/>
      <c r="H310" s="956"/>
      <c r="I310" s="956"/>
      <c r="J310" s="956"/>
      <c r="K310" s="956"/>
      <c r="L310" s="956"/>
      <c r="M310" s="956"/>
      <c r="N310" s="956"/>
      <c r="O310" s="956"/>
      <c r="P310" s="956"/>
    </row>
    <row r="311" spans="1:16" s="1008" customFormat="1">
      <c r="A311" s="1007"/>
      <c r="B311" s="956"/>
      <c r="C311" s="956"/>
      <c r="G311" s="956"/>
      <c r="H311" s="956"/>
      <c r="I311" s="956"/>
      <c r="J311" s="956"/>
      <c r="K311" s="956"/>
      <c r="L311" s="956"/>
      <c r="M311" s="956"/>
      <c r="N311" s="956"/>
      <c r="O311" s="956"/>
      <c r="P311" s="956"/>
    </row>
    <row r="312" spans="1:16" s="1008" customFormat="1">
      <c r="A312" s="1007"/>
      <c r="B312" s="956"/>
      <c r="C312" s="956"/>
      <c r="G312" s="956"/>
      <c r="H312" s="956"/>
      <c r="I312" s="956"/>
      <c r="J312" s="956"/>
      <c r="K312" s="956"/>
      <c r="L312" s="956"/>
      <c r="M312" s="956"/>
      <c r="N312" s="956"/>
      <c r="O312" s="956"/>
      <c r="P312" s="956"/>
    </row>
    <row r="313" spans="1:16" s="1008" customFormat="1">
      <c r="A313" s="1007"/>
      <c r="B313" s="956"/>
      <c r="C313" s="956"/>
      <c r="G313" s="956"/>
      <c r="H313" s="956"/>
      <c r="I313" s="956"/>
      <c r="J313" s="956"/>
      <c r="K313" s="956"/>
      <c r="L313" s="956"/>
      <c r="M313" s="956"/>
      <c r="N313" s="956"/>
      <c r="O313" s="956"/>
      <c r="P313" s="956"/>
    </row>
    <row r="314" spans="1:16" s="1008" customFormat="1">
      <c r="A314" s="1007"/>
      <c r="B314" s="956"/>
      <c r="C314" s="956"/>
      <c r="G314" s="956"/>
      <c r="H314" s="956"/>
      <c r="I314" s="956"/>
      <c r="J314" s="956"/>
      <c r="K314" s="956"/>
      <c r="L314" s="956"/>
      <c r="M314" s="956"/>
      <c r="N314" s="956"/>
      <c r="O314" s="956"/>
      <c r="P314" s="956"/>
    </row>
    <row r="315" spans="1:16" s="1008" customFormat="1">
      <c r="A315" s="1007"/>
      <c r="B315" s="956"/>
      <c r="C315" s="956"/>
      <c r="G315" s="956"/>
      <c r="H315" s="956"/>
      <c r="I315" s="956"/>
      <c r="J315" s="956"/>
      <c r="K315" s="956"/>
      <c r="L315" s="956"/>
      <c r="M315" s="956"/>
      <c r="N315" s="956"/>
      <c r="O315" s="956"/>
      <c r="P315" s="956"/>
    </row>
    <row r="316" spans="1:16" s="1008" customFormat="1">
      <c r="A316" s="1007"/>
      <c r="B316" s="956"/>
      <c r="C316" s="956"/>
      <c r="G316" s="956"/>
      <c r="H316" s="956"/>
      <c r="I316" s="956"/>
      <c r="J316" s="956"/>
      <c r="K316" s="956"/>
      <c r="L316" s="956"/>
      <c r="M316" s="956"/>
      <c r="N316" s="956"/>
      <c r="O316" s="956"/>
      <c r="P316" s="956"/>
    </row>
    <row r="317" spans="1:16" s="1008" customFormat="1">
      <c r="A317" s="1007"/>
      <c r="B317" s="956"/>
      <c r="C317" s="956"/>
      <c r="G317" s="956"/>
      <c r="H317" s="956"/>
      <c r="I317" s="956"/>
      <c r="J317" s="956"/>
      <c r="K317" s="956"/>
      <c r="L317" s="956"/>
      <c r="M317" s="956"/>
      <c r="N317" s="956"/>
      <c r="O317" s="956"/>
      <c r="P317" s="956"/>
    </row>
    <row r="318" spans="1:16" s="1008" customFormat="1">
      <c r="A318" s="1007"/>
      <c r="B318" s="956"/>
      <c r="C318" s="956"/>
      <c r="G318" s="956"/>
      <c r="H318" s="956"/>
      <c r="I318" s="956"/>
      <c r="J318" s="956"/>
      <c r="K318" s="956"/>
      <c r="L318" s="956"/>
      <c r="M318" s="956"/>
      <c r="N318" s="956"/>
      <c r="O318" s="956"/>
      <c r="P318" s="956"/>
    </row>
    <row r="319" spans="1:16" s="1008" customFormat="1">
      <c r="A319" s="1007"/>
      <c r="B319" s="956"/>
      <c r="C319" s="956"/>
      <c r="G319" s="956"/>
      <c r="H319" s="956"/>
      <c r="I319" s="956"/>
      <c r="J319" s="956"/>
      <c r="K319" s="956"/>
      <c r="L319" s="956"/>
      <c r="M319" s="956"/>
      <c r="N319" s="956"/>
      <c r="O319" s="956"/>
      <c r="P319" s="956"/>
    </row>
    <row r="320" spans="1:16" s="1008" customFormat="1">
      <c r="A320" s="1007"/>
      <c r="B320" s="956"/>
      <c r="C320" s="956"/>
      <c r="G320" s="956"/>
      <c r="H320" s="956"/>
      <c r="I320" s="956"/>
      <c r="J320" s="956"/>
      <c r="K320" s="956"/>
      <c r="L320" s="956"/>
      <c r="M320" s="956"/>
      <c r="N320" s="956"/>
      <c r="O320" s="956"/>
      <c r="P320" s="956"/>
    </row>
    <row r="321" spans="1:16" s="1008" customFormat="1">
      <c r="A321" s="1007"/>
      <c r="B321" s="956"/>
      <c r="C321" s="956"/>
      <c r="G321" s="956"/>
      <c r="H321" s="956"/>
      <c r="I321" s="956"/>
      <c r="J321" s="956"/>
      <c r="K321" s="956"/>
      <c r="L321" s="956"/>
      <c r="M321" s="956"/>
      <c r="N321" s="956"/>
      <c r="O321" s="956"/>
      <c r="P321" s="956"/>
    </row>
    <row r="322" spans="1:16" s="1008" customFormat="1">
      <c r="A322" s="1007"/>
      <c r="B322" s="956"/>
      <c r="C322" s="956"/>
      <c r="G322" s="956"/>
      <c r="H322" s="956"/>
      <c r="I322" s="956"/>
      <c r="J322" s="956"/>
      <c r="K322" s="956"/>
      <c r="L322" s="956"/>
      <c r="M322" s="956"/>
      <c r="N322" s="956"/>
      <c r="O322" s="956"/>
      <c r="P322" s="956"/>
    </row>
    <row r="323" spans="1:16" s="1008" customFormat="1">
      <c r="A323" s="1007"/>
      <c r="B323" s="956"/>
      <c r="C323" s="956"/>
      <c r="G323" s="956"/>
      <c r="H323" s="956"/>
      <c r="I323" s="956"/>
      <c r="J323" s="956"/>
      <c r="K323" s="956"/>
      <c r="L323" s="956"/>
      <c r="M323" s="956"/>
      <c r="N323" s="956"/>
      <c r="O323" s="956"/>
      <c r="P323" s="956"/>
    </row>
    <row r="324" spans="1:16" s="1008" customFormat="1">
      <c r="A324" s="1007"/>
      <c r="B324" s="956"/>
      <c r="C324" s="956"/>
      <c r="G324" s="956"/>
      <c r="H324" s="956"/>
      <c r="I324" s="956"/>
      <c r="J324" s="956"/>
      <c r="K324" s="956"/>
      <c r="L324" s="956"/>
      <c r="M324" s="956"/>
      <c r="N324" s="956"/>
      <c r="O324" s="956"/>
      <c r="P324" s="956"/>
    </row>
    <row r="325" spans="1:16" s="1008" customFormat="1">
      <c r="A325" s="1007"/>
      <c r="B325" s="956"/>
      <c r="C325" s="956"/>
      <c r="G325" s="956"/>
      <c r="H325" s="956"/>
      <c r="I325" s="956"/>
      <c r="J325" s="956"/>
      <c r="K325" s="956"/>
      <c r="L325" s="956"/>
      <c r="M325" s="956"/>
      <c r="N325" s="956"/>
      <c r="O325" s="956"/>
      <c r="P325" s="956"/>
    </row>
    <row r="326" spans="1:16" s="1008" customFormat="1">
      <c r="A326" s="1007"/>
      <c r="B326" s="956"/>
      <c r="C326" s="956"/>
      <c r="G326" s="956"/>
      <c r="H326" s="956"/>
      <c r="I326" s="956"/>
      <c r="J326" s="956"/>
      <c r="K326" s="956"/>
      <c r="L326" s="956"/>
      <c r="M326" s="956"/>
      <c r="N326" s="956"/>
      <c r="O326" s="956"/>
      <c r="P326" s="956"/>
    </row>
    <row r="327" spans="1:16" s="1008" customFormat="1">
      <c r="A327" s="1007"/>
      <c r="B327" s="956"/>
      <c r="C327" s="956"/>
      <c r="G327" s="956"/>
      <c r="H327" s="956"/>
      <c r="I327" s="956"/>
      <c r="J327" s="956"/>
      <c r="K327" s="956"/>
      <c r="L327" s="956"/>
      <c r="M327" s="956"/>
      <c r="N327" s="956"/>
      <c r="O327" s="956"/>
      <c r="P327" s="956"/>
    </row>
    <row r="328" spans="1:16" s="1008" customFormat="1">
      <c r="A328" s="1007"/>
      <c r="B328" s="956"/>
      <c r="C328" s="956"/>
      <c r="G328" s="956"/>
      <c r="H328" s="956"/>
      <c r="I328" s="956"/>
      <c r="J328" s="956"/>
      <c r="K328" s="956"/>
      <c r="L328" s="956"/>
      <c r="M328" s="956"/>
      <c r="N328" s="956"/>
      <c r="O328" s="956"/>
      <c r="P328" s="956"/>
    </row>
    <row r="329" spans="1:16" s="1008" customFormat="1">
      <c r="A329" s="1007"/>
      <c r="B329" s="956"/>
      <c r="C329" s="956"/>
      <c r="G329" s="956"/>
      <c r="H329" s="956"/>
      <c r="I329" s="956"/>
      <c r="J329" s="956"/>
      <c r="K329" s="956"/>
      <c r="L329" s="956"/>
      <c r="M329" s="956"/>
      <c r="N329" s="956"/>
      <c r="O329" s="956"/>
      <c r="P329" s="956"/>
    </row>
    <row r="330" spans="1:16" s="1008" customFormat="1">
      <c r="A330" s="1007"/>
      <c r="B330" s="956"/>
      <c r="C330" s="956"/>
      <c r="G330" s="956"/>
      <c r="H330" s="956"/>
      <c r="I330" s="956"/>
      <c r="J330" s="956"/>
      <c r="K330" s="956"/>
      <c r="L330" s="956"/>
      <c r="M330" s="956"/>
      <c r="N330" s="956"/>
      <c r="O330" s="956"/>
      <c r="P330" s="956"/>
    </row>
    <row r="331" spans="1:16" s="1008" customFormat="1">
      <c r="A331" s="1007"/>
      <c r="B331" s="956"/>
      <c r="C331" s="956"/>
      <c r="G331" s="956"/>
      <c r="H331" s="956"/>
      <c r="I331" s="956"/>
      <c r="J331" s="956"/>
      <c r="K331" s="956"/>
      <c r="L331" s="956"/>
      <c r="M331" s="956"/>
      <c r="N331" s="956"/>
      <c r="O331" s="956"/>
      <c r="P331" s="956"/>
    </row>
    <row r="332" spans="1:16" s="1008" customFormat="1">
      <c r="A332" s="1007"/>
      <c r="B332" s="956"/>
      <c r="C332" s="956"/>
      <c r="G332" s="956"/>
      <c r="H332" s="956"/>
      <c r="I332" s="956"/>
      <c r="J332" s="956"/>
      <c r="K332" s="956"/>
      <c r="L332" s="956"/>
      <c r="M332" s="956"/>
      <c r="N332" s="956"/>
      <c r="O332" s="956"/>
      <c r="P332" s="956"/>
    </row>
    <row r="333" spans="1:16" s="1008" customFormat="1">
      <c r="A333" s="1007"/>
      <c r="B333" s="956"/>
      <c r="C333" s="956"/>
      <c r="G333" s="956"/>
      <c r="H333" s="956"/>
      <c r="I333" s="956"/>
      <c r="J333" s="956"/>
      <c r="K333" s="956"/>
      <c r="L333" s="956"/>
      <c r="M333" s="956"/>
      <c r="N333" s="956"/>
      <c r="O333" s="956"/>
      <c r="P333" s="956"/>
    </row>
    <row r="334" spans="1:16" s="1008" customFormat="1">
      <c r="A334" s="1007"/>
      <c r="B334" s="956"/>
      <c r="C334" s="956"/>
      <c r="G334" s="956"/>
      <c r="H334" s="956"/>
      <c r="I334" s="956"/>
      <c r="J334" s="956"/>
      <c r="K334" s="956"/>
      <c r="L334" s="956"/>
      <c r="M334" s="956"/>
      <c r="N334" s="956"/>
      <c r="O334" s="956"/>
      <c r="P334" s="956"/>
    </row>
    <row r="335" spans="1:16" s="1008" customFormat="1">
      <c r="A335" s="1007"/>
      <c r="B335" s="956"/>
      <c r="C335" s="956"/>
      <c r="G335" s="956"/>
      <c r="H335" s="956"/>
      <c r="I335" s="956"/>
      <c r="J335" s="956"/>
      <c r="K335" s="956"/>
      <c r="L335" s="956"/>
      <c r="M335" s="956"/>
      <c r="N335" s="956"/>
      <c r="O335" s="956"/>
      <c r="P335" s="956"/>
    </row>
    <row r="336" spans="1:16" s="1008" customFormat="1">
      <c r="A336" s="1007"/>
      <c r="B336" s="956"/>
      <c r="C336" s="956"/>
      <c r="G336" s="956"/>
      <c r="H336" s="956"/>
      <c r="I336" s="956"/>
      <c r="J336" s="956"/>
      <c r="K336" s="956"/>
      <c r="L336" s="956"/>
      <c r="M336" s="956"/>
      <c r="N336" s="956"/>
      <c r="O336" s="956"/>
      <c r="P336" s="956"/>
    </row>
    <row r="337" spans="1:16" s="1008" customFormat="1">
      <c r="A337" s="1007"/>
      <c r="B337" s="956"/>
      <c r="C337" s="956"/>
      <c r="G337" s="956"/>
      <c r="H337" s="956"/>
      <c r="I337" s="956"/>
      <c r="J337" s="956"/>
      <c r="K337" s="956"/>
      <c r="L337" s="956"/>
      <c r="M337" s="956"/>
      <c r="N337" s="956"/>
      <c r="O337" s="956"/>
      <c r="P337" s="956"/>
    </row>
    <row r="338" spans="1:16" s="1008" customFormat="1">
      <c r="A338" s="1007"/>
      <c r="B338" s="956"/>
      <c r="C338" s="956"/>
      <c r="G338" s="956"/>
      <c r="H338" s="956"/>
      <c r="I338" s="956"/>
      <c r="J338" s="956"/>
      <c r="K338" s="956"/>
      <c r="L338" s="956"/>
      <c r="M338" s="956"/>
      <c r="N338" s="956"/>
      <c r="O338" s="956"/>
      <c r="P338" s="956"/>
    </row>
    <row r="339" spans="1:16" s="1008" customFormat="1">
      <c r="A339" s="1007"/>
      <c r="B339" s="956"/>
      <c r="C339" s="956"/>
      <c r="G339" s="956"/>
      <c r="H339" s="956"/>
      <c r="I339" s="956"/>
      <c r="J339" s="956"/>
      <c r="K339" s="956"/>
      <c r="L339" s="956"/>
      <c r="M339" s="956"/>
      <c r="N339" s="956"/>
      <c r="O339" s="956"/>
      <c r="P339" s="956"/>
    </row>
    <row r="340" spans="1:16" s="1008" customFormat="1">
      <c r="A340" s="1007"/>
      <c r="B340" s="956"/>
      <c r="C340" s="956"/>
      <c r="G340" s="956"/>
      <c r="H340" s="956"/>
      <c r="I340" s="956"/>
      <c r="J340" s="956"/>
      <c r="K340" s="956"/>
      <c r="L340" s="956"/>
      <c r="M340" s="956"/>
      <c r="N340" s="956"/>
      <c r="O340" s="956"/>
      <c r="P340" s="956"/>
    </row>
    <row r="341" spans="1:16" s="1008" customFormat="1">
      <c r="A341" s="1007"/>
      <c r="B341" s="956"/>
      <c r="C341" s="956"/>
      <c r="G341" s="956"/>
      <c r="H341" s="956"/>
      <c r="I341" s="956"/>
      <c r="J341" s="956"/>
      <c r="K341" s="956"/>
      <c r="L341" s="956"/>
      <c r="M341" s="956"/>
      <c r="N341" s="956"/>
      <c r="O341" s="956"/>
      <c r="P341" s="956"/>
    </row>
    <row r="342" spans="1:16" s="1008" customFormat="1">
      <c r="A342" s="1007"/>
      <c r="B342" s="956"/>
      <c r="C342" s="956"/>
      <c r="G342" s="956"/>
      <c r="H342" s="956"/>
      <c r="I342" s="956"/>
      <c r="J342" s="956"/>
      <c r="K342" s="956"/>
      <c r="L342" s="956"/>
      <c r="M342" s="956"/>
      <c r="N342" s="956"/>
      <c r="O342" s="956"/>
      <c r="P342" s="956"/>
    </row>
    <row r="343" spans="1:16" s="1008" customFormat="1">
      <c r="A343" s="1007"/>
      <c r="B343" s="956"/>
      <c r="C343" s="956"/>
      <c r="G343" s="956"/>
      <c r="H343" s="956"/>
      <c r="I343" s="956"/>
      <c r="J343" s="956"/>
      <c r="K343" s="956"/>
      <c r="L343" s="956"/>
      <c r="M343" s="956"/>
      <c r="N343" s="956"/>
      <c r="O343" s="956"/>
      <c r="P343" s="956"/>
    </row>
    <row r="344" spans="1:16" s="1008" customFormat="1">
      <c r="A344" s="1007"/>
      <c r="B344" s="956"/>
      <c r="C344" s="956"/>
      <c r="G344" s="956"/>
      <c r="H344" s="956"/>
      <c r="I344" s="956"/>
      <c r="J344" s="956"/>
      <c r="K344" s="956"/>
      <c r="L344" s="956"/>
      <c r="M344" s="956"/>
      <c r="N344" s="956"/>
      <c r="O344" s="956"/>
      <c r="P344" s="956"/>
    </row>
    <row r="345" spans="1:16" s="1008" customFormat="1">
      <c r="A345" s="1007"/>
      <c r="B345" s="956"/>
      <c r="C345" s="956"/>
      <c r="G345" s="956"/>
      <c r="H345" s="956"/>
      <c r="I345" s="956"/>
      <c r="J345" s="956"/>
      <c r="K345" s="956"/>
      <c r="L345" s="956"/>
      <c r="M345" s="956"/>
      <c r="N345" s="956"/>
      <c r="O345" s="956"/>
      <c r="P345" s="956"/>
    </row>
    <row r="346" spans="1:16" s="1008" customFormat="1">
      <c r="A346" s="1007"/>
      <c r="B346" s="956"/>
      <c r="C346" s="956"/>
      <c r="G346" s="956"/>
      <c r="H346" s="956"/>
      <c r="I346" s="956"/>
      <c r="J346" s="956"/>
      <c r="K346" s="956"/>
      <c r="L346" s="956"/>
      <c r="M346" s="956"/>
      <c r="N346" s="956"/>
      <c r="O346" s="956"/>
      <c r="P346" s="956"/>
    </row>
    <row r="347" spans="1:16" s="1008" customFormat="1">
      <c r="A347" s="1007"/>
      <c r="B347" s="956"/>
      <c r="C347" s="956"/>
      <c r="G347" s="956"/>
      <c r="H347" s="956"/>
      <c r="I347" s="956"/>
      <c r="J347" s="956"/>
      <c r="K347" s="956"/>
      <c r="L347" s="956"/>
      <c r="M347" s="956"/>
      <c r="N347" s="956"/>
      <c r="O347" s="956"/>
      <c r="P347" s="956"/>
    </row>
    <row r="348" spans="1:16" s="1008" customFormat="1">
      <c r="A348" s="1007"/>
      <c r="B348" s="956"/>
      <c r="C348" s="956"/>
      <c r="G348" s="956"/>
      <c r="H348" s="956"/>
      <c r="I348" s="956"/>
      <c r="J348" s="956"/>
      <c r="K348" s="956"/>
      <c r="L348" s="956"/>
      <c r="M348" s="956"/>
      <c r="N348" s="956"/>
      <c r="O348" s="956"/>
      <c r="P348" s="956"/>
    </row>
    <row r="349" spans="1:16" s="1008" customFormat="1">
      <c r="A349" s="1007"/>
      <c r="B349" s="956"/>
      <c r="C349" s="956"/>
      <c r="G349" s="956"/>
      <c r="H349" s="956"/>
      <c r="I349" s="956"/>
      <c r="J349" s="956"/>
      <c r="K349" s="956"/>
      <c r="L349" s="956"/>
      <c r="M349" s="956"/>
      <c r="N349" s="956"/>
      <c r="O349" s="956"/>
      <c r="P349" s="956"/>
    </row>
    <row r="350" spans="1:16" s="1008" customFormat="1">
      <c r="A350" s="1007"/>
      <c r="B350" s="956"/>
      <c r="C350" s="956"/>
      <c r="G350" s="956"/>
      <c r="H350" s="956"/>
      <c r="I350" s="956"/>
      <c r="J350" s="956"/>
      <c r="K350" s="956"/>
      <c r="L350" s="956"/>
      <c r="M350" s="956"/>
      <c r="N350" s="956"/>
      <c r="O350" s="956"/>
      <c r="P350" s="956"/>
    </row>
    <row r="351" spans="1:16" s="1008" customFormat="1">
      <c r="A351" s="1007"/>
      <c r="B351" s="956"/>
      <c r="C351" s="956"/>
      <c r="G351" s="956"/>
      <c r="H351" s="956"/>
      <c r="I351" s="956"/>
      <c r="J351" s="956"/>
      <c r="K351" s="956"/>
      <c r="L351" s="956"/>
      <c r="M351" s="956"/>
      <c r="N351" s="956"/>
      <c r="O351" s="956"/>
      <c r="P351" s="956"/>
    </row>
    <row r="352" spans="1:16" s="1008" customFormat="1">
      <c r="A352" s="1007"/>
      <c r="B352" s="956"/>
      <c r="C352" s="956"/>
      <c r="G352" s="956"/>
      <c r="H352" s="956"/>
      <c r="I352" s="956"/>
      <c r="J352" s="956"/>
      <c r="K352" s="956"/>
      <c r="L352" s="956"/>
      <c r="M352" s="956"/>
      <c r="N352" s="956"/>
      <c r="O352" s="956"/>
      <c r="P352" s="956"/>
    </row>
    <row r="353" spans="1:16" s="1008" customFormat="1">
      <c r="A353" s="1007"/>
      <c r="B353" s="956"/>
      <c r="C353" s="956"/>
      <c r="G353" s="956"/>
      <c r="H353" s="956"/>
      <c r="I353" s="956"/>
      <c r="J353" s="956"/>
      <c r="K353" s="956"/>
      <c r="L353" s="956"/>
      <c r="M353" s="956"/>
      <c r="N353" s="956"/>
      <c r="O353" s="956"/>
      <c r="P353" s="956"/>
    </row>
    <row r="354" spans="1:16" s="1008" customFormat="1">
      <c r="A354" s="1007"/>
      <c r="B354" s="956"/>
      <c r="C354" s="956"/>
      <c r="G354" s="956"/>
      <c r="H354" s="956"/>
      <c r="I354" s="956"/>
      <c r="J354" s="956"/>
      <c r="K354" s="956"/>
      <c r="L354" s="956"/>
      <c r="M354" s="956"/>
      <c r="N354" s="956"/>
      <c r="O354" s="956"/>
      <c r="P354" s="956"/>
    </row>
    <row r="355" spans="1:16" s="1008" customFormat="1">
      <c r="A355" s="1007"/>
      <c r="B355" s="956"/>
      <c r="C355" s="956"/>
      <c r="G355" s="956"/>
      <c r="H355" s="956"/>
      <c r="I355" s="956"/>
      <c r="J355" s="956"/>
      <c r="K355" s="956"/>
      <c r="L355" s="956"/>
      <c r="M355" s="956"/>
      <c r="N355" s="956"/>
      <c r="O355" s="956"/>
      <c r="P355" s="956"/>
    </row>
    <row r="356" spans="1:16" s="1008" customFormat="1">
      <c r="A356" s="1007"/>
      <c r="B356" s="956"/>
      <c r="C356" s="956"/>
      <c r="G356" s="956"/>
      <c r="H356" s="956"/>
      <c r="I356" s="956"/>
      <c r="J356" s="956"/>
      <c r="K356" s="956"/>
      <c r="L356" s="956"/>
      <c r="M356" s="956"/>
      <c r="N356" s="956"/>
      <c r="O356" s="956"/>
      <c r="P356" s="956"/>
    </row>
    <row r="357" spans="1:16" s="1008" customFormat="1">
      <c r="A357" s="1007"/>
      <c r="B357" s="956"/>
      <c r="C357" s="956"/>
      <c r="G357" s="956"/>
      <c r="H357" s="956"/>
      <c r="I357" s="956"/>
      <c r="J357" s="956"/>
      <c r="K357" s="956"/>
      <c r="L357" s="956"/>
      <c r="M357" s="956"/>
      <c r="N357" s="956"/>
      <c r="O357" s="956"/>
      <c r="P357" s="956"/>
    </row>
    <row r="358" spans="1:16" s="1008" customFormat="1">
      <c r="A358" s="1007"/>
      <c r="B358" s="956"/>
      <c r="C358" s="956"/>
      <c r="G358" s="956"/>
      <c r="H358" s="956"/>
      <c r="I358" s="956"/>
      <c r="J358" s="956"/>
      <c r="K358" s="956"/>
      <c r="L358" s="956"/>
      <c r="M358" s="956"/>
      <c r="N358" s="956"/>
      <c r="O358" s="956"/>
      <c r="P358" s="956"/>
    </row>
    <row r="359" spans="1:16" s="1008" customFormat="1">
      <c r="A359" s="1007"/>
      <c r="B359" s="956"/>
      <c r="C359" s="956"/>
      <c r="G359" s="956"/>
      <c r="H359" s="956"/>
      <c r="I359" s="956"/>
      <c r="J359" s="956"/>
      <c r="K359" s="956"/>
      <c r="L359" s="956"/>
      <c r="M359" s="956"/>
      <c r="N359" s="956"/>
      <c r="O359" s="956"/>
      <c r="P359" s="956"/>
    </row>
    <row r="360" spans="1:16" s="1008" customFormat="1">
      <c r="A360" s="1007"/>
      <c r="B360" s="956"/>
      <c r="C360" s="956"/>
      <c r="G360" s="956"/>
      <c r="H360" s="956"/>
      <c r="I360" s="956"/>
      <c r="J360" s="956"/>
      <c r="K360" s="956"/>
      <c r="L360" s="956"/>
      <c r="M360" s="956"/>
      <c r="N360" s="956"/>
      <c r="O360" s="956"/>
      <c r="P360" s="956"/>
    </row>
    <row r="361" spans="1:16" s="1008" customFormat="1">
      <c r="A361" s="1007"/>
      <c r="B361" s="956"/>
      <c r="C361" s="956"/>
      <c r="G361" s="956"/>
      <c r="H361" s="956"/>
      <c r="I361" s="956"/>
      <c r="J361" s="956"/>
      <c r="K361" s="956"/>
      <c r="L361" s="956"/>
      <c r="M361" s="956"/>
      <c r="N361" s="956"/>
      <c r="O361" s="956"/>
      <c r="P361" s="956"/>
    </row>
    <row r="362" spans="1:16" s="1008" customFormat="1">
      <c r="A362" s="1007"/>
      <c r="B362" s="956"/>
      <c r="C362" s="956"/>
      <c r="G362" s="956"/>
      <c r="H362" s="956"/>
      <c r="I362" s="956"/>
      <c r="J362" s="956"/>
      <c r="K362" s="956"/>
      <c r="L362" s="956"/>
      <c r="M362" s="956"/>
      <c r="N362" s="956"/>
      <c r="O362" s="956"/>
      <c r="P362" s="956"/>
    </row>
    <row r="363" spans="1:16" s="1008" customFormat="1">
      <c r="A363" s="1007"/>
      <c r="B363" s="956"/>
      <c r="C363" s="956"/>
      <c r="G363" s="956"/>
      <c r="H363" s="956"/>
      <c r="I363" s="956"/>
      <c r="J363" s="956"/>
      <c r="K363" s="956"/>
      <c r="L363" s="956"/>
      <c r="M363" s="956"/>
      <c r="N363" s="956"/>
      <c r="O363" s="956"/>
      <c r="P363" s="956"/>
    </row>
    <row r="364" spans="1:16" s="1008" customFormat="1">
      <c r="A364" s="1007"/>
      <c r="B364" s="956"/>
      <c r="C364" s="956"/>
      <c r="G364" s="956"/>
      <c r="H364" s="956"/>
      <c r="I364" s="956"/>
      <c r="J364" s="956"/>
      <c r="K364" s="956"/>
      <c r="L364" s="956"/>
      <c r="M364" s="956"/>
      <c r="N364" s="956"/>
      <c r="O364" s="956"/>
      <c r="P364" s="956"/>
    </row>
    <row r="365" spans="1:16" s="1008" customFormat="1">
      <c r="A365" s="1007"/>
      <c r="B365" s="956"/>
      <c r="C365" s="956"/>
      <c r="G365" s="956"/>
      <c r="H365" s="956"/>
      <c r="I365" s="956"/>
      <c r="J365" s="956"/>
      <c r="K365" s="956"/>
      <c r="L365" s="956"/>
      <c r="M365" s="956"/>
      <c r="N365" s="956"/>
      <c r="O365" s="956"/>
      <c r="P365" s="956"/>
    </row>
    <row r="366" spans="1:16" s="1008" customFormat="1">
      <c r="A366" s="1007"/>
      <c r="B366" s="956"/>
      <c r="C366" s="956"/>
      <c r="G366" s="956"/>
      <c r="H366" s="956"/>
      <c r="I366" s="956"/>
      <c r="J366" s="956"/>
      <c r="K366" s="956"/>
      <c r="L366" s="956"/>
      <c r="M366" s="956"/>
      <c r="N366" s="956"/>
      <c r="O366" s="956"/>
      <c r="P366" s="956"/>
    </row>
    <row r="367" spans="1:16" s="1008" customFormat="1">
      <c r="A367" s="1007"/>
      <c r="B367" s="956"/>
      <c r="C367" s="956"/>
      <c r="G367" s="956"/>
      <c r="H367" s="956"/>
      <c r="I367" s="956"/>
      <c r="J367" s="956"/>
      <c r="K367" s="956"/>
      <c r="L367" s="956"/>
      <c r="M367" s="956"/>
      <c r="N367" s="956"/>
      <c r="O367" s="956"/>
      <c r="P367" s="956"/>
    </row>
    <row r="368" spans="1:16" s="1008" customFormat="1">
      <c r="A368" s="1007"/>
      <c r="B368" s="956"/>
      <c r="C368" s="956"/>
      <c r="G368" s="956"/>
      <c r="H368" s="956"/>
      <c r="I368" s="956"/>
      <c r="J368" s="956"/>
      <c r="K368" s="956"/>
      <c r="L368" s="956"/>
      <c r="M368" s="956"/>
      <c r="N368" s="956"/>
      <c r="O368" s="956"/>
      <c r="P368" s="956"/>
    </row>
    <row r="369" spans="1:16" s="1008" customFormat="1">
      <c r="A369" s="1007"/>
      <c r="B369" s="956"/>
      <c r="C369" s="956"/>
      <c r="G369" s="956"/>
      <c r="H369" s="956"/>
      <c r="I369" s="956"/>
      <c r="J369" s="956"/>
      <c r="K369" s="956"/>
      <c r="L369" s="956"/>
      <c r="M369" s="956"/>
      <c r="N369" s="956"/>
      <c r="O369" s="956"/>
      <c r="P369" s="956"/>
    </row>
    <row r="370" spans="1:16" s="1008" customFormat="1">
      <c r="A370" s="1007"/>
      <c r="B370" s="956"/>
      <c r="C370" s="956"/>
      <c r="G370" s="956"/>
      <c r="H370" s="956"/>
      <c r="I370" s="956"/>
      <c r="J370" s="956"/>
      <c r="K370" s="956"/>
      <c r="L370" s="956"/>
      <c r="M370" s="956"/>
      <c r="N370" s="956"/>
      <c r="O370" s="956"/>
      <c r="P370" s="956"/>
    </row>
    <row r="371" spans="1:16" s="1008" customFormat="1">
      <c r="A371" s="1007"/>
      <c r="B371" s="956"/>
      <c r="C371" s="956"/>
      <c r="G371" s="956"/>
      <c r="H371" s="956"/>
      <c r="I371" s="956"/>
      <c r="J371" s="956"/>
      <c r="K371" s="956"/>
      <c r="L371" s="956"/>
      <c r="M371" s="956"/>
      <c r="N371" s="956"/>
      <c r="O371" s="956"/>
      <c r="P371" s="956"/>
    </row>
    <row r="372" spans="1:16" s="1008" customFormat="1">
      <c r="A372" s="1007"/>
      <c r="B372" s="956"/>
      <c r="C372" s="956"/>
      <c r="G372" s="956"/>
      <c r="H372" s="956"/>
      <c r="I372" s="956"/>
      <c r="J372" s="956"/>
      <c r="K372" s="956"/>
      <c r="L372" s="956"/>
      <c r="M372" s="956"/>
      <c r="N372" s="956"/>
      <c r="O372" s="956"/>
      <c r="P372" s="956"/>
    </row>
    <row r="373" spans="1:16" s="1008" customFormat="1">
      <c r="A373" s="1007"/>
      <c r="B373" s="956"/>
      <c r="C373" s="956"/>
      <c r="G373" s="956"/>
      <c r="H373" s="956"/>
      <c r="I373" s="956"/>
      <c r="J373" s="956"/>
      <c r="K373" s="956"/>
      <c r="L373" s="956"/>
      <c r="M373" s="956"/>
      <c r="N373" s="956"/>
      <c r="O373" s="956"/>
      <c r="P373" s="956"/>
    </row>
    <row r="374" spans="1:16" s="1008" customFormat="1">
      <c r="A374" s="1007"/>
      <c r="B374" s="956"/>
      <c r="C374" s="956"/>
      <c r="G374" s="956"/>
      <c r="H374" s="956"/>
      <c r="I374" s="956"/>
      <c r="J374" s="956"/>
      <c r="K374" s="956"/>
      <c r="L374" s="956"/>
      <c r="M374" s="956"/>
      <c r="N374" s="956"/>
      <c r="O374" s="956"/>
      <c r="P374" s="956"/>
    </row>
    <row r="375" spans="1:16" s="1008" customFormat="1">
      <c r="A375" s="1007"/>
      <c r="B375" s="956"/>
      <c r="C375" s="956"/>
      <c r="G375" s="956"/>
      <c r="H375" s="956"/>
      <c r="I375" s="956"/>
      <c r="J375" s="956"/>
      <c r="K375" s="956"/>
      <c r="L375" s="956"/>
      <c r="M375" s="956"/>
      <c r="N375" s="956"/>
      <c r="O375" s="956"/>
      <c r="P375" s="956"/>
    </row>
    <row r="376" spans="1:16" s="1008" customFormat="1">
      <c r="A376" s="1007"/>
      <c r="B376" s="956"/>
      <c r="C376" s="956"/>
      <c r="G376" s="956"/>
      <c r="H376" s="956"/>
      <c r="I376" s="956"/>
      <c r="J376" s="956"/>
      <c r="K376" s="956"/>
      <c r="L376" s="956"/>
      <c r="M376" s="956"/>
      <c r="N376" s="956"/>
      <c r="O376" s="956"/>
      <c r="P376" s="956"/>
    </row>
    <row r="377" spans="1:16" s="1008" customFormat="1">
      <c r="A377" s="1007"/>
      <c r="B377" s="956"/>
      <c r="C377" s="956"/>
      <c r="G377" s="956"/>
      <c r="H377" s="956"/>
      <c r="I377" s="956"/>
      <c r="J377" s="956"/>
      <c r="K377" s="956"/>
      <c r="L377" s="956"/>
      <c r="M377" s="956"/>
      <c r="N377" s="956"/>
      <c r="O377" s="956"/>
      <c r="P377" s="956"/>
    </row>
    <row r="378" spans="1:16" s="1008" customFormat="1">
      <c r="A378" s="1007"/>
      <c r="B378" s="956"/>
      <c r="C378" s="956"/>
      <c r="G378" s="956"/>
      <c r="H378" s="956"/>
      <c r="I378" s="956"/>
      <c r="J378" s="956"/>
      <c r="K378" s="956"/>
      <c r="L378" s="956"/>
      <c r="M378" s="956"/>
      <c r="N378" s="956"/>
      <c r="O378" s="956"/>
      <c r="P378" s="956"/>
    </row>
    <row r="379" spans="1:16" s="1008" customFormat="1">
      <c r="A379" s="1007"/>
      <c r="B379" s="956"/>
      <c r="C379" s="956"/>
      <c r="G379" s="956"/>
      <c r="H379" s="956"/>
      <c r="I379" s="956"/>
      <c r="J379" s="956"/>
      <c r="K379" s="956"/>
      <c r="L379" s="956"/>
      <c r="M379" s="956"/>
      <c r="N379" s="956"/>
      <c r="O379" s="956"/>
      <c r="P379" s="956"/>
    </row>
    <row r="380" spans="1:16" s="1008" customFormat="1">
      <c r="A380" s="1007"/>
      <c r="B380" s="956"/>
      <c r="C380" s="956"/>
      <c r="G380" s="956"/>
      <c r="H380" s="956"/>
      <c r="I380" s="956"/>
      <c r="J380" s="956"/>
      <c r="K380" s="956"/>
      <c r="L380" s="956"/>
      <c r="M380" s="956"/>
      <c r="N380" s="956"/>
      <c r="O380" s="956"/>
      <c r="P380" s="956"/>
    </row>
    <row r="381" spans="1:16" s="1008" customFormat="1">
      <c r="A381" s="1007"/>
      <c r="B381" s="956"/>
      <c r="C381" s="956"/>
      <c r="G381" s="956"/>
      <c r="H381" s="956"/>
      <c r="I381" s="956"/>
      <c r="J381" s="956"/>
      <c r="K381" s="956"/>
      <c r="L381" s="956"/>
      <c r="M381" s="956"/>
      <c r="N381" s="956"/>
      <c r="O381" s="956"/>
      <c r="P381" s="956"/>
    </row>
    <row r="382" spans="1:16" s="1008" customFormat="1">
      <c r="A382" s="1007"/>
      <c r="B382" s="956"/>
      <c r="C382" s="956"/>
      <c r="G382" s="956"/>
      <c r="H382" s="956"/>
      <c r="I382" s="956"/>
      <c r="J382" s="956"/>
      <c r="K382" s="956"/>
      <c r="L382" s="956"/>
      <c r="M382" s="956"/>
      <c r="N382" s="956"/>
      <c r="O382" s="956"/>
      <c r="P382" s="956"/>
    </row>
    <row r="383" spans="1:16" s="1008" customFormat="1">
      <c r="A383" s="1007"/>
      <c r="B383" s="956"/>
      <c r="C383" s="956"/>
      <c r="G383" s="956"/>
      <c r="H383" s="956"/>
      <c r="I383" s="956"/>
      <c r="J383" s="956"/>
      <c r="K383" s="956"/>
      <c r="L383" s="956"/>
      <c r="M383" s="956"/>
      <c r="N383" s="956"/>
      <c r="O383" s="956"/>
      <c r="P383" s="956"/>
    </row>
    <row r="384" spans="1:16" s="1008" customFormat="1">
      <c r="A384" s="1007"/>
      <c r="B384" s="956"/>
      <c r="C384" s="956"/>
      <c r="G384" s="956"/>
      <c r="H384" s="956"/>
      <c r="I384" s="956"/>
      <c r="J384" s="956"/>
      <c r="K384" s="956"/>
      <c r="L384" s="956"/>
      <c r="M384" s="956"/>
      <c r="N384" s="956"/>
      <c r="O384" s="956"/>
      <c r="P384" s="956"/>
    </row>
    <row r="385" spans="1:16" s="1008" customFormat="1">
      <c r="A385" s="1007"/>
      <c r="B385" s="956"/>
      <c r="C385" s="956"/>
      <c r="G385" s="956"/>
      <c r="H385" s="956"/>
      <c r="I385" s="956"/>
      <c r="J385" s="956"/>
      <c r="K385" s="956"/>
      <c r="L385" s="956"/>
      <c r="M385" s="956"/>
      <c r="N385" s="956"/>
      <c r="O385" s="956"/>
      <c r="P385" s="956"/>
    </row>
    <row r="386" spans="1:16" s="1008" customFormat="1">
      <c r="A386" s="1007"/>
      <c r="B386" s="956"/>
      <c r="C386" s="956"/>
      <c r="G386" s="956"/>
      <c r="H386" s="956"/>
      <c r="I386" s="956"/>
      <c r="J386" s="956"/>
      <c r="K386" s="956"/>
      <c r="L386" s="956"/>
      <c r="M386" s="956"/>
      <c r="N386" s="956"/>
      <c r="O386" s="956"/>
      <c r="P386" s="956"/>
    </row>
    <row r="387" spans="1:16" s="1008" customFormat="1">
      <c r="A387" s="1007"/>
      <c r="B387" s="956"/>
      <c r="C387" s="956"/>
      <c r="G387" s="956"/>
      <c r="H387" s="956"/>
      <c r="I387" s="956"/>
      <c r="J387" s="956"/>
      <c r="K387" s="956"/>
      <c r="L387" s="956"/>
      <c r="M387" s="956"/>
      <c r="N387" s="956"/>
      <c r="O387" s="956"/>
      <c r="P387" s="956"/>
    </row>
    <row r="388" spans="1:16" s="1008" customFormat="1">
      <c r="A388" s="1007"/>
      <c r="B388" s="956"/>
      <c r="C388" s="956"/>
      <c r="G388" s="956"/>
      <c r="H388" s="956"/>
      <c r="I388" s="956"/>
      <c r="J388" s="956"/>
      <c r="K388" s="956"/>
      <c r="L388" s="956"/>
      <c r="M388" s="956"/>
      <c r="N388" s="956"/>
      <c r="O388" s="956"/>
      <c r="P388" s="956"/>
    </row>
    <row r="389" spans="1:16" s="1008" customFormat="1">
      <c r="A389" s="1007"/>
      <c r="B389" s="956"/>
      <c r="C389" s="956"/>
      <c r="G389" s="956"/>
      <c r="H389" s="956"/>
      <c r="I389" s="956"/>
      <c r="J389" s="956"/>
      <c r="K389" s="956"/>
      <c r="L389" s="956"/>
      <c r="M389" s="956"/>
      <c r="N389" s="956"/>
      <c r="O389" s="956"/>
      <c r="P389" s="956"/>
    </row>
    <row r="390" spans="1:16" s="1008" customFormat="1">
      <c r="A390" s="1007"/>
      <c r="B390" s="956"/>
      <c r="C390" s="956"/>
      <c r="G390" s="956"/>
      <c r="H390" s="956"/>
      <c r="I390" s="956"/>
      <c r="J390" s="956"/>
      <c r="K390" s="956"/>
      <c r="L390" s="956"/>
      <c r="M390" s="956"/>
      <c r="N390" s="956"/>
      <c r="O390" s="956"/>
      <c r="P390" s="956"/>
    </row>
    <row r="391" spans="1:16" s="1008" customFormat="1">
      <c r="A391" s="1007"/>
      <c r="B391" s="956"/>
      <c r="C391" s="956"/>
      <c r="G391" s="956"/>
      <c r="H391" s="956"/>
      <c r="I391" s="956"/>
      <c r="J391" s="956"/>
      <c r="K391" s="956"/>
      <c r="L391" s="956"/>
      <c r="M391" s="956"/>
      <c r="N391" s="956"/>
      <c r="O391" s="956"/>
      <c r="P391" s="956"/>
    </row>
    <row r="392" spans="1:16" s="1008" customFormat="1">
      <c r="A392" s="1007"/>
      <c r="B392" s="956"/>
      <c r="C392" s="956"/>
      <c r="G392" s="956"/>
      <c r="H392" s="956"/>
      <c r="I392" s="956"/>
      <c r="J392" s="956"/>
      <c r="K392" s="956"/>
      <c r="L392" s="956"/>
      <c r="M392" s="956"/>
      <c r="N392" s="956"/>
      <c r="O392" s="956"/>
      <c r="P392" s="956"/>
    </row>
    <row r="393" spans="1:16" s="1008" customFormat="1">
      <c r="A393" s="1007"/>
      <c r="B393" s="956"/>
      <c r="C393" s="956"/>
      <c r="G393" s="956"/>
      <c r="H393" s="956"/>
      <c r="I393" s="956"/>
      <c r="J393" s="956"/>
      <c r="K393" s="956"/>
      <c r="L393" s="956"/>
      <c r="M393" s="956"/>
      <c r="N393" s="956"/>
      <c r="O393" s="956"/>
      <c r="P393" s="956"/>
    </row>
    <row r="394" spans="1:16" s="1008" customFormat="1">
      <c r="A394" s="1007"/>
      <c r="B394" s="956"/>
      <c r="C394" s="956"/>
      <c r="G394" s="956"/>
      <c r="H394" s="956"/>
      <c r="I394" s="956"/>
      <c r="J394" s="956"/>
      <c r="K394" s="956"/>
      <c r="L394" s="956"/>
      <c r="M394" s="956"/>
      <c r="N394" s="956"/>
      <c r="O394" s="956"/>
      <c r="P394" s="956"/>
    </row>
    <row r="395" spans="1:16" s="1008" customFormat="1">
      <c r="A395" s="1007"/>
      <c r="B395" s="956"/>
      <c r="C395" s="956"/>
      <c r="G395" s="956"/>
      <c r="H395" s="956"/>
      <c r="I395" s="956"/>
      <c r="J395" s="956"/>
      <c r="K395" s="956"/>
      <c r="L395" s="956"/>
      <c r="M395" s="956"/>
      <c r="N395" s="956"/>
      <c r="O395" s="956"/>
      <c r="P395" s="956"/>
    </row>
    <row r="396" spans="1:16" s="1008" customFormat="1">
      <c r="A396" s="1007"/>
      <c r="B396" s="956"/>
      <c r="C396" s="956"/>
      <c r="G396" s="956"/>
      <c r="H396" s="956"/>
      <c r="I396" s="956"/>
      <c r="J396" s="956"/>
      <c r="K396" s="956"/>
      <c r="L396" s="956"/>
      <c r="M396" s="956"/>
      <c r="N396" s="956"/>
      <c r="O396" s="956"/>
      <c r="P396" s="956"/>
    </row>
    <row r="397" spans="1:16" s="1008" customFormat="1">
      <c r="A397" s="1007"/>
      <c r="B397" s="956"/>
      <c r="C397" s="956"/>
      <c r="G397" s="956"/>
      <c r="H397" s="956"/>
      <c r="I397" s="956"/>
      <c r="J397" s="956"/>
      <c r="K397" s="956"/>
      <c r="L397" s="956"/>
      <c r="M397" s="956"/>
      <c r="N397" s="956"/>
      <c r="O397" s="956"/>
      <c r="P397" s="956"/>
    </row>
    <row r="398" spans="1:16" s="1008" customFormat="1">
      <c r="A398" s="1007"/>
      <c r="B398" s="956"/>
      <c r="C398" s="956"/>
      <c r="G398" s="956"/>
      <c r="H398" s="956"/>
      <c r="I398" s="956"/>
      <c r="J398" s="956"/>
      <c r="K398" s="956"/>
      <c r="L398" s="956"/>
      <c r="M398" s="956"/>
      <c r="N398" s="956"/>
      <c r="O398" s="956"/>
      <c r="P398" s="956"/>
    </row>
    <row r="399" spans="1:16" s="1008" customFormat="1">
      <c r="A399" s="1007"/>
      <c r="B399" s="956"/>
      <c r="C399" s="956"/>
      <c r="G399" s="956"/>
      <c r="H399" s="956"/>
      <c r="I399" s="956"/>
      <c r="J399" s="956"/>
      <c r="K399" s="956"/>
      <c r="L399" s="956"/>
      <c r="M399" s="956"/>
      <c r="N399" s="956"/>
      <c r="O399" s="956"/>
      <c r="P399" s="956"/>
    </row>
    <row r="400" spans="1:16" s="1008" customFormat="1">
      <c r="A400" s="1007"/>
      <c r="B400" s="956"/>
      <c r="C400" s="956"/>
      <c r="G400" s="956"/>
      <c r="H400" s="956"/>
      <c r="I400" s="956"/>
      <c r="J400" s="956"/>
      <c r="K400" s="956"/>
      <c r="L400" s="956"/>
      <c r="M400" s="956"/>
      <c r="N400" s="956"/>
      <c r="O400" s="956"/>
      <c r="P400" s="956"/>
    </row>
    <row r="401" spans="1:16" s="1008" customFormat="1">
      <c r="A401" s="1007"/>
      <c r="B401" s="956"/>
      <c r="C401" s="956"/>
      <c r="G401" s="956"/>
      <c r="H401" s="956"/>
      <c r="I401" s="956"/>
      <c r="J401" s="956"/>
      <c r="K401" s="956"/>
      <c r="L401" s="956"/>
      <c r="M401" s="956"/>
      <c r="N401" s="956"/>
      <c r="O401" s="956"/>
      <c r="P401" s="956"/>
    </row>
    <row r="402" spans="1:16" s="1008" customFormat="1">
      <c r="A402" s="1007"/>
      <c r="B402" s="956"/>
      <c r="C402" s="956"/>
      <c r="G402" s="956"/>
      <c r="H402" s="956"/>
      <c r="I402" s="956"/>
      <c r="J402" s="956"/>
      <c r="K402" s="956"/>
      <c r="L402" s="956"/>
      <c r="M402" s="956"/>
      <c r="N402" s="956"/>
      <c r="O402" s="956"/>
      <c r="P402" s="956"/>
    </row>
    <row r="403" spans="1:16" s="1008" customFormat="1">
      <c r="A403" s="1007"/>
      <c r="B403" s="956"/>
      <c r="C403" s="956"/>
      <c r="G403" s="956"/>
      <c r="H403" s="956"/>
      <c r="I403" s="956"/>
      <c r="J403" s="956"/>
      <c r="K403" s="956"/>
      <c r="L403" s="956"/>
      <c r="M403" s="956"/>
      <c r="N403" s="956"/>
      <c r="O403" s="956"/>
      <c r="P403" s="956"/>
    </row>
    <row r="404" spans="1:16" s="1008" customFormat="1">
      <c r="A404" s="1007"/>
      <c r="B404" s="956"/>
      <c r="C404" s="956"/>
      <c r="G404" s="956"/>
      <c r="H404" s="956"/>
      <c r="I404" s="956"/>
      <c r="J404" s="956"/>
      <c r="K404" s="956"/>
      <c r="L404" s="956"/>
      <c r="M404" s="956"/>
      <c r="N404" s="956"/>
      <c r="O404" s="956"/>
      <c r="P404" s="956"/>
    </row>
    <row r="405" spans="1:16" s="1008" customFormat="1">
      <c r="A405" s="1007"/>
      <c r="B405" s="956"/>
      <c r="C405" s="956"/>
      <c r="G405" s="956"/>
      <c r="H405" s="956"/>
      <c r="I405" s="956"/>
      <c r="J405" s="956"/>
      <c r="K405" s="956"/>
      <c r="L405" s="956"/>
      <c r="M405" s="956"/>
      <c r="N405" s="956"/>
      <c r="O405" s="956"/>
      <c r="P405" s="956"/>
    </row>
    <row r="406" spans="1:16" s="1008" customFormat="1">
      <c r="A406" s="1007"/>
      <c r="B406" s="956"/>
      <c r="C406" s="956"/>
      <c r="G406" s="956"/>
      <c r="H406" s="956"/>
      <c r="I406" s="956"/>
      <c r="J406" s="956"/>
      <c r="K406" s="956"/>
      <c r="L406" s="956"/>
      <c r="M406" s="956"/>
      <c r="N406" s="956"/>
      <c r="O406" s="956"/>
      <c r="P406" s="956"/>
    </row>
    <row r="407" spans="1:16" s="1008" customFormat="1">
      <c r="A407" s="1007"/>
      <c r="B407" s="956"/>
      <c r="C407" s="956"/>
      <c r="G407" s="956"/>
      <c r="H407" s="956"/>
      <c r="I407" s="956"/>
      <c r="J407" s="956"/>
      <c r="K407" s="956"/>
      <c r="L407" s="956"/>
      <c r="M407" s="956"/>
      <c r="N407" s="956"/>
      <c r="O407" s="956"/>
      <c r="P407" s="956"/>
    </row>
    <row r="408" spans="1:16" s="1008" customFormat="1">
      <c r="A408" s="1007"/>
      <c r="B408" s="956"/>
      <c r="C408" s="956"/>
      <c r="G408" s="956"/>
      <c r="H408" s="956"/>
      <c r="I408" s="956"/>
      <c r="J408" s="956"/>
      <c r="K408" s="956"/>
      <c r="L408" s="956"/>
      <c r="M408" s="956"/>
      <c r="N408" s="956"/>
      <c r="O408" s="956"/>
      <c r="P408" s="956"/>
    </row>
    <row r="409" spans="1:16" s="1008" customFormat="1">
      <c r="A409" s="1007"/>
      <c r="B409" s="956"/>
      <c r="C409" s="956"/>
      <c r="G409" s="956"/>
      <c r="H409" s="956"/>
      <c r="I409" s="956"/>
      <c r="J409" s="956"/>
      <c r="K409" s="956"/>
      <c r="L409" s="956"/>
      <c r="M409" s="956"/>
      <c r="N409" s="956"/>
      <c r="O409" s="956"/>
      <c r="P409" s="956"/>
    </row>
    <row r="410" spans="1:16" s="1008" customFormat="1">
      <c r="A410" s="1007"/>
      <c r="B410" s="956"/>
      <c r="C410" s="956"/>
      <c r="G410" s="956"/>
      <c r="H410" s="956"/>
      <c r="I410" s="956"/>
      <c r="J410" s="956"/>
      <c r="K410" s="956"/>
      <c r="L410" s="956"/>
      <c r="M410" s="956"/>
      <c r="N410" s="956"/>
      <c r="O410" s="956"/>
      <c r="P410" s="956"/>
    </row>
    <row r="411" spans="1:16" s="1008" customFormat="1">
      <c r="A411" s="1007"/>
      <c r="B411" s="956"/>
      <c r="C411" s="956"/>
      <c r="G411" s="956"/>
      <c r="H411" s="956"/>
      <c r="I411" s="956"/>
      <c r="J411" s="956"/>
      <c r="K411" s="956"/>
      <c r="L411" s="956"/>
      <c r="M411" s="956"/>
      <c r="N411" s="956"/>
      <c r="O411" s="956"/>
      <c r="P411" s="956"/>
    </row>
    <row r="412" spans="1:16" s="1008" customFormat="1">
      <c r="A412" s="1007"/>
      <c r="B412" s="956"/>
      <c r="C412" s="956"/>
      <c r="G412" s="956"/>
      <c r="H412" s="956"/>
      <c r="I412" s="956"/>
      <c r="J412" s="956"/>
      <c r="K412" s="956"/>
      <c r="L412" s="956"/>
      <c r="M412" s="956"/>
      <c r="N412" s="956"/>
      <c r="O412" s="956"/>
      <c r="P412" s="956"/>
    </row>
    <row r="413" spans="1:16" s="1008" customFormat="1">
      <c r="A413" s="1007"/>
      <c r="B413" s="956"/>
      <c r="C413" s="956"/>
      <c r="G413" s="956"/>
      <c r="H413" s="956"/>
      <c r="I413" s="956"/>
      <c r="J413" s="956"/>
      <c r="K413" s="956"/>
      <c r="L413" s="956"/>
      <c r="M413" s="956"/>
      <c r="N413" s="956"/>
      <c r="O413" s="956"/>
      <c r="P413" s="956"/>
    </row>
    <row r="414" spans="1:16" s="1008" customFormat="1">
      <c r="A414" s="1007"/>
      <c r="B414" s="956"/>
      <c r="C414" s="956"/>
      <c r="G414" s="956"/>
      <c r="H414" s="956"/>
      <c r="I414" s="956"/>
      <c r="J414" s="956"/>
      <c r="K414" s="956"/>
      <c r="L414" s="956"/>
      <c r="M414" s="956"/>
      <c r="N414" s="956"/>
      <c r="O414" s="956"/>
      <c r="P414" s="956"/>
    </row>
    <row r="415" spans="1:16" s="1008" customFormat="1">
      <c r="A415" s="1007"/>
      <c r="B415" s="956"/>
      <c r="C415" s="956"/>
      <c r="G415" s="956"/>
      <c r="H415" s="956"/>
      <c r="I415" s="956"/>
      <c r="J415" s="956"/>
      <c r="K415" s="956"/>
      <c r="L415" s="956"/>
      <c r="M415" s="956"/>
      <c r="N415" s="956"/>
      <c r="O415" s="956"/>
      <c r="P415" s="956"/>
    </row>
    <row r="416" spans="1:16" s="1008" customFormat="1">
      <c r="A416" s="1007"/>
      <c r="B416" s="956"/>
      <c r="C416" s="956"/>
      <c r="G416" s="956"/>
      <c r="H416" s="956"/>
      <c r="I416" s="956"/>
      <c r="J416" s="956"/>
      <c r="K416" s="956"/>
      <c r="L416" s="956"/>
      <c r="M416" s="956"/>
      <c r="N416" s="956"/>
      <c r="O416" s="956"/>
      <c r="P416" s="956"/>
    </row>
    <row r="417" spans="1:16" s="1008" customFormat="1">
      <c r="A417" s="1007"/>
      <c r="B417" s="956"/>
      <c r="C417" s="956"/>
      <c r="G417" s="956"/>
      <c r="H417" s="956"/>
      <c r="I417" s="956"/>
      <c r="J417" s="956"/>
      <c r="K417" s="956"/>
      <c r="L417" s="956"/>
      <c r="M417" s="956"/>
      <c r="N417" s="956"/>
      <c r="O417" s="956"/>
      <c r="P417" s="956"/>
    </row>
    <row r="418" spans="1:16" s="1008" customFormat="1">
      <c r="A418" s="1007"/>
      <c r="B418" s="956"/>
      <c r="C418" s="956"/>
      <c r="G418" s="956"/>
      <c r="H418" s="956"/>
      <c r="I418" s="956"/>
      <c r="J418" s="956"/>
      <c r="K418" s="956"/>
      <c r="L418" s="956"/>
      <c r="M418" s="956"/>
      <c r="N418" s="956"/>
      <c r="O418" s="956"/>
      <c r="P418" s="956"/>
    </row>
    <row r="419" spans="1:16" s="1008" customFormat="1">
      <c r="A419" s="1007"/>
      <c r="B419" s="956"/>
      <c r="C419" s="956"/>
      <c r="G419" s="956"/>
      <c r="H419" s="956"/>
      <c r="I419" s="956"/>
      <c r="J419" s="956"/>
      <c r="K419" s="956"/>
      <c r="L419" s="956"/>
      <c r="M419" s="956"/>
      <c r="N419" s="956"/>
      <c r="O419" s="956"/>
      <c r="P419" s="956"/>
    </row>
    <row r="420" spans="1:16" s="1008" customFormat="1">
      <c r="A420" s="1007"/>
      <c r="B420" s="956"/>
      <c r="C420" s="956"/>
      <c r="G420" s="956"/>
      <c r="H420" s="956"/>
      <c r="I420" s="956"/>
      <c r="J420" s="956"/>
      <c r="K420" s="956"/>
      <c r="L420" s="956"/>
      <c r="M420" s="956"/>
      <c r="N420" s="956"/>
      <c r="O420" s="956"/>
      <c r="P420" s="956"/>
    </row>
    <row r="421" spans="1:16" s="1008" customFormat="1">
      <c r="A421" s="1007"/>
      <c r="B421" s="956"/>
      <c r="C421" s="956"/>
      <c r="G421" s="956"/>
      <c r="H421" s="956"/>
      <c r="I421" s="956"/>
      <c r="J421" s="956"/>
      <c r="K421" s="956"/>
      <c r="L421" s="956"/>
      <c r="M421" s="956"/>
      <c r="N421" s="956"/>
      <c r="O421" s="956"/>
      <c r="P421" s="956"/>
    </row>
    <row r="422" spans="1:16" s="1008" customFormat="1">
      <c r="A422" s="1007"/>
      <c r="B422" s="956"/>
      <c r="C422" s="956"/>
      <c r="G422" s="956"/>
      <c r="H422" s="956"/>
      <c r="I422" s="956"/>
      <c r="J422" s="956"/>
      <c r="K422" s="956"/>
      <c r="L422" s="956"/>
      <c r="M422" s="956"/>
      <c r="N422" s="956"/>
      <c r="O422" s="956"/>
      <c r="P422" s="956"/>
    </row>
    <row r="423" spans="1:16" s="1008" customFormat="1">
      <c r="A423" s="1007"/>
      <c r="B423" s="956"/>
      <c r="C423" s="956"/>
      <c r="G423" s="956"/>
      <c r="H423" s="956"/>
      <c r="I423" s="956"/>
      <c r="J423" s="956"/>
      <c r="K423" s="956"/>
      <c r="L423" s="956"/>
      <c r="M423" s="956"/>
      <c r="N423" s="956"/>
      <c r="O423" s="956"/>
      <c r="P423" s="956"/>
    </row>
    <row r="424" spans="1:16" s="1008" customFormat="1">
      <c r="A424" s="1007"/>
      <c r="B424" s="956"/>
      <c r="C424" s="956"/>
      <c r="G424" s="956"/>
      <c r="H424" s="956"/>
      <c r="I424" s="956"/>
      <c r="J424" s="956"/>
      <c r="K424" s="956"/>
      <c r="L424" s="956"/>
      <c r="M424" s="956"/>
      <c r="N424" s="956"/>
      <c r="O424" s="956"/>
      <c r="P424" s="956"/>
    </row>
    <row r="425" spans="1:16" s="1008" customFormat="1">
      <c r="A425" s="1007"/>
      <c r="B425" s="956"/>
      <c r="C425" s="956"/>
      <c r="G425" s="956"/>
      <c r="H425" s="956"/>
      <c r="I425" s="956"/>
      <c r="J425" s="956"/>
      <c r="K425" s="956"/>
      <c r="L425" s="956"/>
      <c r="M425" s="956"/>
      <c r="N425" s="956"/>
      <c r="O425" s="956"/>
      <c r="P425" s="956"/>
    </row>
    <row r="426" spans="1:16" s="1008" customFormat="1">
      <c r="A426" s="1007"/>
      <c r="B426" s="956"/>
      <c r="C426" s="956"/>
      <c r="G426" s="956"/>
      <c r="H426" s="956"/>
      <c r="I426" s="956"/>
      <c r="J426" s="956"/>
      <c r="K426" s="956"/>
      <c r="L426" s="956"/>
      <c r="M426" s="956"/>
      <c r="N426" s="956"/>
      <c r="O426" s="956"/>
      <c r="P426" s="956"/>
    </row>
    <row r="427" spans="1:16" s="1008" customFormat="1">
      <c r="A427" s="1007"/>
      <c r="B427" s="956"/>
      <c r="C427" s="956"/>
      <c r="G427" s="956"/>
      <c r="H427" s="956"/>
      <c r="I427" s="956"/>
      <c r="J427" s="956"/>
      <c r="K427" s="956"/>
      <c r="L427" s="956"/>
      <c r="M427" s="956"/>
      <c r="N427" s="956"/>
      <c r="O427" s="956"/>
      <c r="P427" s="956"/>
    </row>
    <row r="428" spans="1:16" s="1008" customFormat="1">
      <c r="A428" s="1007"/>
      <c r="B428" s="956"/>
      <c r="C428" s="956"/>
      <c r="G428" s="956"/>
      <c r="H428" s="956"/>
      <c r="I428" s="956"/>
      <c r="J428" s="956"/>
      <c r="K428" s="956"/>
      <c r="L428" s="956"/>
      <c r="M428" s="956"/>
      <c r="N428" s="956"/>
      <c r="O428" s="956"/>
      <c r="P428" s="956"/>
    </row>
    <row r="429" spans="1:16" s="1008" customFormat="1">
      <c r="A429" s="1007"/>
      <c r="B429" s="956"/>
      <c r="C429" s="956"/>
      <c r="G429" s="956"/>
      <c r="H429" s="956"/>
      <c r="I429" s="956"/>
      <c r="J429" s="956"/>
      <c r="K429" s="956"/>
      <c r="L429" s="956"/>
      <c r="M429" s="956"/>
      <c r="N429" s="956"/>
      <c r="O429" s="956"/>
      <c r="P429" s="956"/>
    </row>
    <row r="430" spans="1:16" s="1008" customFormat="1">
      <c r="A430" s="1007"/>
      <c r="B430" s="956"/>
      <c r="C430" s="956"/>
      <c r="G430" s="956"/>
      <c r="H430" s="956"/>
      <c r="I430" s="956"/>
      <c r="J430" s="956"/>
      <c r="K430" s="956"/>
      <c r="L430" s="956"/>
      <c r="M430" s="956"/>
      <c r="N430" s="956"/>
      <c r="O430" s="956"/>
      <c r="P430" s="956"/>
    </row>
    <row r="431" spans="1:16" s="1008" customFormat="1">
      <c r="A431" s="1007"/>
      <c r="B431" s="956"/>
      <c r="C431" s="956"/>
      <c r="G431" s="956"/>
      <c r="H431" s="956"/>
      <c r="I431" s="956"/>
      <c r="J431" s="956"/>
      <c r="K431" s="956"/>
      <c r="L431" s="956"/>
      <c r="M431" s="956"/>
      <c r="N431" s="956"/>
      <c r="O431" s="956"/>
      <c r="P431" s="956"/>
    </row>
    <row r="432" spans="1:16" s="1008" customFormat="1">
      <c r="A432" s="1007"/>
      <c r="B432" s="956"/>
      <c r="C432" s="956"/>
      <c r="G432" s="956"/>
      <c r="H432" s="956"/>
      <c r="I432" s="956"/>
      <c r="J432" s="956"/>
      <c r="K432" s="956"/>
      <c r="L432" s="956"/>
      <c r="M432" s="956"/>
      <c r="N432" s="956"/>
      <c r="O432" s="956"/>
      <c r="P432" s="956"/>
    </row>
    <row r="433" spans="1:16" s="1008" customFormat="1">
      <c r="A433" s="1007"/>
      <c r="B433" s="956"/>
      <c r="C433" s="956"/>
      <c r="G433" s="956"/>
      <c r="H433" s="956"/>
      <c r="I433" s="956"/>
      <c r="J433" s="956"/>
      <c r="K433" s="956"/>
      <c r="L433" s="956"/>
      <c r="M433" s="956"/>
      <c r="N433" s="956"/>
      <c r="O433" s="956"/>
      <c r="P433" s="956"/>
    </row>
    <row r="434" spans="1:16" s="1008" customFormat="1">
      <c r="A434" s="1007"/>
      <c r="B434" s="956"/>
      <c r="C434" s="956"/>
      <c r="G434" s="956"/>
      <c r="H434" s="956"/>
      <c r="I434" s="956"/>
      <c r="J434" s="956"/>
      <c r="K434" s="956"/>
      <c r="L434" s="956"/>
      <c r="M434" s="956"/>
      <c r="N434" s="956"/>
      <c r="O434" s="956"/>
      <c r="P434" s="956"/>
    </row>
    <row r="435" spans="1:16" s="1008" customFormat="1">
      <c r="A435" s="1007"/>
      <c r="B435" s="956"/>
      <c r="C435" s="956"/>
      <c r="G435" s="956"/>
      <c r="H435" s="956"/>
      <c r="I435" s="956"/>
      <c r="J435" s="956"/>
      <c r="K435" s="956"/>
      <c r="L435" s="956"/>
      <c r="M435" s="956"/>
      <c r="N435" s="956"/>
      <c r="O435" s="956"/>
      <c r="P435" s="956"/>
    </row>
    <row r="436" spans="1:16" s="1008" customFormat="1">
      <c r="A436" s="1007"/>
      <c r="B436" s="956"/>
      <c r="C436" s="956"/>
      <c r="G436" s="956"/>
      <c r="H436" s="956"/>
      <c r="I436" s="956"/>
      <c r="J436" s="956"/>
      <c r="K436" s="956"/>
      <c r="L436" s="956"/>
      <c r="M436" s="956"/>
      <c r="N436" s="956"/>
      <c r="O436" s="956"/>
      <c r="P436" s="956"/>
    </row>
    <row r="437" spans="1:16" s="1008" customFormat="1">
      <c r="A437" s="1007"/>
      <c r="B437" s="956"/>
      <c r="C437" s="956"/>
      <c r="G437" s="956"/>
      <c r="H437" s="956"/>
      <c r="I437" s="956"/>
      <c r="J437" s="956"/>
      <c r="K437" s="956"/>
      <c r="L437" s="956"/>
      <c r="M437" s="956"/>
      <c r="N437" s="956"/>
      <c r="O437" s="956"/>
      <c r="P437" s="956"/>
    </row>
    <row r="438" spans="1:16" s="1008" customFormat="1">
      <c r="A438" s="1007"/>
      <c r="B438" s="956"/>
      <c r="C438" s="956"/>
      <c r="G438" s="956"/>
      <c r="H438" s="956"/>
      <c r="I438" s="956"/>
      <c r="J438" s="956"/>
      <c r="K438" s="956"/>
      <c r="L438" s="956"/>
      <c r="M438" s="956"/>
      <c r="N438" s="956"/>
      <c r="O438" s="956"/>
      <c r="P438" s="956"/>
    </row>
    <row r="439" spans="1:16" s="1008" customFormat="1">
      <c r="A439" s="1007"/>
      <c r="B439" s="956"/>
      <c r="C439" s="956"/>
      <c r="G439" s="956"/>
      <c r="H439" s="956"/>
      <c r="I439" s="956"/>
      <c r="J439" s="956"/>
      <c r="K439" s="956"/>
      <c r="L439" s="956"/>
      <c r="M439" s="956"/>
      <c r="N439" s="956"/>
      <c r="O439" s="956"/>
      <c r="P439" s="956"/>
    </row>
    <row r="440" spans="1:16" s="1008" customFormat="1">
      <c r="A440" s="1007"/>
      <c r="B440" s="956"/>
      <c r="C440" s="956"/>
      <c r="G440" s="956"/>
      <c r="H440" s="956"/>
      <c r="I440" s="956"/>
      <c r="J440" s="956"/>
      <c r="K440" s="956"/>
      <c r="L440" s="956"/>
      <c r="M440" s="956"/>
      <c r="N440" s="956"/>
      <c r="O440" s="956"/>
      <c r="P440" s="956"/>
    </row>
    <row r="441" spans="1:16" s="1008" customFormat="1">
      <c r="A441" s="1007"/>
      <c r="B441" s="956"/>
      <c r="C441" s="956"/>
      <c r="G441" s="956"/>
      <c r="H441" s="956"/>
      <c r="I441" s="956"/>
      <c r="J441" s="956"/>
      <c r="K441" s="956"/>
      <c r="L441" s="956"/>
      <c r="M441" s="956"/>
      <c r="N441" s="956"/>
      <c r="O441" s="956"/>
      <c r="P441" s="956"/>
    </row>
    <row r="442" spans="1:16" s="1008" customFormat="1">
      <c r="A442" s="1007"/>
      <c r="B442" s="956"/>
      <c r="C442" s="956"/>
      <c r="G442" s="956"/>
      <c r="H442" s="956"/>
      <c r="I442" s="956"/>
      <c r="J442" s="956"/>
      <c r="K442" s="956"/>
      <c r="L442" s="956"/>
      <c r="M442" s="956"/>
      <c r="N442" s="956"/>
      <c r="O442" s="956"/>
      <c r="P442" s="956"/>
    </row>
    <row r="443" spans="1:16" s="1008" customFormat="1">
      <c r="A443" s="1007"/>
      <c r="B443" s="956"/>
      <c r="C443" s="956"/>
      <c r="G443" s="956"/>
      <c r="H443" s="956"/>
      <c r="I443" s="956"/>
      <c r="J443" s="956"/>
      <c r="K443" s="956"/>
      <c r="L443" s="956"/>
      <c r="M443" s="956"/>
      <c r="N443" s="956"/>
      <c r="O443" s="956"/>
      <c r="P443" s="956"/>
    </row>
    <row r="444" spans="1:16" s="1008" customFormat="1">
      <c r="A444" s="1007"/>
      <c r="B444" s="956"/>
      <c r="C444" s="956"/>
      <c r="G444" s="956"/>
      <c r="H444" s="956"/>
      <c r="I444" s="956"/>
      <c r="J444" s="956"/>
      <c r="K444" s="956"/>
      <c r="L444" s="956"/>
      <c r="M444" s="956"/>
      <c r="N444" s="956"/>
      <c r="O444" s="956"/>
      <c r="P444" s="956"/>
    </row>
    <row r="445" spans="1:16" s="1008" customFormat="1">
      <c r="A445" s="1007"/>
      <c r="B445" s="956"/>
      <c r="C445" s="956"/>
      <c r="G445" s="956"/>
      <c r="H445" s="956"/>
      <c r="I445" s="956"/>
      <c r="J445" s="956"/>
      <c r="K445" s="956"/>
      <c r="L445" s="956"/>
      <c r="M445" s="956"/>
      <c r="N445" s="956"/>
      <c r="O445" s="956"/>
      <c r="P445" s="956"/>
    </row>
    <row r="446" spans="1:16" s="1008" customFormat="1">
      <c r="A446" s="1007"/>
      <c r="B446" s="956"/>
      <c r="C446" s="956"/>
      <c r="G446" s="956"/>
      <c r="H446" s="956"/>
      <c r="I446" s="956"/>
      <c r="J446" s="956"/>
      <c r="K446" s="956"/>
      <c r="L446" s="956"/>
      <c r="M446" s="956"/>
      <c r="N446" s="956"/>
      <c r="O446" s="956"/>
      <c r="P446" s="956"/>
    </row>
    <row r="447" spans="1:16" s="1008" customFormat="1">
      <c r="A447" s="1007"/>
      <c r="B447" s="956"/>
      <c r="C447" s="956"/>
      <c r="G447" s="956"/>
      <c r="H447" s="956"/>
      <c r="I447" s="956"/>
      <c r="J447" s="956"/>
      <c r="K447" s="956"/>
      <c r="L447" s="956"/>
      <c r="M447" s="956"/>
      <c r="N447" s="956"/>
      <c r="O447" s="956"/>
      <c r="P447" s="956"/>
    </row>
    <row r="448" spans="1:16" s="1008" customFormat="1">
      <c r="A448" s="1007"/>
      <c r="B448" s="956"/>
      <c r="C448" s="956"/>
      <c r="G448" s="956"/>
      <c r="H448" s="956"/>
      <c r="I448" s="956"/>
      <c r="J448" s="956"/>
      <c r="K448" s="956"/>
      <c r="L448" s="956"/>
      <c r="M448" s="956"/>
      <c r="N448" s="956"/>
      <c r="O448" s="956"/>
      <c r="P448" s="956"/>
    </row>
    <row r="449" spans="1:16" s="1008" customFormat="1">
      <c r="A449" s="1007"/>
      <c r="B449" s="956"/>
      <c r="C449" s="956"/>
      <c r="G449" s="956"/>
      <c r="H449" s="956"/>
      <c r="I449" s="956"/>
      <c r="J449" s="956"/>
      <c r="K449" s="956"/>
      <c r="L449" s="956"/>
      <c r="M449" s="956"/>
      <c r="N449" s="956"/>
      <c r="O449" s="956"/>
      <c r="P449" s="956"/>
    </row>
    <row r="450" spans="1:16" s="1008" customFormat="1">
      <c r="A450" s="1007"/>
      <c r="B450" s="956"/>
      <c r="C450" s="956"/>
      <c r="G450" s="956"/>
      <c r="H450" s="956"/>
      <c r="I450" s="956"/>
      <c r="J450" s="956"/>
      <c r="K450" s="956"/>
      <c r="L450" s="956"/>
      <c r="M450" s="956"/>
      <c r="N450" s="956"/>
      <c r="O450" s="956"/>
      <c r="P450" s="956"/>
    </row>
    <row r="451" spans="1:16" s="1008" customFormat="1">
      <c r="A451" s="1007"/>
      <c r="B451" s="956"/>
      <c r="C451" s="956"/>
      <c r="G451" s="956"/>
      <c r="H451" s="956"/>
      <c r="I451" s="956"/>
      <c r="J451" s="956"/>
      <c r="K451" s="956"/>
      <c r="L451" s="956"/>
      <c r="M451" s="956"/>
      <c r="N451" s="956"/>
      <c r="O451" s="956"/>
      <c r="P451" s="956"/>
    </row>
    <row r="452" spans="1:16" s="1008" customFormat="1">
      <c r="A452" s="1007"/>
      <c r="B452" s="956"/>
      <c r="C452" s="956"/>
      <c r="G452" s="956"/>
      <c r="H452" s="956"/>
      <c r="I452" s="956"/>
      <c r="J452" s="956"/>
      <c r="K452" s="956"/>
      <c r="L452" s="956"/>
      <c r="M452" s="956"/>
      <c r="N452" s="956"/>
      <c r="O452" s="956"/>
      <c r="P452" s="956"/>
    </row>
    <row r="453" spans="1:16" s="1008" customFormat="1">
      <c r="A453" s="1007"/>
      <c r="B453" s="956"/>
      <c r="C453" s="956"/>
      <c r="G453" s="956"/>
      <c r="H453" s="956"/>
      <c r="I453" s="956"/>
      <c r="J453" s="956"/>
      <c r="K453" s="956"/>
      <c r="L453" s="956"/>
      <c r="M453" s="956"/>
      <c r="N453" s="956"/>
      <c r="O453" s="956"/>
      <c r="P453" s="956"/>
    </row>
    <row r="454" spans="1:16" s="1008" customFormat="1">
      <c r="A454" s="1007"/>
      <c r="B454" s="956"/>
      <c r="C454" s="956"/>
      <c r="G454" s="956"/>
      <c r="H454" s="956"/>
      <c r="I454" s="956"/>
      <c r="J454" s="956"/>
      <c r="K454" s="956"/>
      <c r="L454" s="956"/>
      <c r="M454" s="956"/>
      <c r="N454" s="956"/>
      <c r="O454" s="956"/>
      <c r="P454" s="956"/>
    </row>
    <row r="455" spans="1:16" s="1008" customFormat="1">
      <c r="A455" s="1007"/>
      <c r="B455" s="956"/>
      <c r="C455" s="956"/>
      <c r="G455" s="956"/>
      <c r="H455" s="956"/>
      <c r="I455" s="956"/>
      <c r="J455" s="956"/>
      <c r="K455" s="956"/>
      <c r="L455" s="956"/>
      <c r="M455" s="956"/>
      <c r="N455" s="956"/>
      <c r="O455" s="956"/>
      <c r="P455" s="956"/>
    </row>
    <row r="456" spans="1:16" s="1008" customFormat="1">
      <c r="A456" s="1007"/>
      <c r="B456" s="956"/>
      <c r="C456" s="956"/>
      <c r="G456" s="956"/>
      <c r="H456" s="956"/>
      <c r="I456" s="956"/>
      <c r="J456" s="956"/>
      <c r="K456" s="956"/>
      <c r="L456" s="956"/>
      <c r="M456" s="956"/>
      <c r="N456" s="956"/>
      <c r="O456" s="956"/>
      <c r="P456" s="956"/>
    </row>
    <row r="457" spans="1:16" s="1008" customFormat="1">
      <c r="A457" s="1007"/>
      <c r="B457" s="956"/>
      <c r="C457" s="956"/>
      <c r="G457" s="956"/>
      <c r="H457" s="956"/>
      <c r="I457" s="956"/>
      <c r="J457" s="956"/>
      <c r="K457" s="956"/>
      <c r="L457" s="956"/>
      <c r="M457" s="956"/>
      <c r="N457" s="956"/>
      <c r="O457" s="956"/>
      <c r="P457" s="956"/>
    </row>
    <row r="458" spans="1:16" s="1008" customFormat="1">
      <c r="A458" s="1007"/>
      <c r="B458" s="956"/>
      <c r="C458" s="956"/>
      <c r="G458" s="956"/>
      <c r="H458" s="956"/>
      <c r="I458" s="956"/>
      <c r="J458" s="956"/>
      <c r="K458" s="956"/>
      <c r="L458" s="956"/>
      <c r="M458" s="956"/>
      <c r="N458" s="956"/>
      <c r="O458" s="956"/>
      <c r="P458" s="956"/>
    </row>
    <row r="459" spans="1:16" s="1008" customFormat="1">
      <c r="A459" s="1007"/>
      <c r="B459" s="956"/>
      <c r="C459" s="956"/>
      <c r="G459" s="956"/>
      <c r="H459" s="956"/>
      <c r="I459" s="956"/>
      <c r="J459" s="956"/>
      <c r="K459" s="956"/>
      <c r="L459" s="956"/>
      <c r="M459" s="956"/>
      <c r="N459" s="956"/>
      <c r="O459" s="956"/>
      <c r="P459" s="956"/>
    </row>
    <row r="460" spans="1:16" s="1008" customFormat="1">
      <c r="A460" s="1007"/>
      <c r="B460" s="956"/>
      <c r="C460" s="956"/>
      <c r="G460" s="956"/>
      <c r="H460" s="956"/>
      <c r="I460" s="956"/>
      <c r="J460" s="956"/>
      <c r="K460" s="956"/>
      <c r="L460" s="956"/>
      <c r="M460" s="956"/>
      <c r="N460" s="956"/>
      <c r="O460" s="956"/>
      <c r="P460" s="956"/>
    </row>
    <row r="461" spans="1:16" s="1008" customFormat="1">
      <c r="A461" s="1007"/>
      <c r="B461" s="956"/>
      <c r="C461" s="956"/>
      <c r="G461" s="956"/>
      <c r="H461" s="956"/>
      <c r="I461" s="956"/>
      <c r="J461" s="956"/>
      <c r="K461" s="956"/>
      <c r="L461" s="956"/>
      <c r="M461" s="956"/>
      <c r="N461" s="956"/>
      <c r="O461" s="956"/>
      <c r="P461" s="956"/>
    </row>
    <row r="462" spans="1:16" s="1008" customFormat="1">
      <c r="A462" s="1007"/>
      <c r="B462" s="956"/>
      <c r="C462" s="956"/>
      <c r="G462" s="956"/>
      <c r="H462" s="956"/>
      <c r="I462" s="956"/>
      <c r="J462" s="956"/>
      <c r="K462" s="956"/>
      <c r="L462" s="956"/>
      <c r="M462" s="956"/>
      <c r="N462" s="956"/>
      <c r="O462" s="956"/>
      <c r="P462" s="956"/>
    </row>
    <row r="463" spans="1:16" s="1008" customFormat="1">
      <c r="A463" s="1007"/>
      <c r="B463" s="956"/>
      <c r="C463" s="956"/>
      <c r="G463" s="956"/>
      <c r="H463" s="956"/>
      <c r="I463" s="956"/>
      <c r="J463" s="956"/>
      <c r="K463" s="956"/>
      <c r="L463" s="956"/>
      <c r="M463" s="956"/>
      <c r="N463" s="956"/>
      <c r="O463" s="956"/>
      <c r="P463" s="956"/>
    </row>
    <row r="464" spans="1:16" s="1008" customFormat="1">
      <c r="A464" s="1007"/>
      <c r="B464" s="956"/>
      <c r="C464" s="956"/>
      <c r="G464" s="956"/>
      <c r="H464" s="956"/>
      <c r="I464" s="956"/>
      <c r="J464" s="956"/>
      <c r="K464" s="956"/>
      <c r="L464" s="956"/>
      <c r="M464" s="956"/>
      <c r="N464" s="956"/>
      <c r="O464" s="956"/>
      <c r="P464" s="956"/>
    </row>
    <row r="465" spans="1:16" s="1008" customFormat="1">
      <c r="A465" s="1007"/>
      <c r="B465" s="956"/>
      <c r="C465" s="956"/>
      <c r="G465" s="956"/>
      <c r="H465" s="956"/>
      <c r="I465" s="956"/>
      <c r="J465" s="956"/>
      <c r="K465" s="956"/>
      <c r="L465" s="956"/>
      <c r="M465" s="956"/>
      <c r="N465" s="956"/>
      <c r="O465" s="956"/>
      <c r="P465" s="956"/>
    </row>
    <row r="466" spans="1:16" s="1008" customFormat="1">
      <c r="A466" s="1007"/>
      <c r="B466" s="956"/>
      <c r="C466" s="956"/>
      <c r="G466" s="956"/>
      <c r="H466" s="956"/>
      <c r="I466" s="956"/>
      <c r="J466" s="956"/>
      <c r="K466" s="956"/>
      <c r="L466" s="956"/>
      <c r="M466" s="956"/>
      <c r="N466" s="956"/>
      <c r="O466" s="956"/>
      <c r="P466" s="956"/>
    </row>
    <row r="467" spans="1:16" s="1008" customFormat="1">
      <c r="A467" s="1007"/>
      <c r="B467" s="956"/>
      <c r="C467" s="956"/>
      <c r="G467" s="956"/>
      <c r="H467" s="956"/>
      <c r="I467" s="956"/>
      <c r="J467" s="956"/>
      <c r="K467" s="956"/>
      <c r="L467" s="956"/>
      <c r="M467" s="956"/>
      <c r="N467" s="956"/>
      <c r="O467" s="956"/>
      <c r="P467" s="956"/>
    </row>
    <row r="468" spans="1:16" s="1008" customFormat="1">
      <c r="A468" s="1007"/>
      <c r="B468" s="956"/>
      <c r="C468" s="956"/>
      <c r="G468" s="956"/>
      <c r="H468" s="956"/>
      <c r="I468" s="956"/>
      <c r="J468" s="956"/>
      <c r="K468" s="956"/>
      <c r="L468" s="956"/>
      <c r="M468" s="956"/>
      <c r="N468" s="956"/>
      <c r="O468" s="956"/>
      <c r="P468" s="956"/>
    </row>
    <row r="469" spans="1:16" s="1008" customFormat="1">
      <c r="A469" s="1007"/>
      <c r="B469" s="956"/>
      <c r="C469" s="956"/>
      <c r="G469" s="956"/>
      <c r="H469" s="956"/>
      <c r="I469" s="956"/>
      <c r="J469" s="956"/>
      <c r="K469" s="956"/>
      <c r="L469" s="956"/>
      <c r="M469" s="956"/>
      <c r="N469" s="956"/>
      <c r="O469" s="956"/>
      <c r="P469" s="956"/>
    </row>
    <row r="470" spans="1:16" s="1008" customFormat="1">
      <c r="A470" s="1007"/>
      <c r="B470" s="956"/>
      <c r="C470" s="956"/>
      <c r="G470" s="956"/>
      <c r="H470" s="956"/>
      <c r="I470" s="956"/>
      <c r="J470" s="956"/>
      <c r="K470" s="956"/>
      <c r="L470" s="956"/>
      <c r="M470" s="956"/>
      <c r="N470" s="956"/>
      <c r="O470" s="956"/>
      <c r="P470" s="956"/>
    </row>
    <row r="471" spans="1:16" s="1008" customFormat="1">
      <c r="A471" s="1007"/>
      <c r="B471" s="956"/>
      <c r="C471" s="956"/>
      <c r="G471" s="956"/>
      <c r="H471" s="956"/>
      <c r="I471" s="956"/>
      <c r="J471" s="956"/>
      <c r="K471" s="956"/>
      <c r="L471" s="956"/>
      <c r="M471" s="956"/>
      <c r="N471" s="956"/>
      <c r="O471" s="956"/>
      <c r="P471" s="956"/>
    </row>
    <row r="472" spans="1:16" s="1008" customFormat="1">
      <c r="A472" s="1007"/>
      <c r="B472" s="956"/>
      <c r="C472" s="956"/>
      <c r="G472" s="956"/>
      <c r="H472" s="956"/>
      <c r="I472" s="956"/>
      <c r="J472" s="956"/>
      <c r="K472" s="956"/>
      <c r="L472" s="956"/>
      <c r="M472" s="956"/>
      <c r="N472" s="956"/>
      <c r="O472" s="956"/>
      <c r="P472" s="956"/>
    </row>
    <row r="473" spans="1:16" s="1008" customFormat="1">
      <c r="A473" s="1007"/>
      <c r="B473" s="956"/>
      <c r="C473" s="956"/>
      <c r="G473" s="956"/>
      <c r="H473" s="956"/>
      <c r="I473" s="956"/>
      <c r="J473" s="956"/>
      <c r="K473" s="956"/>
      <c r="L473" s="956"/>
      <c r="M473" s="956"/>
      <c r="N473" s="956"/>
      <c r="O473" s="956"/>
      <c r="P473" s="956"/>
    </row>
    <row r="474" spans="1:16" s="1008" customFormat="1">
      <c r="A474" s="1007"/>
      <c r="B474" s="956"/>
      <c r="C474" s="956"/>
      <c r="G474" s="956"/>
      <c r="H474" s="956"/>
      <c r="I474" s="956"/>
      <c r="J474" s="956"/>
      <c r="K474" s="956"/>
      <c r="L474" s="956"/>
      <c r="M474" s="956"/>
      <c r="N474" s="956"/>
      <c r="O474" s="956"/>
      <c r="P474" s="956"/>
    </row>
    <row r="475" spans="1:16" s="1008" customFormat="1">
      <c r="A475" s="1007"/>
      <c r="B475" s="956"/>
      <c r="C475" s="956"/>
      <c r="G475" s="956"/>
      <c r="H475" s="956"/>
      <c r="I475" s="956"/>
      <c r="J475" s="956"/>
      <c r="K475" s="956"/>
      <c r="L475" s="956"/>
      <c r="M475" s="956"/>
      <c r="N475" s="956"/>
      <c r="O475" s="956"/>
      <c r="P475" s="956"/>
    </row>
    <row r="476" spans="1:16" s="1008" customFormat="1">
      <c r="A476" s="1007"/>
      <c r="B476" s="956"/>
      <c r="C476" s="956"/>
      <c r="G476" s="956"/>
      <c r="H476" s="956"/>
      <c r="I476" s="956"/>
      <c r="J476" s="956"/>
      <c r="K476" s="956"/>
      <c r="L476" s="956"/>
      <c r="M476" s="956"/>
      <c r="N476" s="956"/>
      <c r="O476" s="956"/>
      <c r="P476" s="956"/>
    </row>
    <row r="477" spans="1:16" s="1008" customFormat="1">
      <c r="A477" s="1007"/>
      <c r="B477" s="956"/>
      <c r="C477" s="956"/>
      <c r="G477" s="956"/>
      <c r="H477" s="956"/>
      <c r="I477" s="956"/>
      <c r="J477" s="956"/>
      <c r="K477" s="956"/>
      <c r="L477" s="956"/>
      <c r="M477" s="956"/>
      <c r="N477" s="956"/>
      <c r="O477" s="956"/>
      <c r="P477" s="956"/>
    </row>
    <row r="478" spans="1:16" s="1008" customFormat="1">
      <c r="A478" s="1007"/>
      <c r="B478" s="956"/>
      <c r="C478" s="956"/>
      <c r="G478" s="956"/>
      <c r="H478" s="956"/>
      <c r="I478" s="956"/>
      <c r="J478" s="956"/>
      <c r="K478" s="956"/>
      <c r="L478" s="956"/>
      <c r="M478" s="956"/>
      <c r="N478" s="956"/>
      <c r="O478" s="956"/>
      <c r="P478" s="956"/>
    </row>
    <row r="479" spans="1:16" s="1008" customFormat="1">
      <c r="A479" s="1007"/>
      <c r="B479" s="956"/>
      <c r="C479" s="956"/>
      <c r="G479" s="956"/>
      <c r="H479" s="956"/>
      <c r="I479" s="956"/>
      <c r="J479" s="956"/>
      <c r="K479" s="956"/>
      <c r="L479" s="956"/>
      <c r="M479" s="956"/>
      <c r="N479" s="956"/>
      <c r="O479" s="956"/>
      <c r="P479" s="956"/>
    </row>
    <row r="480" spans="1:16" s="1008" customFormat="1">
      <c r="A480" s="1007"/>
      <c r="B480" s="956"/>
      <c r="C480" s="956"/>
      <c r="G480" s="956"/>
      <c r="H480" s="956"/>
      <c r="I480" s="956"/>
      <c r="J480" s="956"/>
      <c r="K480" s="956"/>
      <c r="L480" s="956"/>
      <c r="M480" s="956"/>
      <c r="N480" s="956"/>
      <c r="O480" s="956"/>
      <c r="P480" s="956"/>
    </row>
    <row r="481" spans="1:16" s="1008" customFormat="1">
      <c r="A481" s="1007"/>
      <c r="B481" s="956"/>
      <c r="C481" s="956"/>
      <c r="G481" s="956"/>
      <c r="H481" s="956"/>
      <c r="I481" s="956"/>
      <c r="J481" s="956"/>
      <c r="K481" s="956"/>
      <c r="L481" s="956"/>
      <c r="M481" s="956"/>
      <c r="N481" s="956"/>
      <c r="O481" s="956"/>
      <c r="P481" s="956"/>
    </row>
    <row r="482" spans="1:16" s="1008" customFormat="1">
      <c r="A482" s="1007"/>
      <c r="B482" s="956"/>
      <c r="C482" s="956"/>
      <c r="G482" s="956"/>
      <c r="H482" s="956"/>
      <c r="I482" s="956"/>
      <c r="J482" s="956"/>
      <c r="K482" s="956"/>
      <c r="L482" s="956"/>
      <c r="M482" s="956"/>
      <c r="N482" s="956"/>
      <c r="O482" s="956"/>
      <c r="P482" s="956"/>
    </row>
    <row r="483" spans="1:16" s="1008" customFormat="1">
      <c r="A483" s="1007"/>
      <c r="B483" s="956"/>
      <c r="C483" s="956"/>
      <c r="G483" s="956"/>
      <c r="H483" s="956"/>
      <c r="I483" s="956"/>
      <c r="J483" s="956"/>
      <c r="K483" s="956"/>
      <c r="L483" s="956"/>
      <c r="M483" s="956"/>
      <c r="N483" s="956"/>
      <c r="O483" s="956"/>
      <c r="P483" s="956"/>
    </row>
    <row r="484" spans="1:16" s="1008" customFormat="1">
      <c r="A484" s="1007"/>
      <c r="B484" s="956"/>
      <c r="C484" s="956"/>
      <c r="G484" s="956"/>
      <c r="H484" s="956"/>
      <c r="I484" s="956"/>
      <c r="J484" s="956"/>
      <c r="K484" s="956"/>
      <c r="L484" s="956"/>
      <c r="M484" s="956"/>
      <c r="N484" s="956"/>
      <c r="O484" s="956"/>
      <c r="P484" s="956"/>
    </row>
    <row r="485" spans="1:16" s="1008" customFormat="1">
      <c r="A485" s="1007"/>
      <c r="B485" s="956"/>
      <c r="C485" s="956"/>
      <c r="G485" s="956"/>
      <c r="H485" s="956"/>
      <c r="I485" s="956"/>
      <c r="J485" s="956"/>
      <c r="K485" s="956"/>
      <c r="L485" s="956"/>
      <c r="M485" s="956"/>
      <c r="N485" s="956"/>
      <c r="O485" s="956"/>
      <c r="P485" s="956"/>
    </row>
    <row r="486" spans="1:16" s="1008" customFormat="1">
      <c r="A486" s="1007"/>
      <c r="B486" s="956"/>
      <c r="C486" s="956"/>
      <c r="G486" s="956"/>
      <c r="H486" s="956"/>
      <c r="I486" s="956"/>
      <c r="J486" s="956"/>
      <c r="K486" s="956"/>
      <c r="L486" s="956"/>
      <c r="M486" s="956"/>
      <c r="N486" s="956"/>
      <c r="O486" s="956"/>
      <c r="P486" s="956"/>
    </row>
    <row r="487" spans="1:16" s="1008" customFormat="1">
      <c r="A487" s="1007"/>
      <c r="B487" s="956"/>
      <c r="C487" s="956"/>
      <c r="G487" s="956"/>
      <c r="H487" s="956"/>
      <c r="I487" s="956"/>
      <c r="J487" s="956"/>
      <c r="K487" s="956"/>
      <c r="L487" s="956"/>
      <c r="M487" s="956"/>
      <c r="N487" s="956"/>
      <c r="O487" s="956"/>
      <c r="P487" s="956"/>
    </row>
    <row r="488" spans="1:16" s="1008" customFormat="1">
      <c r="A488" s="1007"/>
      <c r="B488" s="956"/>
      <c r="C488" s="956"/>
      <c r="G488" s="956"/>
      <c r="H488" s="956"/>
      <c r="I488" s="956"/>
      <c r="J488" s="956"/>
      <c r="K488" s="956"/>
      <c r="L488" s="956"/>
      <c r="M488" s="956"/>
      <c r="N488" s="956"/>
      <c r="O488" s="956"/>
      <c r="P488" s="956"/>
    </row>
    <row r="489" spans="1:16" s="1008" customFormat="1">
      <c r="A489" s="1007"/>
      <c r="B489" s="956"/>
      <c r="C489" s="956"/>
      <c r="G489" s="956"/>
      <c r="H489" s="956"/>
      <c r="I489" s="956"/>
      <c r="J489" s="956"/>
      <c r="K489" s="956"/>
      <c r="L489" s="956"/>
      <c r="M489" s="956"/>
      <c r="N489" s="956"/>
      <c r="O489" s="956"/>
      <c r="P489" s="956"/>
    </row>
    <row r="490" spans="1:16" s="1008" customFormat="1">
      <c r="A490" s="1007"/>
      <c r="B490" s="956"/>
      <c r="C490" s="956"/>
      <c r="G490" s="956"/>
      <c r="H490" s="956"/>
      <c r="I490" s="956"/>
      <c r="J490" s="956"/>
      <c r="K490" s="956"/>
      <c r="L490" s="956"/>
      <c r="M490" s="956"/>
      <c r="N490" s="956"/>
      <c r="O490" s="956"/>
      <c r="P490" s="956"/>
    </row>
    <row r="491" spans="1:16" s="1008" customFormat="1">
      <c r="A491" s="1007"/>
      <c r="B491" s="956"/>
      <c r="C491" s="956"/>
      <c r="G491" s="956"/>
      <c r="H491" s="956"/>
      <c r="I491" s="956"/>
      <c r="J491" s="956"/>
      <c r="K491" s="956"/>
      <c r="L491" s="956"/>
      <c r="M491" s="956"/>
      <c r="N491" s="956"/>
      <c r="O491" s="956"/>
      <c r="P491" s="956"/>
    </row>
    <row r="492" spans="1:16" s="1008" customFormat="1">
      <c r="A492" s="1007"/>
      <c r="B492" s="956"/>
      <c r="C492" s="956"/>
      <c r="G492" s="956"/>
      <c r="H492" s="956"/>
      <c r="I492" s="956"/>
      <c r="J492" s="956"/>
      <c r="K492" s="956"/>
      <c r="L492" s="956"/>
      <c r="M492" s="956"/>
      <c r="N492" s="956"/>
      <c r="O492" s="956"/>
      <c r="P492" s="956"/>
    </row>
    <row r="493" spans="1:16" s="1008" customFormat="1">
      <c r="A493" s="1007"/>
      <c r="B493" s="956"/>
      <c r="C493" s="956"/>
      <c r="G493" s="956"/>
      <c r="H493" s="956"/>
      <c r="I493" s="956"/>
      <c r="J493" s="956"/>
      <c r="K493" s="956"/>
      <c r="L493" s="956"/>
      <c r="M493" s="956"/>
      <c r="N493" s="956"/>
      <c r="O493" s="956"/>
      <c r="P493" s="956"/>
    </row>
    <row r="494" spans="1:16" s="1008" customFormat="1">
      <c r="A494" s="1007"/>
      <c r="B494" s="956"/>
      <c r="C494" s="956"/>
      <c r="G494" s="956"/>
      <c r="H494" s="956"/>
      <c r="I494" s="956"/>
      <c r="J494" s="956"/>
      <c r="K494" s="956"/>
      <c r="L494" s="956"/>
      <c r="M494" s="956"/>
      <c r="N494" s="956"/>
      <c r="O494" s="956"/>
      <c r="P494" s="956"/>
    </row>
    <row r="495" spans="1:16" s="1008" customFormat="1">
      <c r="A495" s="1007"/>
      <c r="B495" s="956"/>
      <c r="C495" s="956"/>
      <c r="G495" s="956"/>
      <c r="H495" s="956"/>
      <c r="I495" s="956"/>
      <c r="J495" s="956"/>
      <c r="K495" s="956"/>
      <c r="L495" s="956"/>
      <c r="M495" s="956"/>
      <c r="N495" s="956"/>
      <c r="O495" s="956"/>
      <c r="P495" s="956"/>
    </row>
    <row r="496" spans="1:16" s="1008" customFormat="1">
      <c r="A496" s="1007"/>
      <c r="B496" s="956"/>
      <c r="C496" s="956"/>
      <c r="G496" s="956"/>
      <c r="H496" s="956"/>
      <c r="I496" s="956"/>
      <c r="J496" s="956"/>
      <c r="K496" s="956"/>
      <c r="L496" s="956"/>
      <c r="M496" s="956"/>
      <c r="N496" s="956"/>
      <c r="O496" s="956"/>
      <c r="P496" s="956"/>
    </row>
    <row r="497" spans="1:16" s="1008" customFormat="1">
      <c r="A497" s="1007"/>
      <c r="B497" s="956"/>
      <c r="C497" s="956"/>
      <c r="G497" s="956"/>
      <c r="H497" s="956"/>
      <c r="I497" s="956"/>
      <c r="J497" s="956"/>
      <c r="K497" s="956"/>
      <c r="L497" s="956"/>
      <c r="M497" s="956"/>
      <c r="N497" s="956"/>
      <c r="O497" s="956"/>
      <c r="P497" s="956"/>
    </row>
    <row r="498" spans="1:16" s="1008" customFormat="1">
      <c r="A498" s="1007"/>
      <c r="B498" s="956"/>
      <c r="C498" s="956"/>
      <c r="G498" s="956"/>
      <c r="H498" s="956"/>
      <c r="I498" s="956"/>
      <c r="J498" s="956"/>
      <c r="K498" s="956"/>
      <c r="L498" s="956"/>
      <c r="M498" s="956"/>
      <c r="N498" s="956"/>
      <c r="O498" s="956"/>
      <c r="P498" s="956"/>
    </row>
    <row r="499" spans="1:16" s="1008" customFormat="1">
      <c r="A499" s="1007"/>
      <c r="B499" s="956"/>
      <c r="C499" s="956"/>
      <c r="G499" s="956"/>
      <c r="H499" s="956"/>
      <c r="I499" s="956"/>
      <c r="J499" s="956"/>
      <c r="K499" s="956"/>
      <c r="L499" s="956"/>
      <c r="M499" s="956"/>
      <c r="N499" s="956"/>
      <c r="O499" s="956"/>
      <c r="P499" s="956"/>
    </row>
    <row r="500" spans="1:16" s="1008" customFormat="1">
      <c r="A500" s="1007"/>
      <c r="B500" s="956"/>
      <c r="C500" s="956"/>
      <c r="G500" s="956"/>
      <c r="H500" s="956"/>
      <c r="I500" s="956"/>
      <c r="J500" s="956"/>
      <c r="K500" s="956"/>
      <c r="L500" s="956"/>
      <c r="M500" s="956"/>
      <c r="N500" s="956"/>
      <c r="O500" s="956"/>
      <c r="P500" s="956"/>
    </row>
    <row r="501" spans="1:16" s="1008" customFormat="1">
      <c r="A501" s="1007"/>
      <c r="B501" s="956"/>
      <c r="C501" s="956"/>
      <c r="G501" s="956"/>
      <c r="H501" s="956"/>
      <c r="I501" s="956"/>
      <c r="J501" s="956"/>
      <c r="K501" s="956"/>
      <c r="L501" s="956"/>
      <c r="M501" s="956"/>
      <c r="N501" s="956"/>
      <c r="O501" s="956"/>
      <c r="P501" s="956"/>
    </row>
    <row r="502" spans="1:16" s="1008" customFormat="1">
      <c r="A502" s="1007"/>
      <c r="B502" s="956"/>
      <c r="C502" s="956"/>
      <c r="G502" s="956"/>
      <c r="H502" s="956"/>
      <c r="I502" s="956"/>
      <c r="J502" s="956"/>
      <c r="K502" s="956"/>
      <c r="L502" s="956"/>
      <c r="M502" s="956"/>
      <c r="N502" s="956"/>
      <c r="O502" s="956"/>
      <c r="P502" s="956"/>
    </row>
    <row r="503" spans="1:16" s="1008" customFormat="1">
      <c r="A503" s="1007"/>
      <c r="B503" s="956"/>
      <c r="C503" s="956"/>
      <c r="G503" s="956"/>
      <c r="H503" s="956"/>
      <c r="I503" s="956"/>
      <c r="J503" s="956"/>
      <c r="K503" s="956"/>
      <c r="L503" s="956"/>
      <c r="M503" s="956"/>
      <c r="N503" s="956"/>
      <c r="O503" s="956"/>
      <c r="P503" s="956"/>
    </row>
    <row r="504" spans="1:16" s="1008" customFormat="1">
      <c r="A504" s="1007"/>
      <c r="B504" s="956"/>
      <c r="C504" s="956"/>
      <c r="G504" s="956"/>
      <c r="H504" s="956"/>
      <c r="I504" s="956"/>
      <c r="J504" s="956"/>
      <c r="K504" s="956"/>
      <c r="L504" s="956"/>
      <c r="M504" s="956"/>
      <c r="N504" s="956"/>
      <c r="O504" s="956"/>
      <c r="P504" s="956"/>
    </row>
    <row r="505" spans="1:16" s="1008" customFormat="1">
      <c r="A505" s="1007"/>
      <c r="B505" s="956"/>
      <c r="C505" s="956"/>
      <c r="G505" s="956"/>
      <c r="H505" s="956"/>
      <c r="I505" s="956"/>
      <c r="J505" s="956"/>
      <c r="K505" s="956"/>
      <c r="L505" s="956"/>
      <c r="M505" s="956"/>
      <c r="N505" s="956"/>
      <c r="O505" s="956"/>
      <c r="P505" s="956"/>
    </row>
    <row r="506" spans="1:16" s="1008" customFormat="1">
      <c r="A506" s="1007"/>
      <c r="B506" s="956"/>
      <c r="C506" s="956"/>
      <c r="G506" s="956"/>
      <c r="H506" s="956"/>
      <c r="I506" s="956"/>
      <c r="J506" s="956"/>
      <c r="K506" s="956"/>
      <c r="L506" s="956"/>
      <c r="M506" s="956"/>
      <c r="N506" s="956"/>
      <c r="O506" s="956"/>
      <c r="P506" s="956"/>
    </row>
    <row r="507" spans="1:16" s="1008" customFormat="1">
      <c r="A507" s="1007"/>
      <c r="B507" s="956"/>
      <c r="C507" s="956"/>
      <c r="G507" s="956"/>
      <c r="H507" s="956"/>
      <c r="I507" s="956"/>
      <c r="J507" s="956"/>
      <c r="K507" s="956"/>
      <c r="L507" s="956"/>
      <c r="M507" s="956"/>
      <c r="N507" s="956"/>
      <c r="O507" s="956"/>
      <c r="P507" s="956"/>
    </row>
    <row r="508" spans="1:16" s="1008" customFormat="1">
      <c r="A508" s="1007"/>
      <c r="B508" s="956"/>
      <c r="C508" s="956"/>
      <c r="G508" s="956"/>
      <c r="H508" s="956"/>
      <c r="I508" s="956"/>
      <c r="J508" s="956"/>
      <c r="K508" s="956"/>
      <c r="L508" s="956"/>
      <c r="M508" s="956"/>
      <c r="N508" s="956"/>
      <c r="O508" s="956"/>
      <c r="P508" s="956"/>
    </row>
    <row r="509" spans="1:16" s="1008" customFormat="1">
      <c r="A509" s="1007"/>
      <c r="B509" s="956"/>
      <c r="C509" s="956"/>
      <c r="G509" s="956"/>
      <c r="H509" s="956"/>
      <c r="I509" s="956"/>
      <c r="J509" s="956"/>
      <c r="K509" s="956"/>
      <c r="L509" s="956"/>
      <c r="M509" s="956"/>
      <c r="N509" s="956"/>
      <c r="O509" s="956"/>
      <c r="P509" s="956"/>
    </row>
    <row r="510" spans="1:16" s="1008" customFormat="1">
      <c r="A510" s="1007"/>
      <c r="B510" s="956"/>
      <c r="C510" s="956"/>
      <c r="G510" s="956"/>
      <c r="H510" s="956"/>
      <c r="I510" s="956"/>
      <c r="J510" s="956"/>
      <c r="K510" s="956"/>
      <c r="L510" s="956"/>
      <c r="M510" s="956"/>
      <c r="N510" s="956"/>
      <c r="O510" s="956"/>
      <c r="P510" s="956"/>
    </row>
    <row r="511" spans="1:16" s="1008" customFormat="1">
      <c r="A511" s="1007"/>
      <c r="B511" s="956"/>
      <c r="C511" s="956"/>
      <c r="G511" s="956"/>
      <c r="H511" s="956"/>
      <c r="I511" s="956"/>
      <c r="J511" s="956"/>
      <c r="K511" s="956"/>
      <c r="L511" s="956"/>
      <c r="M511" s="956"/>
      <c r="N511" s="956"/>
      <c r="O511" s="956"/>
      <c r="P511" s="956"/>
    </row>
    <row r="512" spans="1:16" s="1008" customFormat="1">
      <c r="A512" s="1007"/>
      <c r="B512" s="956"/>
      <c r="C512" s="956"/>
      <c r="G512" s="956"/>
      <c r="H512" s="956"/>
      <c r="I512" s="956"/>
      <c r="J512" s="956"/>
      <c r="K512" s="956"/>
      <c r="L512" s="956"/>
      <c r="M512" s="956"/>
      <c r="N512" s="956"/>
      <c r="O512" s="956"/>
      <c r="P512" s="956"/>
    </row>
    <row r="513" spans="1:16" s="1008" customFormat="1">
      <c r="A513" s="1007"/>
      <c r="B513" s="956"/>
      <c r="C513" s="956"/>
      <c r="G513" s="956"/>
      <c r="H513" s="956"/>
      <c r="I513" s="956"/>
      <c r="J513" s="956"/>
      <c r="K513" s="956"/>
      <c r="L513" s="956"/>
      <c r="M513" s="956"/>
      <c r="N513" s="956"/>
      <c r="O513" s="956"/>
      <c r="P513" s="956"/>
    </row>
    <row r="514" spans="1:16" s="1008" customFormat="1">
      <c r="A514" s="1007"/>
      <c r="B514" s="956"/>
      <c r="C514" s="956"/>
      <c r="G514" s="956"/>
      <c r="H514" s="956"/>
      <c r="I514" s="956"/>
      <c r="J514" s="956"/>
      <c r="K514" s="956"/>
      <c r="L514" s="956"/>
      <c r="M514" s="956"/>
      <c r="N514" s="956"/>
      <c r="O514" s="956"/>
      <c r="P514" s="956"/>
    </row>
    <row r="515" spans="1:16" s="1008" customFormat="1">
      <c r="A515" s="1007"/>
      <c r="B515" s="956"/>
      <c r="C515" s="956"/>
      <c r="G515" s="956"/>
      <c r="H515" s="956"/>
      <c r="I515" s="956"/>
      <c r="J515" s="956"/>
      <c r="K515" s="956"/>
      <c r="L515" s="956"/>
      <c r="M515" s="956"/>
      <c r="N515" s="956"/>
      <c r="O515" s="956"/>
      <c r="P515" s="956"/>
    </row>
    <row r="516" spans="1:16" s="1008" customFormat="1">
      <c r="A516" s="1007"/>
      <c r="B516" s="956"/>
      <c r="C516" s="956"/>
      <c r="G516" s="956"/>
      <c r="H516" s="956"/>
      <c r="I516" s="956"/>
      <c r="J516" s="956"/>
      <c r="K516" s="956"/>
      <c r="L516" s="956"/>
      <c r="M516" s="956"/>
      <c r="N516" s="956"/>
      <c r="O516" s="956"/>
      <c r="P516" s="956"/>
    </row>
    <row r="517" spans="1:16" s="1008" customFormat="1">
      <c r="A517" s="1007"/>
      <c r="B517" s="956"/>
      <c r="C517" s="956"/>
      <c r="G517" s="956"/>
      <c r="H517" s="956"/>
      <c r="I517" s="956"/>
      <c r="J517" s="956"/>
      <c r="K517" s="956"/>
      <c r="L517" s="956"/>
      <c r="M517" s="956"/>
      <c r="N517" s="956"/>
      <c r="O517" s="956"/>
      <c r="P517" s="956"/>
    </row>
    <row r="518" spans="1:16" s="1008" customFormat="1">
      <c r="A518" s="1007"/>
      <c r="B518" s="956"/>
      <c r="C518" s="956"/>
      <c r="G518" s="956"/>
      <c r="H518" s="956"/>
      <c r="I518" s="956"/>
      <c r="J518" s="956"/>
      <c r="K518" s="956"/>
      <c r="L518" s="956"/>
      <c r="M518" s="956"/>
      <c r="N518" s="956"/>
      <c r="O518" s="956"/>
      <c r="P518" s="956"/>
    </row>
    <row r="519" spans="1:16" s="1008" customFormat="1">
      <c r="A519" s="1007"/>
      <c r="B519" s="956"/>
      <c r="C519" s="956"/>
      <c r="G519" s="956"/>
      <c r="H519" s="956"/>
      <c r="I519" s="956"/>
      <c r="J519" s="956"/>
      <c r="K519" s="956"/>
      <c r="L519" s="956"/>
      <c r="M519" s="956"/>
      <c r="N519" s="956"/>
      <c r="O519" s="956"/>
      <c r="P519" s="956"/>
    </row>
    <row r="520" spans="1:16" s="1008" customFormat="1">
      <c r="A520" s="1007"/>
      <c r="B520" s="956"/>
      <c r="C520" s="956"/>
      <c r="G520" s="956"/>
      <c r="H520" s="956"/>
      <c r="I520" s="956"/>
      <c r="J520" s="956"/>
      <c r="K520" s="956"/>
      <c r="L520" s="956"/>
      <c r="M520" s="956"/>
      <c r="N520" s="956"/>
      <c r="O520" s="956"/>
      <c r="P520" s="956"/>
    </row>
    <row r="521" spans="1:16" s="1008" customFormat="1">
      <c r="A521" s="1007"/>
      <c r="B521" s="956"/>
      <c r="C521" s="956"/>
      <c r="G521" s="956"/>
      <c r="H521" s="956"/>
      <c r="I521" s="956"/>
      <c r="J521" s="956"/>
      <c r="K521" s="956"/>
      <c r="L521" s="956"/>
      <c r="M521" s="956"/>
      <c r="N521" s="956"/>
      <c r="O521" s="956"/>
      <c r="P521" s="956"/>
    </row>
    <row r="522" spans="1:16" s="1008" customFormat="1">
      <c r="A522" s="1007"/>
      <c r="B522" s="956"/>
      <c r="C522" s="956"/>
      <c r="G522" s="956"/>
      <c r="H522" s="956"/>
      <c r="I522" s="956"/>
      <c r="J522" s="956"/>
      <c r="K522" s="956"/>
      <c r="L522" s="956"/>
      <c r="M522" s="956"/>
      <c r="N522" s="956"/>
      <c r="O522" s="956"/>
      <c r="P522" s="956"/>
    </row>
    <row r="523" spans="1:16" s="1008" customFormat="1">
      <c r="A523" s="1007"/>
      <c r="B523" s="956"/>
      <c r="C523" s="956"/>
      <c r="G523" s="956"/>
      <c r="H523" s="956"/>
      <c r="I523" s="956"/>
      <c r="J523" s="956"/>
      <c r="K523" s="956"/>
      <c r="L523" s="956"/>
      <c r="M523" s="956"/>
      <c r="N523" s="956"/>
      <c r="O523" s="956"/>
      <c r="P523" s="956"/>
    </row>
    <row r="524" spans="1:16" s="1008" customFormat="1">
      <c r="A524" s="1007"/>
      <c r="B524" s="956"/>
      <c r="C524" s="956"/>
      <c r="G524" s="956"/>
      <c r="H524" s="956"/>
      <c r="I524" s="956"/>
      <c r="J524" s="956"/>
      <c r="K524" s="956"/>
      <c r="L524" s="956"/>
      <c r="M524" s="956"/>
      <c r="N524" s="956"/>
      <c r="O524" s="956"/>
      <c r="P524" s="956"/>
    </row>
    <row r="525" spans="1:16" s="1008" customFormat="1">
      <c r="A525" s="1007"/>
      <c r="B525" s="956"/>
      <c r="C525" s="956"/>
      <c r="G525" s="956"/>
      <c r="H525" s="956"/>
      <c r="I525" s="956"/>
      <c r="J525" s="956"/>
      <c r="K525" s="956"/>
      <c r="L525" s="956"/>
      <c r="M525" s="956"/>
      <c r="N525" s="956"/>
      <c r="O525" s="956"/>
      <c r="P525" s="956"/>
    </row>
    <row r="526" spans="1:16" s="1008" customFormat="1">
      <c r="A526" s="1007"/>
      <c r="B526" s="956"/>
      <c r="C526" s="956"/>
      <c r="G526" s="956"/>
      <c r="H526" s="956"/>
      <c r="I526" s="956"/>
      <c r="J526" s="956"/>
      <c r="K526" s="956"/>
      <c r="L526" s="956"/>
      <c r="M526" s="956"/>
      <c r="N526" s="956"/>
      <c r="O526" s="956"/>
      <c r="P526" s="956"/>
    </row>
    <row r="527" spans="1:16" s="1008" customFormat="1">
      <c r="A527" s="1007"/>
      <c r="B527" s="956"/>
      <c r="C527" s="956"/>
      <c r="G527" s="956"/>
      <c r="H527" s="956"/>
      <c r="I527" s="956"/>
      <c r="J527" s="956"/>
      <c r="K527" s="956"/>
      <c r="L527" s="956"/>
      <c r="M527" s="956"/>
      <c r="N527" s="956"/>
      <c r="O527" s="956"/>
      <c r="P527" s="956"/>
    </row>
    <row r="528" spans="1:16" s="1008" customFormat="1">
      <c r="A528" s="1007"/>
      <c r="B528" s="956"/>
      <c r="C528" s="956"/>
      <c r="G528" s="956"/>
      <c r="H528" s="956"/>
      <c r="I528" s="956"/>
      <c r="J528" s="956"/>
      <c r="K528" s="956"/>
      <c r="L528" s="956"/>
      <c r="M528" s="956"/>
      <c r="N528" s="956"/>
      <c r="O528" s="956"/>
      <c r="P528" s="956"/>
    </row>
    <row r="529" spans="1:16" s="1008" customFormat="1">
      <c r="A529" s="1007"/>
      <c r="B529" s="956"/>
      <c r="C529" s="956"/>
      <c r="G529" s="956"/>
      <c r="H529" s="956"/>
      <c r="I529" s="956"/>
      <c r="J529" s="956"/>
      <c r="K529" s="956"/>
      <c r="L529" s="956"/>
      <c r="M529" s="956"/>
      <c r="N529" s="956"/>
      <c r="O529" s="956"/>
      <c r="P529" s="956"/>
    </row>
    <row r="530" spans="1:16" s="1008" customFormat="1">
      <c r="A530" s="1007"/>
      <c r="B530" s="956"/>
      <c r="C530" s="956"/>
      <c r="G530" s="956"/>
      <c r="H530" s="956"/>
      <c r="I530" s="956"/>
      <c r="J530" s="956"/>
      <c r="K530" s="956"/>
      <c r="L530" s="956"/>
      <c r="M530" s="956"/>
      <c r="N530" s="956"/>
      <c r="O530" s="956"/>
      <c r="P530" s="956"/>
    </row>
    <row r="531" spans="1:16" s="1008" customFormat="1">
      <c r="A531" s="1007"/>
      <c r="B531" s="956"/>
      <c r="C531" s="956"/>
      <c r="G531" s="956"/>
      <c r="H531" s="956"/>
      <c r="I531" s="956"/>
      <c r="J531" s="956"/>
      <c r="K531" s="956"/>
      <c r="L531" s="956"/>
      <c r="M531" s="956"/>
      <c r="N531" s="956"/>
      <c r="O531" s="956"/>
      <c r="P531" s="956"/>
    </row>
    <row r="532" spans="1:16" s="1008" customFormat="1">
      <c r="A532" s="1007"/>
      <c r="B532" s="956"/>
      <c r="C532" s="956"/>
      <c r="G532" s="956"/>
      <c r="H532" s="956"/>
      <c r="I532" s="956"/>
      <c r="J532" s="956"/>
      <c r="K532" s="956"/>
      <c r="L532" s="956"/>
      <c r="M532" s="956"/>
      <c r="N532" s="956"/>
      <c r="O532" s="956"/>
      <c r="P532" s="956"/>
    </row>
    <row r="533" spans="1:16" s="1008" customFormat="1">
      <c r="A533" s="1007"/>
      <c r="B533" s="956"/>
      <c r="C533" s="956"/>
      <c r="G533" s="956"/>
      <c r="H533" s="956"/>
      <c r="I533" s="956"/>
      <c r="J533" s="956"/>
      <c r="K533" s="956"/>
      <c r="L533" s="956"/>
      <c r="M533" s="956"/>
      <c r="N533" s="956"/>
      <c r="O533" s="956"/>
      <c r="P533" s="956"/>
    </row>
    <row r="534" spans="1:16" s="1008" customFormat="1">
      <c r="A534" s="1007"/>
      <c r="B534" s="956"/>
      <c r="C534" s="956"/>
      <c r="G534" s="956"/>
      <c r="H534" s="956"/>
      <c r="I534" s="956"/>
      <c r="J534" s="956"/>
      <c r="K534" s="956"/>
      <c r="L534" s="956"/>
      <c r="M534" s="956"/>
      <c r="N534" s="956"/>
      <c r="O534" s="956"/>
      <c r="P534" s="956"/>
    </row>
    <row r="535" spans="1:16" s="1008" customFormat="1">
      <c r="A535" s="1007"/>
      <c r="B535" s="956"/>
      <c r="C535" s="956"/>
      <c r="G535" s="956"/>
      <c r="H535" s="956"/>
      <c r="I535" s="956"/>
      <c r="J535" s="956"/>
      <c r="K535" s="956"/>
      <c r="L535" s="956"/>
      <c r="M535" s="956"/>
      <c r="N535" s="956"/>
      <c r="O535" s="956"/>
      <c r="P535" s="956"/>
    </row>
    <row r="536" spans="1:16" s="1008" customFormat="1">
      <c r="A536" s="1007"/>
      <c r="B536" s="956"/>
      <c r="C536" s="956"/>
      <c r="G536" s="956"/>
      <c r="H536" s="956"/>
      <c r="I536" s="956"/>
      <c r="J536" s="956"/>
      <c r="K536" s="956"/>
      <c r="L536" s="956"/>
      <c r="M536" s="956"/>
      <c r="N536" s="956"/>
      <c r="O536" s="956"/>
      <c r="P536" s="956"/>
    </row>
    <row r="537" spans="1:16" s="1008" customFormat="1">
      <c r="A537" s="1007"/>
      <c r="B537" s="956"/>
      <c r="C537" s="956"/>
      <c r="G537" s="956"/>
      <c r="H537" s="956"/>
      <c r="I537" s="956"/>
      <c r="J537" s="956"/>
      <c r="K537" s="956"/>
      <c r="L537" s="956"/>
      <c r="M537" s="956"/>
      <c r="N537" s="956"/>
      <c r="O537" s="956"/>
      <c r="P537" s="956"/>
    </row>
    <row r="538" spans="1:16" s="1008" customFormat="1">
      <c r="A538" s="1007"/>
      <c r="B538" s="956"/>
      <c r="C538" s="956"/>
      <c r="G538" s="956"/>
      <c r="H538" s="956"/>
      <c r="I538" s="956"/>
      <c r="J538" s="956"/>
      <c r="K538" s="956"/>
      <c r="L538" s="956"/>
      <c r="M538" s="956"/>
      <c r="N538" s="956"/>
      <c r="O538" s="956"/>
      <c r="P538" s="956"/>
    </row>
    <row r="539" spans="1:16" s="1008" customFormat="1">
      <c r="A539" s="1007"/>
      <c r="B539" s="956"/>
      <c r="C539" s="956"/>
      <c r="G539" s="956"/>
      <c r="H539" s="956"/>
      <c r="I539" s="956"/>
      <c r="J539" s="956"/>
      <c r="K539" s="956"/>
      <c r="L539" s="956"/>
      <c r="M539" s="956"/>
      <c r="N539" s="956"/>
      <c r="O539" s="956"/>
      <c r="P539" s="956"/>
    </row>
    <row r="540" spans="1:16" s="1008" customFormat="1">
      <c r="A540" s="1007"/>
      <c r="B540" s="956"/>
      <c r="C540" s="956"/>
      <c r="G540" s="956"/>
      <c r="H540" s="956"/>
      <c r="I540" s="956"/>
      <c r="J540" s="956"/>
      <c r="K540" s="956"/>
      <c r="L540" s="956"/>
      <c r="M540" s="956"/>
      <c r="N540" s="956"/>
      <c r="O540" s="956"/>
      <c r="P540" s="956"/>
    </row>
    <row r="541" spans="1:16" s="1008" customFormat="1">
      <c r="A541" s="1007"/>
      <c r="B541" s="956"/>
      <c r="C541" s="956"/>
      <c r="G541" s="956"/>
      <c r="H541" s="956"/>
      <c r="I541" s="956"/>
      <c r="J541" s="956"/>
      <c r="K541" s="956"/>
      <c r="L541" s="956"/>
      <c r="M541" s="956"/>
      <c r="N541" s="956"/>
      <c r="O541" s="956"/>
      <c r="P541" s="956"/>
    </row>
    <row r="542" spans="1:16" s="1008" customFormat="1">
      <c r="A542" s="1007"/>
      <c r="B542" s="956"/>
      <c r="C542" s="956"/>
      <c r="G542" s="956"/>
      <c r="H542" s="956"/>
      <c r="I542" s="956"/>
      <c r="J542" s="956"/>
      <c r="K542" s="956"/>
      <c r="L542" s="956"/>
      <c r="M542" s="956"/>
      <c r="N542" s="956"/>
      <c r="O542" s="956"/>
      <c r="P542" s="956"/>
    </row>
    <row r="543" spans="1:16" s="1008" customFormat="1">
      <c r="A543" s="1007"/>
      <c r="B543" s="956"/>
      <c r="C543" s="956"/>
      <c r="G543" s="956"/>
      <c r="H543" s="956"/>
      <c r="I543" s="956"/>
      <c r="J543" s="956"/>
      <c r="K543" s="956"/>
      <c r="L543" s="956"/>
      <c r="M543" s="956"/>
      <c r="N543" s="956"/>
      <c r="O543" s="956"/>
      <c r="P543" s="956"/>
    </row>
    <row r="544" spans="1:16" s="1008" customFormat="1">
      <c r="A544" s="1007"/>
      <c r="B544" s="956"/>
      <c r="C544" s="956"/>
      <c r="G544" s="956"/>
      <c r="H544" s="956"/>
      <c r="I544" s="956"/>
      <c r="J544" s="956"/>
      <c r="K544" s="956"/>
      <c r="L544" s="956"/>
      <c r="M544" s="956"/>
      <c r="N544" s="956"/>
      <c r="O544" s="956"/>
      <c r="P544" s="956"/>
    </row>
    <row r="545" spans="1:16" s="1008" customFormat="1">
      <c r="A545" s="1007"/>
      <c r="B545" s="956"/>
      <c r="C545" s="956"/>
      <c r="G545" s="956"/>
      <c r="H545" s="956"/>
      <c r="I545" s="956"/>
      <c r="J545" s="956"/>
      <c r="K545" s="956"/>
      <c r="L545" s="956"/>
      <c r="M545" s="956"/>
      <c r="N545" s="956"/>
      <c r="O545" s="956"/>
      <c r="P545" s="956"/>
    </row>
    <row r="546" spans="1:16" s="1008" customFormat="1">
      <c r="A546" s="1007"/>
      <c r="B546" s="956"/>
      <c r="C546" s="956"/>
      <c r="G546" s="956"/>
      <c r="H546" s="956"/>
      <c r="I546" s="956"/>
      <c r="J546" s="956"/>
      <c r="K546" s="956"/>
      <c r="L546" s="956"/>
      <c r="M546" s="956"/>
      <c r="N546" s="956"/>
      <c r="O546" s="956"/>
      <c r="P546" s="956"/>
    </row>
    <row r="547" spans="1:16" s="1008" customFormat="1">
      <c r="A547" s="1007"/>
      <c r="B547" s="956"/>
      <c r="C547" s="956"/>
      <c r="G547" s="956"/>
      <c r="H547" s="956"/>
      <c r="I547" s="956"/>
      <c r="J547" s="956"/>
      <c r="K547" s="956"/>
      <c r="L547" s="956"/>
      <c r="M547" s="956"/>
      <c r="N547" s="956"/>
      <c r="O547" s="956"/>
      <c r="P547" s="956"/>
    </row>
    <row r="548" spans="1:16" s="1008" customFormat="1">
      <c r="A548" s="1007"/>
      <c r="B548" s="956"/>
      <c r="C548" s="956"/>
      <c r="G548" s="956"/>
      <c r="H548" s="956"/>
      <c r="I548" s="956"/>
      <c r="J548" s="956"/>
      <c r="K548" s="956"/>
      <c r="L548" s="956"/>
      <c r="M548" s="956"/>
      <c r="N548" s="956"/>
      <c r="O548" s="956"/>
      <c r="P548" s="956"/>
    </row>
    <row r="549" spans="1:16" s="1008" customFormat="1">
      <c r="A549" s="1007"/>
      <c r="B549" s="956"/>
      <c r="C549" s="956"/>
      <c r="G549" s="956"/>
      <c r="H549" s="956"/>
      <c r="I549" s="956"/>
      <c r="J549" s="956"/>
      <c r="K549" s="956"/>
      <c r="L549" s="956"/>
      <c r="M549" s="956"/>
      <c r="N549" s="956"/>
      <c r="O549" s="956"/>
      <c r="P549" s="956"/>
    </row>
    <row r="550" spans="1:16" s="1008" customFormat="1">
      <c r="A550" s="1007"/>
      <c r="B550" s="956"/>
      <c r="C550" s="956"/>
      <c r="G550" s="956"/>
      <c r="H550" s="956"/>
      <c r="I550" s="956"/>
      <c r="J550" s="956"/>
      <c r="K550" s="956"/>
      <c r="L550" s="956"/>
      <c r="M550" s="956"/>
      <c r="N550" s="956"/>
      <c r="O550" s="956"/>
      <c r="P550" s="956"/>
    </row>
    <row r="551" spans="1:16" s="1008" customFormat="1">
      <c r="A551" s="1007"/>
      <c r="B551" s="956"/>
      <c r="C551" s="956"/>
      <c r="G551" s="956"/>
      <c r="H551" s="956"/>
      <c r="I551" s="956"/>
      <c r="J551" s="956"/>
      <c r="K551" s="956"/>
      <c r="L551" s="956"/>
      <c r="M551" s="956"/>
      <c r="N551" s="956"/>
      <c r="O551" s="956"/>
      <c r="P551" s="956"/>
    </row>
    <row r="552" spans="1:16" s="1008" customFormat="1">
      <c r="A552" s="1007"/>
      <c r="B552" s="956"/>
      <c r="C552" s="956"/>
      <c r="G552" s="956"/>
      <c r="H552" s="956"/>
      <c r="I552" s="956"/>
      <c r="J552" s="956"/>
      <c r="K552" s="956"/>
      <c r="L552" s="956"/>
      <c r="M552" s="956"/>
      <c r="N552" s="956"/>
      <c r="O552" s="956"/>
      <c r="P552" s="956"/>
    </row>
    <row r="553" spans="1:16" s="1008" customFormat="1">
      <c r="A553" s="1007"/>
      <c r="B553" s="956"/>
      <c r="C553" s="956"/>
      <c r="G553" s="956"/>
      <c r="H553" s="956"/>
      <c r="I553" s="956"/>
      <c r="J553" s="956"/>
      <c r="K553" s="956"/>
      <c r="L553" s="956"/>
      <c r="M553" s="956"/>
      <c r="N553" s="956"/>
      <c r="O553" s="956"/>
      <c r="P553" s="956"/>
    </row>
    <row r="554" spans="1:16" s="1008" customFormat="1">
      <c r="A554" s="1007"/>
      <c r="B554" s="956"/>
      <c r="C554" s="956"/>
      <c r="G554" s="956"/>
      <c r="H554" s="956"/>
      <c r="I554" s="956"/>
      <c r="J554" s="956"/>
      <c r="K554" s="956"/>
      <c r="L554" s="956"/>
      <c r="M554" s="956"/>
      <c r="N554" s="956"/>
      <c r="O554" s="956"/>
      <c r="P554" s="956"/>
    </row>
    <row r="555" spans="1:16" s="1008" customFormat="1">
      <c r="A555" s="1007"/>
      <c r="B555" s="956"/>
      <c r="C555" s="956"/>
      <c r="G555" s="956"/>
      <c r="H555" s="956"/>
      <c r="I555" s="956"/>
      <c r="J555" s="956"/>
      <c r="K555" s="956"/>
      <c r="L555" s="956"/>
      <c r="M555" s="956"/>
      <c r="N555" s="956"/>
      <c r="O555" s="956"/>
      <c r="P555" s="956"/>
    </row>
    <row r="556" spans="1:16" s="1008" customFormat="1">
      <c r="A556" s="1007"/>
      <c r="B556" s="956"/>
      <c r="C556" s="956"/>
      <c r="G556" s="956"/>
      <c r="H556" s="956"/>
      <c r="I556" s="956"/>
      <c r="J556" s="956"/>
      <c r="K556" s="956"/>
      <c r="L556" s="956"/>
      <c r="M556" s="956"/>
      <c r="N556" s="956"/>
      <c r="O556" s="956"/>
      <c r="P556" s="956"/>
    </row>
    <row r="557" spans="1:16" s="1008" customFormat="1">
      <c r="A557" s="1007"/>
      <c r="B557" s="956"/>
      <c r="C557" s="956"/>
      <c r="G557" s="956"/>
      <c r="H557" s="956"/>
      <c r="I557" s="956"/>
      <c r="J557" s="956"/>
      <c r="K557" s="956"/>
      <c r="L557" s="956"/>
      <c r="M557" s="956"/>
      <c r="N557" s="956"/>
      <c r="O557" s="956"/>
      <c r="P557" s="956"/>
    </row>
    <row r="558" spans="1:16" s="1008" customFormat="1">
      <c r="A558" s="1007"/>
      <c r="B558" s="956"/>
      <c r="C558" s="956"/>
      <c r="G558" s="956"/>
      <c r="H558" s="956"/>
      <c r="I558" s="956"/>
      <c r="J558" s="956"/>
      <c r="K558" s="956"/>
      <c r="L558" s="956"/>
      <c r="M558" s="956"/>
      <c r="N558" s="956"/>
      <c r="O558" s="956"/>
      <c r="P558" s="956"/>
    </row>
    <row r="559" spans="1:16" s="1008" customFormat="1">
      <c r="A559" s="1007"/>
      <c r="B559" s="956"/>
      <c r="C559" s="956"/>
      <c r="G559" s="956"/>
      <c r="H559" s="956"/>
      <c r="I559" s="956"/>
      <c r="J559" s="956"/>
      <c r="K559" s="956"/>
      <c r="L559" s="956"/>
      <c r="M559" s="956"/>
      <c r="N559" s="956"/>
      <c r="O559" s="956"/>
      <c r="P559" s="956"/>
    </row>
    <row r="560" spans="1:16" s="1008" customFormat="1">
      <c r="A560" s="1007"/>
      <c r="B560" s="956"/>
      <c r="C560" s="956"/>
      <c r="G560" s="956"/>
      <c r="H560" s="956"/>
      <c r="I560" s="956"/>
      <c r="J560" s="956"/>
      <c r="K560" s="956"/>
      <c r="L560" s="956"/>
      <c r="M560" s="956"/>
      <c r="N560" s="956"/>
      <c r="O560" s="956"/>
      <c r="P560" s="956"/>
    </row>
    <row r="561" spans="1:16" s="1008" customFormat="1">
      <c r="A561" s="1007"/>
      <c r="B561" s="956"/>
      <c r="C561" s="956"/>
      <c r="G561" s="956"/>
      <c r="H561" s="956"/>
      <c r="I561" s="956"/>
      <c r="J561" s="956"/>
      <c r="K561" s="956"/>
      <c r="L561" s="956"/>
      <c r="M561" s="956"/>
      <c r="N561" s="956"/>
      <c r="O561" s="956"/>
      <c r="P561" s="956"/>
    </row>
    <row r="562" spans="1:16" s="1008" customFormat="1">
      <c r="A562" s="1007"/>
      <c r="B562" s="956"/>
      <c r="C562" s="956"/>
      <c r="G562" s="956"/>
      <c r="H562" s="956"/>
      <c r="I562" s="956"/>
      <c r="J562" s="956"/>
      <c r="K562" s="956"/>
      <c r="L562" s="956"/>
      <c r="M562" s="956"/>
      <c r="N562" s="956"/>
      <c r="O562" s="956"/>
      <c r="P562" s="956"/>
    </row>
    <row r="563" spans="1:16" s="1008" customFormat="1">
      <c r="A563" s="1007"/>
      <c r="B563" s="956"/>
      <c r="C563" s="956"/>
      <c r="G563" s="956"/>
      <c r="H563" s="956"/>
      <c r="I563" s="956"/>
      <c r="J563" s="956"/>
      <c r="K563" s="956"/>
      <c r="L563" s="956"/>
      <c r="M563" s="956"/>
      <c r="N563" s="956"/>
      <c r="O563" s="956"/>
      <c r="P563" s="956"/>
    </row>
    <row r="564" spans="1:16" s="1008" customFormat="1">
      <c r="A564" s="1007"/>
      <c r="B564" s="956"/>
      <c r="C564" s="956"/>
      <c r="G564" s="956"/>
      <c r="H564" s="956"/>
      <c r="I564" s="956"/>
      <c r="J564" s="956"/>
      <c r="K564" s="956"/>
      <c r="L564" s="956"/>
      <c r="M564" s="956"/>
      <c r="N564" s="956"/>
      <c r="O564" s="956"/>
      <c r="P564" s="956"/>
    </row>
    <row r="565" spans="1:16" s="1008" customFormat="1">
      <c r="A565" s="1007"/>
      <c r="B565" s="956"/>
      <c r="C565" s="956"/>
      <c r="G565" s="956"/>
      <c r="H565" s="956"/>
      <c r="I565" s="956"/>
      <c r="J565" s="956"/>
      <c r="K565" s="956"/>
      <c r="L565" s="956"/>
      <c r="M565" s="956"/>
      <c r="N565" s="956"/>
      <c r="O565" s="956"/>
      <c r="P565" s="956"/>
    </row>
    <row r="566" spans="1:16" s="1008" customFormat="1">
      <c r="A566" s="1007"/>
      <c r="B566" s="956"/>
      <c r="C566" s="956"/>
      <c r="G566" s="956"/>
      <c r="H566" s="956"/>
      <c r="I566" s="956"/>
      <c r="J566" s="956"/>
      <c r="K566" s="956"/>
      <c r="L566" s="956"/>
      <c r="M566" s="956"/>
      <c r="N566" s="956"/>
      <c r="O566" s="956"/>
      <c r="P566" s="956"/>
    </row>
    <row r="567" spans="1:16" s="1008" customFormat="1">
      <c r="A567" s="1007"/>
      <c r="B567" s="956"/>
      <c r="C567" s="956"/>
      <c r="G567" s="956"/>
      <c r="H567" s="956"/>
      <c r="I567" s="956"/>
      <c r="J567" s="956"/>
      <c r="K567" s="956"/>
      <c r="L567" s="956"/>
      <c r="M567" s="956"/>
      <c r="N567" s="956"/>
      <c r="O567" s="956"/>
      <c r="P567" s="956"/>
    </row>
    <row r="568" spans="1:16" s="1008" customFormat="1">
      <c r="A568" s="1007"/>
      <c r="B568" s="956"/>
      <c r="C568" s="956"/>
      <c r="G568" s="956"/>
      <c r="H568" s="956"/>
      <c r="I568" s="956"/>
      <c r="J568" s="956"/>
      <c r="K568" s="956"/>
      <c r="L568" s="956"/>
      <c r="M568" s="956"/>
      <c r="N568" s="956"/>
      <c r="O568" s="956"/>
      <c r="P568" s="956"/>
    </row>
    <row r="569" spans="1:16" s="1008" customFormat="1">
      <c r="A569" s="1007"/>
      <c r="B569" s="956"/>
      <c r="C569" s="956"/>
      <c r="G569" s="956"/>
      <c r="H569" s="956"/>
      <c r="I569" s="956"/>
      <c r="J569" s="956"/>
      <c r="K569" s="956"/>
      <c r="L569" s="956"/>
      <c r="M569" s="956"/>
      <c r="N569" s="956"/>
      <c r="O569" s="956"/>
      <c r="P569" s="956"/>
    </row>
    <row r="570" spans="1:16" s="1008" customFormat="1">
      <c r="A570" s="1007"/>
      <c r="B570" s="956"/>
      <c r="C570" s="956"/>
      <c r="G570" s="956"/>
      <c r="H570" s="956"/>
      <c r="I570" s="956"/>
      <c r="J570" s="956"/>
      <c r="K570" s="956"/>
      <c r="L570" s="956"/>
      <c r="M570" s="956"/>
      <c r="N570" s="956"/>
      <c r="O570" s="956"/>
      <c r="P570" s="956"/>
    </row>
    <row r="571" spans="1:16" s="1008" customFormat="1">
      <c r="A571" s="1007"/>
      <c r="B571" s="956"/>
      <c r="C571" s="956"/>
      <c r="G571" s="956"/>
      <c r="H571" s="956"/>
      <c r="I571" s="956"/>
      <c r="J571" s="956"/>
      <c r="K571" s="956"/>
      <c r="L571" s="956"/>
      <c r="M571" s="956"/>
      <c r="N571" s="956"/>
      <c r="O571" s="956"/>
      <c r="P571" s="956"/>
    </row>
    <row r="572" spans="1:16" s="1008" customFormat="1">
      <c r="A572" s="1007"/>
      <c r="B572" s="956"/>
      <c r="C572" s="956"/>
      <c r="G572" s="956"/>
      <c r="H572" s="956"/>
      <c r="I572" s="956"/>
      <c r="J572" s="956"/>
      <c r="K572" s="956"/>
      <c r="L572" s="956"/>
      <c r="M572" s="956"/>
      <c r="N572" s="956"/>
      <c r="O572" s="956"/>
      <c r="P572" s="956"/>
    </row>
    <row r="573" spans="1:16" s="1008" customFormat="1">
      <c r="A573" s="1007"/>
      <c r="B573" s="956"/>
      <c r="C573" s="956"/>
      <c r="G573" s="956"/>
      <c r="H573" s="956"/>
      <c r="I573" s="956"/>
      <c r="J573" s="956"/>
      <c r="K573" s="956"/>
      <c r="L573" s="956"/>
      <c r="M573" s="956"/>
      <c r="N573" s="956"/>
      <c r="O573" s="956"/>
      <c r="P573" s="956"/>
    </row>
    <row r="574" spans="1:16" s="1008" customFormat="1">
      <c r="A574" s="1007"/>
      <c r="B574" s="956"/>
      <c r="C574" s="956"/>
      <c r="G574" s="956"/>
      <c r="H574" s="956"/>
      <c r="I574" s="956"/>
      <c r="J574" s="956"/>
      <c r="K574" s="956"/>
      <c r="L574" s="956"/>
      <c r="M574" s="956"/>
      <c r="N574" s="956"/>
      <c r="O574" s="956"/>
      <c r="P574" s="956"/>
    </row>
    <row r="575" spans="1:16" s="1008" customFormat="1">
      <c r="A575" s="1007"/>
      <c r="B575" s="956"/>
      <c r="C575" s="956"/>
      <c r="G575" s="956"/>
      <c r="H575" s="956"/>
      <c r="I575" s="956"/>
      <c r="J575" s="956"/>
      <c r="K575" s="956"/>
      <c r="L575" s="956"/>
      <c r="M575" s="956"/>
      <c r="N575" s="956"/>
      <c r="O575" s="956"/>
      <c r="P575" s="956"/>
    </row>
    <row r="576" spans="1:16" s="1008" customFormat="1">
      <c r="A576" s="1007"/>
      <c r="B576" s="956"/>
      <c r="C576" s="956"/>
      <c r="G576" s="956"/>
      <c r="H576" s="956"/>
      <c r="I576" s="956"/>
      <c r="J576" s="956"/>
      <c r="K576" s="956"/>
      <c r="L576" s="956"/>
      <c r="M576" s="956"/>
      <c r="N576" s="956"/>
      <c r="O576" s="956"/>
      <c r="P576" s="956"/>
    </row>
    <row r="577" spans="1:16" s="1008" customFormat="1">
      <c r="A577" s="1007"/>
      <c r="B577" s="956"/>
      <c r="C577" s="956"/>
      <c r="G577" s="956"/>
      <c r="H577" s="956"/>
      <c r="I577" s="956"/>
      <c r="J577" s="956"/>
      <c r="K577" s="956"/>
      <c r="L577" s="956"/>
      <c r="M577" s="956"/>
      <c r="N577" s="956"/>
      <c r="O577" s="956"/>
      <c r="P577" s="956"/>
    </row>
    <row r="578" spans="1:16" s="1008" customFormat="1">
      <c r="A578" s="1007"/>
      <c r="B578" s="956"/>
      <c r="C578" s="956"/>
      <c r="G578" s="956"/>
      <c r="H578" s="956"/>
      <c r="I578" s="956"/>
      <c r="J578" s="956"/>
      <c r="K578" s="956"/>
      <c r="L578" s="956"/>
      <c r="M578" s="956"/>
      <c r="N578" s="956"/>
      <c r="O578" s="956"/>
      <c r="P578" s="956"/>
    </row>
    <row r="579" spans="1:16" s="1008" customFormat="1">
      <c r="A579" s="1007"/>
      <c r="B579" s="956"/>
      <c r="C579" s="956"/>
      <c r="G579" s="956"/>
      <c r="H579" s="956"/>
      <c r="I579" s="956"/>
      <c r="J579" s="956"/>
      <c r="K579" s="956"/>
      <c r="L579" s="956"/>
      <c r="M579" s="956"/>
      <c r="N579" s="956"/>
      <c r="O579" s="956"/>
      <c r="P579" s="956"/>
    </row>
    <row r="580" spans="1:16" s="1008" customFormat="1">
      <c r="A580" s="1007"/>
      <c r="B580" s="956"/>
      <c r="C580" s="956"/>
      <c r="G580" s="956"/>
      <c r="H580" s="956"/>
      <c r="I580" s="956"/>
      <c r="J580" s="956"/>
      <c r="K580" s="956"/>
      <c r="L580" s="956"/>
      <c r="M580" s="956"/>
      <c r="N580" s="956"/>
      <c r="O580" s="956"/>
      <c r="P580" s="956"/>
    </row>
    <row r="581" spans="1:16" s="1008" customFormat="1">
      <c r="A581" s="1007"/>
      <c r="B581" s="956"/>
      <c r="C581" s="956"/>
      <c r="G581" s="956"/>
      <c r="H581" s="956"/>
      <c r="I581" s="956"/>
      <c r="J581" s="956"/>
      <c r="K581" s="956"/>
      <c r="L581" s="956"/>
      <c r="M581" s="956"/>
      <c r="N581" s="956"/>
      <c r="O581" s="956"/>
      <c r="P581" s="956"/>
    </row>
    <row r="582" spans="1:16" s="1008" customFormat="1">
      <c r="A582" s="1007"/>
      <c r="B582" s="956"/>
      <c r="C582" s="956"/>
      <c r="G582" s="956"/>
      <c r="H582" s="956"/>
      <c r="I582" s="956"/>
      <c r="J582" s="956"/>
      <c r="K582" s="956"/>
      <c r="L582" s="956"/>
      <c r="M582" s="956"/>
      <c r="N582" s="956"/>
      <c r="O582" s="956"/>
      <c r="P582" s="956"/>
    </row>
    <row r="583" spans="1:16" s="1008" customFormat="1">
      <c r="A583" s="1007"/>
      <c r="B583" s="956"/>
      <c r="C583" s="956"/>
      <c r="G583" s="956"/>
      <c r="H583" s="956"/>
      <c r="I583" s="956"/>
      <c r="J583" s="956"/>
      <c r="K583" s="956"/>
      <c r="L583" s="956"/>
      <c r="M583" s="956"/>
      <c r="N583" s="956"/>
      <c r="O583" s="956"/>
      <c r="P583" s="956"/>
    </row>
    <row r="584" spans="1:16" s="1008" customFormat="1">
      <c r="A584" s="1007"/>
      <c r="B584" s="956"/>
      <c r="C584" s="956"/>
      <c r="G584" s="956"/>
      <c r="H584" s="956"/>
      <c r="I584" s="956"/>
      <c r="J584" s="956"/>
      <c r="K584" s="956"/>
      <c r="L584" s="956"/>
      <c r="M584" s="956"/>
      <c r="N584" s="956"/>
      <c r="O584" s="956"/>
      <c r="P584" s="956"/>
    </row>
    <row r="585" spans="1:16" s="1008" customFormat="1">
      <c r="A585" s="1007"/>
      <c r="B585" s="956"/>
      <c r="C585" s="956"/>
      <c r="G585" s="956"/>
      <c r="H585" s="956"/>
      <c r="I585" s="956"/>
      <c r="J585" s="956"/>
      <c r="K585" s="956"/>
      <c r="L585" s="956"/>
      <c r="M585" s="956"/>
      <c r="N585" s="956"/>
      <c r="O585" s="956"/>
      <c r="P585" s="956"/>
    </row>
    <row r="586" spans="1:16" s="1008" customFormat="1">
      <c r="A586" s="1007"/>
      <c r="B586" s="956"/>
      <c r="C586" s="956"/>
      <c r="G586" s="956"/>
      <c r="H586" s="956"/>
      <c r="I586" s="956"/>
      <c r="J586" s="956"/>
      <c r="K586" s="956"/>
      <c r="L586" s="956"/>
      <c r="M586" s="956"/>
      <c r="N586" s="956"/>
      <c r="O586" s="956"/>
      <c r="P586" s="956"/>
    </row>
    <row r="587" spans="1:16" s="1008" customFormat="1">
      <c r="A587" s="1007"/>
      <c r="B587" s="956"/>
      <c r="C587" s="956"/>
      <c r="G587" s="956"/>
      <c r="H587" s="956"/>
      <c r="I587" s="956"/>
      <c r="J587" s="956"/>
      <c r="K587" s="956"/>
      <c r="L587" s="956"/>
      <c r="M587" s="956"/>
      <c r="N587" s="956"/>
      <c r="O587" s="956"/>
      <c r="P587" s="956"/>
    </row>
    <row r="588" spans="1:16" s="1008" customFormat="1">
      <c r="A588" s="1007"/>
      <c r="B588" s="956"/>
      <c r="C588" s="956"/>
      <c r="G588" s="956"/>
      <c r="H588" s="956"/>
      <c r="I588" s="956"/>
      <c r="J588" s="956"/>
      <c r="K588" s="956"/>
      <c r="L588" s="956"/>
      <c r="M588" s="956"/>
      <c r="N588" s="956"/>
      <c r="O588" s="956"/>
      <c r="P588" s="956"/>
    </row>
    <row r="589" spans="1:16" s="1008" customFormat="1">
      <c r="A589" s="1007"/>
      <c r="B589" s="956"/>
      <c r="C589" s="956"/>
      <c r="G589" s="956"/>
      <c r="H589" s="956"/>
      <c r="I589" s="956"/>
      <c r="J589" s="956"/>
      <c r="K589" s="956"/>
      <c r="L589" s="956"/>
      <c r="M589" s="956"/>
      <c r="N589" s="956"/>
      <c r="O589" s="956"/>
      <c r="P589" s="956"/>
    </row>
    <row r="590" spans="1:16" s="1008" customFormat="1">
      <c r="A590" s="1007"/>
      <c r="B590" s="956"/>
      <c r="C590" s="956"/>
      <c r="G590" s="956"/>
      <c r="H590" s="956"/>
      <c r="I590" s="956"/>
      <c r="J590" s="956"/>
      <c r="K590" s="956"/>
      <c r="L590" s="956"/>
      <c r="M590" s="956"/>
      <c r="N590" s="956"/>
      <c r="O590" s="956"/>
      <c r="P590" s="956"/>
    </row>
    <row r="591" spans="1:16" s="1008" customFormat="1">
      <c r="A591" s="1007"/>
      <c r="B591" s="956"/>
      <c r="C591" s="956"/>
      <c r="G591" s="956"/>
      <c r="H591" s="956"/>
      <c r="I591" s="956"/>
      <c r="J591" s="956"/>
      <c r="K591" s="956"/>
      <c r="L591" s="956"/>
      <c r="M591" s="956"/>
      <c r="N591" s="956"/>
      <c r="O591" s="956"/>
      <c r="P591" s="956"/>
    </row>
    <row r="592" spans="1:16" s="1008" customFormat="1">
      <c r="A592" s="1007"/>
      <c r="B592" s="956"/>
      <c r="C592" s="956"/>
      <c r="G592" s="956"/>
      <c r="H592" s="956"/>
      <c r="I592" s="956"/>
      <c r="J592" s="956"/>
      <c r="K592" s="956"/>
      <c r="L592" s="956"/>
      <c r="M592" s="956"/>
      <c r="N592" s="956"/>
      <c r="O592" s="956"/>
      <c r="P592" s="956"/>
    </row>
    <row r="593" spans="1:16" s="1008" customFormat="1">
      <c r="A593" s="1007"/>
      <c r="B593" s="956"/>
      <c r="C593" s="956"/>
      <c r="G593" s="956"/>
      <c r="H593" s="956"/>
      <c r="I593" s="956"/>
      <c r="J593" s="956"/>
      <c r="K593" s="956"/>
      <c r="L593" s="956"/>
      <c r="M593" s="956"/>
      <c r="N593" s="956"/>
      <c r="O593" s="956"/>
      <c r="P593" s="956"/>
    </row>
    <row r="594" spans="1:16" s="1008" customFormat="1">
      <c r="A594" s="1007"/>
      <c r="B594" s="956"/>
      <c r="C594" s="956"/>
      <c r="G594" s="956"/>
      <c r="H594" s="956"/>
      <c r="I594" s="956"/>
      <c r="J594" s="956"/>
      <c r="K594" s="956"/>
      <c r="L594" s="956"/>
      <c r="M594" s="956"/>
      <c r="N594" s="956"/>
      <c r="O594" s="956"/>
      <c r="P594" s="956"/>
    </row>
    <row r="595" spans="1:16" s="1008" customFormat="1">
      <c r="A595" s="1007"/>
      <c r="B595" s="956"/>
      <c r="C595" s="956"/>
      <c r="G595" s="956"/>
      <c r="H595" s="956"/>
      <c r="I595" s="956"/>
      <c r="J595" s="956"/>
      <c r="K595" s="956"/>
      <c r="L595" s="956"/>
      <c r="M595" s="956"/>
      <c r="N595" s="956"/>
      <c r="O595" s="956"/>
      <c r="P595" s="956"/>
    </row>
    <row r="596" spans="1:16" s="1008" customFormat="1">
      <c r="A596" s="1007"/>
      <c r="B596" s="956"/>
      <c r="C596" s="956"/>
      <c r="G596" s="956"/>
      <c r="H596" s="956"/>
      <c r="I596" s="956"/>
      <c r="J596" s="956"/>
      <c r="K596" s="956"/>
      <c r="L596" s="956"/>
      <c r="M596" s="956"/>
      <c r="N596" s="956"/>
      <c r="O596" s="956"/>
      <c r="P596" s="956"/>
    </row>
    <row r="597" spans="1:16" s="1008" customFormat="1">
      <c r="A597" s="1007"/>
      <c r="B597" s="956"/>
      <c r="C597" s="956"/>
      <c r="G597" s="956"/>
      <c r="H597" s="956"/>
      <c r="I597" s="956"/>
      <c r="J597" s="956"/>
      <c r="K597" s="956"/>
      <c r="L597" s="956"/>
      <c r="M597" s="956"/>
      <c r="N597" s="956"/>
      <c r="O597" s="956"/>
      <c r="P597" s="956"/>
    </row>
    <row r="598" spans="1:16" s="1008" customFormat="1">
      <c r="A598" s="1007"/>
      <c r="B598" s="956"/>
      <c r="C598" s="956"/>
      <c r="G598" s="956"/>
      <c r="H598" s="956"/>
      <c r="I598" s="956"/>
      <c r="J598" s="956"/>
      <c r="K598" s="956"/>
      <c r="L598" s="956"/>
      <c r="M598" s="956"/>
      <c r="N598" s="956"/>
      <c r="O598" s="956"/>
      <c r="P598" s="956"/>
    </row>
    <row r="599" spans="1:16" s="1008" customFormat="1">
      <c r="A599" s="1007"/>
      <c r="B599" s="956"/>
      <c r="C599" s="956"/>
      <c r="G599" s="956"/>
      <c r="H599" s="956"/>
      <c r="I599" s="956"/>
      <c r="J599" s="956"/>
      <c r="K599" s="956"/>
      <c r="L599" s="956"/>
      <c r="M599" s="956"/>
      <c r="N599" s="956"/>
      <c r="O599" s="956"/>
      <c r="P599" s="956"/>
    </row>
    <row r="600" spans="1:16" s="1008" customFormat="1">
      <c r="A600" s="1007"/>
      <c r="B600" s="956"/>
      <c r="C600" s="956"/>
      <c r="G600" s="956"/>
      <c r="H600" s="956"/>
      <c r="I600" s="956"/>
      <c r="J600" s="956"/>
      <c r="K600" s="956"/>
      <c r="L600" s="956"/>
      <c r="M600" s="956"/>
      <c r="N600" s="956"/>
      <c r="O600" s="956"/>
      <c r="P600" s="956"/>
    </row>
    <row r="601" spans="1:16" s="1008" customFormat="1">
      <c r="A601" s="1007"/>
      <c r="B601" s="956"/>
      <c r="C601" s="956"/>
      <c r="G601" s="956"/>
      <c r="H601" s="956"/>
      <c r="I601" s="956"/>
      <c r="J601" s="956"/>
      <c r="K601" s="956"/>
      <c r="L601" s="956"/>
      <c r="M601" s="956"/>
      <c r="N601" s="956"/>
      <c r="O601" s="956"/>
      <c r="P601" s="956"/>
    </row>
    <row r="602" spans="1:16" s="1008" customFormat="1">
      <c r="A602" s="1007"/>
      <c r="B602" s="956"/>
      <c r="C602" s="956"/>
      <c r="G602" s="956"/>
      <c r="H602" s="956"/>
      <c r="I602" s="956"/>
      <c r="J602" s="956"/>
      <c r="K602" s="956"/>
      <c r="L602" s="956"/>
      <c r="M602" s="956"/>
      <c r="N602" s="956"/>
      <c r="O602" s="956"/>
      <c r="P602" s="956"/>
    </row>
    <row r="603" spans="1:16" s="1008" customFormat="1">
      <c r="A603" s="1007"/>
      <c r="B603" s="956"/>
      <c r="C603" s="956"/>
      <c r="G603" s="956"/>
      <c r="H603" s="956"/>
      <c r="I603" s="956"/>
      <c r="J603" s="956"/>
      <c r="K603" s="956"/>
      <c r="L603" s="956"/>
      <c r="M603" s="956"/>
      <c r="N603" s="956"/>
      <c r="O603" s="956"/>
      <c r="P603" s="956"/>
    </row>
    <row r="604" spans="1:16" s="1008" customFormat="1">
      <c r="A604" s="1007"/>
      <c r="B604" s="956"/>
      <c r="C604" s="956"/>
      <c r="G604" s="956"/>
      <c r="H604" s="956"/>
      <c r="I604" s="956"/>
      <c r="J604" s="956"/>
      <c r="K604" s="956"/>
      <c r="L604" s="956"/>
      <c r="M604" s="956"/>
      <c r="N604" s="956"/>
      <c r="O604" s="956"/>
      <c r="P604" s="956"/>
    </row>
    <row r="605" spans="1:16" s="1008" customFormat="1">
      <c r="A605" s="1007"/>
      <c r="B605" s="956"/>
      <c r="C605" s="956"/>
      <c r="G605" s="956"/>
      <c r="H605" s="956"/>
      <c r="I605" s="956"/>
      <c r="J605" s="956"/>
      <c r="K605" s="956"/>
      <c r="L605" s="956"/>
      <c r="M605" s="956"/>
      <c r="N605" s="956"/>
      <c r="O605" s="956"/>
      <c r="P605" s="956"/>
    </row>
    <row r="606" spans="1:16" s="1008" customFormat="1">
      <c r="A606" s="1007"/>
      <c r="B606" s="956"/>
      <c r="C606" s="956"/>
      <c r="G606" s="956"/>
      <c r="H606" s="956"/>
      <c r="I606" s="956"/>
      <c r="J606" s="956"/>
      <c r="K606" s="956"/>
      <c r="L606" s="956"/>
      <c r="M606" s="956"/>
      <c r="N606" s="956"/>
      <c r="O606" s="956"/>
      <c r="P606" s="956"/>
    </row>
    <row r="607" spans="1:16" s="1008" customFormat="1">
      <c r="A607" s="1007"/>
      <c r="B607" s="956"/>
      <c r="C607" s="956"/>
      <c r="G607" s="956"/>
      <c r="H607" s="956"/>
      <c r="I607" s="956"/>
      <c r="J607" s="956"/>
      <c r="K607" s="956"/>
      <c r="L607" s="956"/>
      <c r="M607" s="956"/>
      <c r="N607" s="956"/>
      <c r="O607" s="956"/>
      <c r="P607" s="956"/>
    </row>
    <row r="608" spans="1:16" s="1008" customFormat="1">
      <c r="A608" s="1007"/>
      <c r="B608" s="956"/>
      <c r="C608" s="956"/>
      <c r="G608" s="956"/>
      <c r="H608" s="956"/>
      <c r="I608" s="956"/>
      <c r="J608" s="956"/>
      <c r="K608" s="956"/>
      <c r="L608" s="956"/>
      <c r="M608" s="956"/>
      <c r="N608" s="956"/>
      <c r="O608" s="956"/>
      <c r="P608" s="956"/>
    </row>
    <row r="609" spans="1:16" s="1008" customFormat="1">
      <c r="A609" s="1007"/>
      <c r="B609" s="956"/>
      <c r="C609" s="956"/>
      <c r="G609" s="956"/>
      <c r="H609" s="956"/>
      <c r="I609" s="956"/>
      <c r="J609" s="956"/>
      <c r="K609" s="956"/>
      <c r="L609" s="956"/>
      <c r="M609" s="956"/>
      <c r="N609" s="956"/>
      <c r="O609" s="956"/>
      <c r="P609" s="956"/>
    </row>
    <row r="610" spans="1:16" s="1008" customFormat="1">
      <c r="A610" s="1007"/>
      <c r="B610" s="956"/>
      <c r="C610" s="956"/>
      <c r="G610" s="956"/>
      <c r="H610" s="956"/>
      <c r="I610" s="956"/>
      <c r="J610" s="956"/>
      <c r="K610" s="956"/>
      <c r="L610" s="956"/>
      <c r="M610" s="956"/>
      <c r="N610" s="956"/>
      <c r="O610" s="956"/>
      <c r="P610" s="956"/>
    </row>
    <row r="611" spans="1:16" s="1008" customFormat="1">
      <c r="A611" s="1007"/>
      <c r="B611" s="956"/>
      <c r="C611" s="956"/>
      <c r="G611" s="956"/>
      <c r="H611" s="956"/>
      <c r="I611" s="956"/>
      <c r="J611" s="956"/>
      <c r="K611" s="956"/>
      <c r="L611" s="956"/>
      <c r="M611" s="956"/>
      <c r="N611" s="956"/>
      <c r="O611" s="956"/>
      <c r="P611" s="956"/>
    </row>
    <row r="612" spans="1:16" s="1008" customFormat="1">
      <c r="A612" s="1007"/>
      <c r="B612" s="956"/>
      <c r="C612" s="956"/>
      <c r="G612" s="956"/>
      <c r="H612" s="956"/>
      <c r="I612" s="956"/>
      <c r="J612" s="956"/>
      <c r="K612" s="956"/>
      <c r="L612" s="956"/>
      <c r="M612" s="956"/>
      <c r="N612" s="956"/>
      <c r="O612" s="956"/>
      <c r="P612" s="956"/>
    </row>
    <row r="613" spans="1:16" s="1008" customFormat="1">
      <c r="A613" s="1007"/>
      <c r="B613" s="956"/>
      <c r="C613" s="956"/>
      <c r="G613" s="956"/>
      <c r="H613" s="956"/>
      <c r="I613" s="956"/>
      <c r="J613" s="956"/>
      <c r="K613" s="956"/>
      <c r="L613" s="956"/>
      <c r="M613" s="956"/>
      <c r="N613" s="956"/>
      <c r="O613" s="956"/>
      <c r="P613" s="956"/>
    </row>
    <row r="614" spans="1:16" s="1008" customFormat="1">
      <c r="A614" s="1007"/>
      <c r="B614" s="956"/>
      <c r="C614" s="956"/>
      <c r="G614" s="956"/>
      <c r="H614" s="956"/>
      <c r="I614" s="956"/>
      <c r="J614" s="956"/>
      <c r="K614" s="956"/>
      <c r="L614" s="956"/>
      <c r="M614" s="956"/>
      <c r="N614" s="956"/>
      <c r="O614" s="956"/>
      <c r="P614" s="956"/>
    </row>
    <row r="615" spans="1:16" s="1008" customFormat="1">
      <c r="A615" s="1007"/>
      <c r="B615" s="956"/>
      <c r="C615" s="956"/>
      <c r="G615" s="956"/>
      <c r="H615" s="956"/>
      <c r="I615" s="956"/>
      <c r="J615" s="956"/>
      <c r="K615" s="956"/>
      <c r="L615" s="956"/>
      <c r="M615" s="956"/>
      <c r="N615" s="956"/>
      <c r="O615" s="956"/>
      <c r="P615" s="956"/>
    </row>
    <row r="616" spans="1:16" s="1008" customFormat="1">
      <c r="A616" s="1007"/>
      <c r="B616" s="956"/>
      <c r="C616" s="956"/>
      <c r="G616" s="956"/>
      <c r="H616" s="956"/>
      <c r="I616" s="956"/>
      <c r="J616" s="956"/>
      <c r="K616" s="956"/>
      <c r="L616" s="956"/>
      <c r="M616" s="956"/>
      <c r="N616" s="956"/>
      <c r="O616" s="956"/>
      <c r="P616" s="956"/>
    </row>
    <row r="617" spans="1:16" s="1008" customFormat="1">
      <c r="A617" s="1007"/>
      <c r="B617" s="956"/>
      <c r="C617" s="956"/>
      <c r="G617" s="956"/>
      <c r="H617" s="956"/>
      <c r="I617" s="956"/>
      <c r="J617" s="956"/>
      <c r="K617" s="956"/>
      <c r="L617" s="956"/>
      <c r="M617" s="956"/>
      <c r="N617" s="956"/>
      <c r="O617" s="956"/>
      <c r="P617" s="956"/>
    </row>
    <row r="618" spans="1:16" s="1008" customFormat="1">
      <c r="A618" s="1007"/>
      <c r="B618" s="956"/>
      <c r="C618" s="956"/>
      <c r="G618" s="956"/>
      <c r="H618" s="956"/>
      <c r="I618" s="956"/>
      <c r="J618" s="956"/>
      <c r="K618" s="956"/>
      <c r="L618" s="956"/>
      <c r="M618" s="956"/>
      <c r="N618" s="956"/>
      <c r="O618" s="956"/>
      <c r="P618" s="956"/>
    </row>
    <row r="619" spans="1:16" s="1008" customFormat="1">
      <c r="A619" s="1007"/>
      <c r="B619" s="956"/>
      <c r="C619" s="956"/>
      <c r="G619" s="956"/>
      <c r="H619" s="956"/>
      <c r="I619" s="956"/>
      <c r="J619" s="956"/>
      <c r="K619" s="956"/>
      <c r="L619" s="956"/>
      <c r="M619" s="956"/>
      <c r="N619" s="956"/>
      <c r="O619" s="956"/>
      <c r="P619" s="956"/>
    </row>
    <row r="620" spans="1:16" s="1008" customFormat="1">
      <c r="A620" s="1007"/>
      <c r="B620" s="956"/>
      <c r="C620" s="956"/>
      <c r="G620" s="956"/>
      <c r="H620" s="956"/>
      <c r="I620" s="956"/>
      <c r="J620" s="956"/>
      <c r="K620" s="956"/>
      <c r="L620" s="956"/>
      <c r="M620" s="956"/>
      <c r="N620" s="956"/>
      <c r="O620" s="956"/>
      <c r="P620" s="956"/>
    </row>
    <row r="621" spans="1:16" s="1008" customFormat="1">
      <c r="A621" s="1007"/>
      <c r="B621" s="956"/>
      <c r="C621" s="956"/>
      <c r="G621" s="956"/>
      <c r="H621" s="956"/>
      <c r="I621" s="956"/>
      <c r="J621" s="956"/>
      <c r="K621" s="956"/>
      <c r="L621" s="956"/>
      <c r="M621" s="956"/>
      <c r="N621" s="956"/>
      <c r="O621" s="956"/>
      <c r="P621" s="956"/>
    </row>
    <row r="622" spans="1:16" s="1008" customFormat="1">
      <c r="A622" s="1007"/>
      <c r="B622" s="956"/>
      <c r="C622" s="956"/>
      <c r="G622" s="956"/>
      <c r="H622" s="956"/>
      <c r="I622" s="956"/>
      <c r="J622" s="956"/>
      <c r="K622" s="956"/>
      <c r="L622" s="956"/>
      <c r="M622" s="956"/>
      <c r="N622" s="956"/>
      <c r="O622" s="956"/>
      <c r="P622" s="956"/>
    </row>
    <row r="623" spans="1:16" s="1008" customFormat="1">
      <c r="A623" s="1007"/>
      <c r="B623" s="956"/>
      <c r="C623" s="956"/>
      <c r="G623" s="956"/>
      <c r="H623" s="956"/>
      <c r="I623" s="956"/>
      <c r="J623" s="956"/>
      <c r="K623" s="956"/>
      <c r="L623" s="956"/>
      <c r="M623" s="956"/>
      <c r="N623" s="956"/>
      <c r="O623" s="956"/>
      <c r="P623" s="956"/>
    </row>
    <row r="624" spans="1:16" s="1008" customFormat="1">
      <c r="A624" s="1007"/>
      <c r="B624" s="956"/>
      <c r="C624" s="956"/>
      <c r="G624" s="956"/>
      <c r="H624" s="956"/>
      <c r="I624" s="956"/>
      <c r="J624" s="956"/>
      <c r="K624" s="956"/>
      <c r="L624" s="956"/>
      <c r="M624" s="956"/>
      <c r="N624" s="956"/>
      <c r="O624" s="956"/>
      <c r="P624" s="956"/>
    </row>
    <row r="625" spans="1:16" s="1008" customFormat="1">
      <c r="A625" s="1007"/>
      <c r="B625" s="956"/>
      <c r="C625" s="956"/>
      <c r="G625" s="956"/>
      <c r="H625" s="956"/>
      <c r="I625" s="956"/>
      <c r="J625" s="956"/>
      <c r="K625" s="956"/>
      <c r="L625" s="956"/>
      <c r="M625" s="956"/>
      <c r="N625" s="956"/>
      <c r="O625" s="956"/>
      <c r="P625" s="956"/>
    </row>
    <row r="626" spans="1:16" s="1008" customFormat="1">
      <c r="A626" s="1007"/>
      <c r="B626" s="956"/>
      <c r="C626" s="956"/>
      <c r="G626" s="956"/>
      <c r="H626" s="956"/>
      <c r="I626" s="956"/>
      <c r="J626" s="956"/>
      <c r="K626" s="956"/>
      <c r="L626" s="956"/>
      <c r="M626" s="956"/>
      <c r="N626" s="956"/>
      <c r="O626" s="956"/>
      <c r="P626" s="956"/>
    </row>
    <row r="627" spans="1:16" s="1008" customFormat="1">
      <c r="A627" s="1007"/>
      <c r="B627" s="956"/>
      <c r="C627" s="956"/>
      <c r="G627" s="956"/>
      <c r="H627" s="956"/>
      <c r="I627" s="956"/>
      <c r="J627" s="956"/>
      <c r="K627" s="956"/>
      <c r="L627" s="956"/>
      <c r="M627" s="956"/>
      <c r="N627" s="956"/>
      <c r="O627" s="956"/>
      <c r="P627" s="956"/>
    </row>
    <row r="628" spans="1:16" s="1008" customFormat="1">
      <c r="A628" s="1007"/>
      <c r="B628" s="956"/>
      <c r="C628" s="956"/>
      <c r="G628" s="956"/>
      <c r="H628" s="956"/>
      <c r="I628" s="956"/>
      <c r="J628" s="956"/>
      <c r="K628" s="956"/>
      <c r="L628" s="956"/>
      <c r="M628" s="956"/>
      <c r="N628" s="956"/>
      <c r="O628" s="956"/>
      <c r="P628" s="956"/>
    </row>
    <row r="629" spans="1:16" s="1008" customFormat="1">
      <c r="A629" s="1007"/>
      <c r="B629" s="956"/>
      <c r="C629" s="956"/>
      <c r="G629" s="956"/>
      <c r="H629" s="956"/>
      <c r="I629" s="956"/>
      <c r="J629" s="956"/>
      <c r="K629" s="956"/>
      <c r="L629" s="956"/>
      <c r="M629" s="956"/>
      <c r="N629" s="956"/>
      <c r="O629" s="956"/>
      <c r="P629" s="956"/>
    </row>
    <row r="630" spans="1:16" s="1008" customFormat="1">
      <c r="A630" s="1007"/>
      <c r="B630" s="956"/>
      <c r="C630" s="956"/>
      <c r="G630" s="956"/>
      <c r="H630" s="956"/>
      <c r="I630" s="956"/>
      <c r="J630" s="956"/>
      <c r="K630" s="956"/>
      <c r="L630" s="956"/>
      <c r="M630" s="956"/>
      <c r="N630" s="956"/>
      <c r="O630" s="956"/>
      <c r="P630" s="956"/>
    </row>
    <row r="631" spans="1:16" s="1008" customFormat="1">
      <c r="A631" s="1007"/>
      <c r="B631" s="956"/>
      <c r="C631" s="956"/>
      <c r="G631" s="956"/>
      <c r="H631" s="956"/>
      <c r="I631" s="956"/>
      <c r="J631" s="956"/>
      <c r="K631" s="956"/>
      <c r="L631" s="956"/>
      <c r="M631" s="956"/>
      <c r="N631" s="956"/>
      <c r="O631" s="956"/>
      <c r="P631" s="956"/>
    </row>
    <row r="632" spans="1:16" s="1008" customFormat="1">
      <c r="A632" s="1007"/>
      <c r="B632" s="956"/>
      <c r="C632" s="956"/>
      <c r="G632" s="956"/>
      <c r="H632" s="956"/>
      <c r="I632" s="956"/>
      <c r="J632" s="956"/>
      <c r="K632" s="956"/>
      <c r="L632" s="956"/>
      <c r="M632" s="956"/>
      <c r="N632" s="956"/>
      <c r="O632" s="956"/>
      <c r="P632" s="956"/>
    </row>
    <row r="633" spans="1:16" s="1008" customFormat="1">
      <c r="A633" s="1007"/>
      <c r="B633" s="956"/>
      <c r="C633" s="956"/>
      <c r="G633" s="956"/>
      <c r="H633" s="956"/>
      <c r="I633" s="956"/>
      <c r="J633" s="956"/>
      <c r="K633" s="956"/>
      <c r="L633" s="956"/>
      <c r="M633" s="956"/>
      <c r="N633" s="956"/>
      <c r="O633" s="956"/>
      <c r="P633" s="956"/>
    </row>
    <row r="634" spans="1:16" s="1008" customFormat="1">
      <c r="A634" s="1007"/>
      <c r="B634" s="956"/>
      <c r="C634" s="956"/>
      <c r="G634" s="956"/>
      <c r="H634" s="956"/>
      <c r="I634" s="956"/>
      <c r="J634" s="956"/>
      <c r="K634" s="956"/>
      <c r="L634" s="956"/>
      <c r="M634" s="956"/>
      <c r="N634" s="956"/>
      <c r="O634" s="956"/>
      <c r="P634" s="956"/>
    </row>
    <row r="635" spans="1:16" s="1008" customFormat="1">
      <c r="A635" s="1007"/>
      <c r="B635" s="956"/>
      <c r="C635" s="956"/>
      <c r="G635" s="956"/>
      <c r="H635" s="956"/>
      <c r="I635" s="956"/>
      <c r="J635" s="956"/>
      <c r="K635" s="956"/>
      <c r="L635" s="956"/>
      <c r="M635" s="956"/>
      <c r="N635" s="956"/>
      <c r="O635" s="956"/>
      <c r="P635" s="956"/>
    </row>
    <row r="636" spans="1:16" s="1008" customFormat="1">
      <c r="A636" s="1007"/>
      <c r="B636" s="956"/>
      <c r="C636" s="956"/>
      <c r="G636" s="956"/>
      <c r="H636" s="956"/>
      <c r="I636" s="956"/>
      <c r="J636" s="956"/>
      <c r="K636" s="956"/>
      <c r="L636" s="956"/>
      <c r="M636" s="956"/>
      <c r="N636" s="956"/>
      <c r="O636" s="956"/>
      <c r="P636" s="956"/>
    </row>
    <row r="637" spans="1:16" s="1008" customFormat="1">
      <c r="A637" s="1007"/>
      <c r="B637" s="956"/>
      <c r="C637" s="956"/>
      <c r="G637" s="956"/>
      <c r="H637" s="956"/>
      <c r="I637" s="956"/>
      <c r="J637" s="956"/>
      <c r="K637" s="956"/>
      <c r="L637" s="956"/>
      <c r="M637" s="956"/>
      <c r="N637" s="956"/>
      <c r="O637" s="956"/>
      <c r="P637" s="956"/>
    </row>
    <row r="638" spans="1:16" s="1008" customFormat="1">
      <c r="A638" s="1007"/>
      <c r="B638" s="956"/>
      <c r="C638" s="956"/>
      <c r="G638" s="956"/>
      <c r="H638" s="956"/>
      <c r="I638" s="956"/>
      <c r="J638" s="956"/>
      <c r="K638" s="956"/>
      <c r="L638" s="956"/>
      <c r="M638" s="956"/>
      <c r="N638" s="956"/>
      <c r="O638" s="956"/>
      <c r="P638" s="956"/>
    </row>
    <row r="639" spans="1:16" s="1008" customFormat="1">
      <c r="A639" s="1007"/>
      <c r="B639" s="956"/>
      <c r="C639" s="956"/>
      <c r="G639" s="956"/>
      <c r="H639" s="956"/>
      <c r="I639" s="956"/>
      <c r="J639" s="956"/>
      <c r="K639" s="956"/>
      <c r="L639" s="956"/>
      <c r="M639" s="956"/>
      <c r="N639" s="956"/>
      <c r="O639" s="956"/>
      <c r="P639" s="956"/>
    </row>
    <row r="640" spans="1:16" s="1008" customFormat="1">
      <c r="A640" s="1007"/>
      <c r="B640" s="956"/>
      <c r="C640" s="956"/>
      <c r="G640" s="956"/>
      <c r="H640" s="956"/>
      <c r="I640" s="956"/>
      <c r="J640" s="956"/>
      <c r="K640" s="956"/>
      <c r="L640" s="956"/>
      <c r="M640" s="956"/>
      <c r="N640" s="956"/>
      <c r="O640" s="956"/>
      <c r="P640" s="956"/>
    </row>
    <row r="641" spans="1:16" s="1008" customFormat="1">
      <c r="A641" s="1007"/>
      <c r="B641" s="956"/>
      <c r="C641" s="956"/>
      <c r="G641" s="956"/>
      <c r="H641" s="956"/>
      <c r="I641" s="956"/>
      <c r="J641" s="956"/>
      <c r="K641" s="956"/>
      <c r="L641" s="956"/>
      <c r="M641" s="956"/>
      <c r="N641" s="956"/>
      <c r="O641" s="956"/>
      <c r="P641" s="956"/>
    </row>
    <row r="642" spans="1:16" s="1008" customFormat="1">
      <c r="A642" s="1007"/>
      <c r="B642" s="956"/>
      <c r="C642" s="956"/>
      <c r="G642" s="956"/>
      <c r="H642" s="956"/>
      <c r="I642" s="956"/>
      <c r="J642" s="956"/>
      <c r="K642" s="956"/>
      <c r="L642" s="956"/>
      <c r="M642" s="956"/>
      <c r="N642" s="956"/>
      <c r="O642" s="956"/>
      <c r="P642" s="956"/>
    </row>
    <row r="643" spans="1:16" s="1008" customFormat="1">
      <c r="A643" s="1007"/>
      <c r="B643" s="956"/>
      <c r="C643" s="956"/>
      <c r="G643" s="956"/>
      <c r="H643" s="956"/>
      <c r="I643" s="956"/>
      <c r="J643" s="956"/>
      <c r="K643" s="956"/>
      <c r="L643" s="956"/>
      <c r="M643" s="956"/>
      <c r="N643" s="956"/>
      <c r="O643" s="956"/>
      <c r="P643" s="956"/>
    </row>
    <row r="644" spans="1:16" s="1008" customFormat="1">
      <c r="A644" s="1007"/>
      <c r="B644" s="956"/>
      <c r="C644" s="956"/>
      <c r="G644" s="956"/>
      <c r="H644" s="956"/>
      <c r="I644" s="956"/>
      <c r="J644" s="956"/>
      <c r="K644" s="956"/>
      <c r="L644" s="956"/>
      <c r="M644" s="956"/>
      <c r="N644" s="956"/>
      <c r="O644" s="956"/>
      <c r="P644" s="956"/>
    </row>
    <row r="645" spans="1:16" s="1008" customFormat="1">
      <c r="A645" s="1007"/>
      <c r="B645" s="956"/>
      <c r="C645" s="956"/>
      <c r="G645" s="956"/>
      <c r="H645" s="956"/>
      <c r="I645" s="956"/>
      <c r="J645" s="956"/>
      <c r="K645" s="956"/>
      <c r="L645" s="956"/>
      <c r="M645" s="956"/>
      <c r="N645" s="956"/>
      <c r="O645" s="956"/>
      <c r="P645" s="956"/>
    </row>
    <row r="646" spans="1:16" s="1008" customFormat="1">
      <c r="A646" s="1007"/>
      <c r="B646" s="956"/>
      <c r="C646" s="956"/>
      <c r="G646" s="956"/>
      <c r="H646" s="956"/>
      <c r="I646" s="956"/>
      <c r="J646" s="956"/>
      <c r="K646" s="956"/>
      <c r="L646" s="956"/>
      <c r="M646" s="956"/>
      <c r="N646" s="956"/>
      <c r="O646" s="956"/>
      <c r="P646" s="956"/>
    </row>
    <row r="647" spans="1:16" s="1008" customFormat="1">
      <c r="A647" s="1007"/>
      <c r="B647" s="956"/>
      <c r="C647" s="956"/>
      <c r="G647" s="956"/>
      <c r="H647" s="956"/>
      <c r="I647" s="956"/>
      <c r="J647" s="956"/>
      <c r="K647" s="956"/>
      <c r="L647" s="956"/>
      <c r="M647" s="956"/>
      <c r="N647" s="956"/>
      <c r="O647" s="956"/>
      <c r="P647" s="956"/>
    </row>
    <row r="648" spans="1:16" s="1008" customFormat="1">
      <c r="A648" s="1007"/>
      <c r="B648" s="956"/>
      <c r="C648" s="956"/>
      <c r="G648" s="956"/>
      <c r="H648" s="956"/>
      <c r="I648" s="956"/>
      <c r="J648" s="956"/>
      <c r="K648" s="956"/>
      <c r="L648" s="956"/>
      <c r="M648" s="956"/>
      <c r="N648" s="956"/>
      <c r="O648" s="956"/>
      <c r="P648" s="956"/>
    </row>
    <row r="649" spans="1:16" s="1008" customFormat="1">
      <c r="A649" s="1007"/>
      <c r="B649" s="956"/>
      <c r="C649" s="956"/>
      <c r="G649" s="956"/>
      <c r="H649" s="956"/>
      <c r="I649" s="956"/>
      <c r="J649" s="956"/>
      <c r="K649" s="956"/>
      <c r="L649" s="956"/>
      <c r="M649" s="956"/>
      <c r="N649" s="956"/>
      <c r="O649" s="956"/>
      <c r="P649" s="956"/>
    </row>
    <row r="650" spans="1:16" s="1008" customFormat="1">
      <c r="A650" s="1007"/>
      <c r="B650" s="956"/>
      <c r="C650" s="956"/>
      <c r="G650" s="956"/>
      <c r="H650" s="956"/>
      <c r="I650" s="956"/>
      <c r="J650" s="956"/>
      <c r="K650" s="956"/>
      <c r="L650" s="956"/>
      <c r="M650" s="956"/>
      <c r="N650" s="956"/>
      <c r="O650" s="956"/>
      <c r="P650" s="956"/>
    </row>
    <row r="651" spans="1:16" s="1008" customFormat="1">
      <c r="A651" s="1007"/>
      <c r="B651" s="956"/>
      <c r="C651" s="956"/>
      <c r="G651" s="956"/>
      <c r="H651" s="956"/>
      <c r="I651" s="956"/>
      <c r="J651" s="956"/>
      <c r="K651" s="956"/>
      <c r="L651" s="956"/>
      <c r="M651" s="956"/>
      <c r="N651" s="956"/>
      <c r="O651" s="956"/>
      <c r="P651" s="956"/>
    </row>
    <row r="652" spans="1:16" s="1008" customFormat="1">
      <c r="A652" s="1007"/>
      <c r="B652" s="956"/>
      <c r="C652" s="956"/>
      <c r="G652" s="956"/>
      <c r="H652" s="956"/>
      <c r="I652" s="956"/>
      <c r="J652" s="956"/>
      <c r="K652" s="956"/>
      <c r="L652" s="956"/>
      <c r="M652" s="956"/>
      <c r="N652" s="956"/>
      <c r="O652" s="956"/>
      <c r="P652" s="956"/>
    </row>
    <row r="653" spans="1:16" s="1008" customFormat="1">
      <c r="A653" s="1007"/>
      <c r="B653" s="956"/>
      <c r="C653" s="956"/>
      <c r="G653" s="956"/>
      <c r="H653" s="956"/>
      <c r="I653" s="956"/>
      <c r="J653" s="956"/>
      <c r="K653" s="956"/>
      <c r="L653" s="956"/>
      <c r="M653" s="956"/>
      <c r="N653" s="956"/>
      <c r="O653" s="956"/>
      <c r="P653" s="956"/>
    </row>
    <row r="654" spans="1:16" s="1008" customFormat="1">
      <c r="A654" s="1007"/>
      <c r="B654" s="956"/>
      <c r="C654" s="956"/>
      <c r="G654" s="956"/>
      <c r="H654" s="956"/>
      <c r="I654" s="956"/>
      <c r="J654" s="956"/>
      <c r="K654" s="956"/>
      <c r="L654" s="956"/>
      <c r="M654" s="956"/>
      <c r="N654" s="956"/>
      <c r="O654" s="956"/>
      <c r="P654" s="956"/>
    </row>
    <row r="655" spans="1:16" s="1008" customFormat="1">
      <c r="A655" s="1007"/>
      <c r="B655" s="956"/>
      <c r="C655" s="956"/>
      <c r="G655" s="956"/>
      <c r="H655" s="956"/>
      <c r="I655" s="956"/>
      <c r="J655" s="956"/>
      <c r="K655" s="956"/>
      <c r="L655" s="956"/>
      <c r="M655" s="956"/>
      <c r="N655" s="956"/>
      <c r="O655" s="956"/>
      <c r="P655" s="956"/>
    </row>
    <row r="656" spans="1:16" s="1008" customFormat="1">
      <c r="A656" s="1007"/>
      <c r="B656" s="956"/>
      <c r="C656" s="956"/>
      <c r="G656" s="956"/>
      <c r="H656" s="956"/>
      <c r="I656" s="956"/>
      <c r="J656" s="956"/>
      <c r="K656" s="956"/>
      <c r="L656" s="956"/>
      <c r="M656" s="956"/>
      <c r="N656" s="956"/>
      <c r="O656" s="956"/>
      <c r="P656" s="956"/>
    </row>
    <row r="657" spans="1:16" s="1008" customFormat="1">
      <c r="A657" s="1007"/>
      <c r="B657" s="956"/>
      <c r="C657" s="956"/>
      <c r="G657" s="956"/>
      <c r="H657" s="956"/>
      <c r="I657" s="956"/>
      <c r="J657" s="956"/>
      <c r="K657" s="956"/>
      <c r="L657" s="956"/>
      <c r="M657" s="956"/>
      <c r="N657" s="956"/>
      <c r="O657" s="956"/>
      <c r="P657" s="956"/>
    </row>
    <row r="658" spans="1:16" s="1008" customFormat="1">
      <c r="A658" s="1007"/>
      <c r="B658" s="956"/>
      <c r="C658" s="956"/>
      <c r="G658" s="956"/>
      <c r="H658" s="956"/>
      <c r="I658" s="956"/>
      <c r="J658" s="956"/>
      <c r="K658" s="956"/>
      <c r="L658" s="956"/>
      <c r="M658" s="956"/>
      <c r="N658" s="956"/>
      <c r="O658" s="956"/>
      <c r="P658" s="956"/>
    </row>
    <row r="659" spans="1:16" s="1008" customFormat="1">
      <c r="A659" s="1007"/>
      <c r="B659" s="956"/>
      <c r="C659" s="956"/>
      <c r="G659" s="956"/>
      <c r="H659" s="956"/>
      <c r="I659" s="956"/>
      <c r="J659" s="956"/>
      <c r="K659" s="956"/>
      <c r="L659" s="956"/>
      <c r="M659" s="956"/>
      <c r="N659" s="956"/>
      <c r="O659" s="956"/>
      <c r="P659" s="956"/>
    </row>
    <row r="660" spans="1:16" s="1008" customFormat="1">
      <c r="A660" s="1007"/>
      <c r="B660" s="956"/>
      <c r="C660" s="956"/>
      <c r="G660" s="956"/>
      <c r="H660" s="956"/>
      <c r="I660" s="956"/>
      <c r="J660" s="956"/>
      <c r="K660" s="956"/>
      <c r="L660" s="956"/>
      <c r="M660" s="956"/>
      <c r="N660" s="956"/>
      <c r="O660" s="956"/>
      <c r="P660" s="956"/>
    </row>
    <row r="661" spans="1:16" s="1008" customFormat="1">
      <c r="A661" s="1007"/>
      <c r="B661" s="956"/>
      <c r="C661" s="956"/>
      <c r="G661" s="956"/>
      <c r="H661" s="956"/>
      <c r="I661" s="956"/>
      <c r="J661" s="956"/>
      <c r="K661" s="956"/>
      <c r="L661" s="956"/>
      <c r="M661" s="956"/>
      <c r="N661" s="956"/>
      <c r="O661" s="956"/>
      <c r="P661" s="956"/>
    </row>
    <row r="662" spans="1:16" s="1008" customFormat="1">
      <c r="A662" s="1007"/>
      <c r="B662" s="956"/>
      <c r="C662" s="956"/>
      <c r="G662" s="956"/>
      <c r="H662" s="956"/>
      <c r="I662" s="956"/>
      <c r="J662" s="956"/>
      <c r="K662" s="956"/>
      <c r="L662" s="956"/>
      <c r="M662" s="956"/>
      <c r="N662" s="956"/>
      <c r="O662" s="956"/>
      <c r="P662" s="956"/>
    </row>
    <row r="663" spans="1:16" s="1008" customFormat="1">
      <c r="A663" s="1007"/>
      <c r="B663" s="956"/>
      <c r="C663" s="956"/>
      <c r="G663" s="956"/>
      <c r="H663" s="956"/>
      <c r="I663" s="956"/>
      <c r="J663" s="956"/>
      <c r="K663" s="956"/>
      <c r="L663" s="956"/>
      <c r="M663" s="956"/>
      <c r="N663" s="956"/>
      <c r="O663" s="956"/>
      <c r="P663" s="956"/>
    </row>
    <row r="664" spans="1:16" s="1008" customFormat="1">
      <c r="A664" s="1007"/>
      <c r="B664" s="956"/>
      <c r="C664" s="956"/>
      <c r="G664" s="956"/>
      <c r="H664" s="956"/>
      <c r="I664" s="956"/>
      <c r="J664" s="956"/>
      <c r="K664" s="956"/>
      <c r="L664" s="956"/>
      <c r="M664" s="956"/>
      <c r="N664" s="956"/>
      <c r="O664" s="956"/>
      <c r="P664" s="956"/>
    </row>
    <row r="665" spans="1:16" s="1008" customFormat="1">
      <c r="A665" s="1007"/>
      <c r="B665" s="956"/>
      <c r="C665" s="956"/>
      <c r="G665" s="956"/>
      <c r="H665" s="956"/>
      <c r="I665" s="956"/>
      <c r="J665" s="956"/>
      <c r="K665" s="956"/>
      <c r="L665" s="956"/>
      <c r="M665" s="956"/>
      <c r="N665" s="956"/>
      <c r="O665" s="956"/>
      <c r="P665" s="956"/>
    </row>
    <row r="666" spans="1:16" s="1008" customFormat="1">
      <c r="A666" s="1007"/>
      <c r="B666" s="956"/>
      <c r="C666" s="956"/>
      <c r="G666" s="956"/>
      <c r="H666" s="956"/>
      <c r="I666" s="956"/>
      <c r="J666" s="956"/>
      <c r="K666" s="956"/>
      <c r="L666" s="956"/>
      <c r="M666" s="956"/>
      <c r="N666" s="956"/>
      <c r="O666" s="956"/>
      <c r="P666" s="956"/>
    </row>
    <row r="667" spans="1:16" s="1008" customFormat="1">
      <c r="A667" s="1007"/>
      <c r="B667" s="956"/>
      <c r="C667" s="956"/>
      <c r="G667" s="956"/>
      <c r="H667" s="956"/>
      <c r="I667" s="956"/>
      <c r="J667" s="956"/>
      <c r="K667" s="956"/>
      <c r="L667" s="956"/>
      <c r="M667" s="956"/>
      <c r="N667" s="956"/>
      <c r="O667" s="956"/>
      <c r="P667" s="956"/>
    </row>
    <row r="668" spans="1:16" s="1008" customFormat="1">
      <c r="A668" s="1007"/>
      <c r="B668" s="956"/>
      <c r="C668" s="956"/>
      <c r="G668" s="956"/>
      <c r="H668" s="956"/>
      <c r="I668" s="956"/>
      <c r="J668" s="956"/>
      <c r="K668" s="956"/>
      <c r="L668" s="956"/>
      <c r="M668" s="956"/>
      <c r="N668" s="956"/>
      <c r="O668" s="956"/>
      <c r="P668" s="956"/>
    </row>
    <row r="669" spans="1:16" s="1008" customFormat="1">
      <c r="A669" s="1007"/>
      <c r="B669" s="956"/>
      <c r="C669" s="956"/>
      <c r="G669" s="956"/>
      <c r="H669" s="956"/>
      <c r="I669" s="956"/>
      <c r="J669" s="956"/>
      <c r="K669" s="956"/>
      <c r="L669" s="956"/>
      <c r="M669" s="956"/>
      <c r="N669" s="956"/>
      <c r="O669" s="956"/>
      <c r="P669" s="956"/>
    </row>
    <row r="670" spans="1:16" s="1008" customFormat="1">
      <c r="A670" s="1007"/>
      <c r="B670" s="956"/>
      <c r="C670" s="956"/>
      <c r="G670" s="956"/>
      <c r="H670" s="956"/>
      <c r="I670" s="956"/>
      <c r="J670" s="956"/>
      <c r="K670" s="956"/>
      <c r="L670" s="956"/>
      <c r="M670" s="956"/>
      <c r="N670" s="956"/>
      <c r="O670" s="956"/>
      <c r="P670" s="956"/>
    </row>
    <row r="671" spans="1:16" s="1008" customFormat="1">
      <c r="A671" s="1007"/>
      <c r="B671" s="956"/>
      <c r="C671" s="956"/>
      <c r="G671" s="956"/>
      <c r="H671" s="956"/>
      <c r="I671" s="956"/>
      <c r="J671" s="956"/>
      <c r="K671" s="956"/>
      <c r="L671" s="956"/>
      <c r="M671" s="956"/>
      <c r="N671" s="956"/>
      <c r="O671" s="956"/>
      <c r="P671" s="956"/>
    </row>
    <row r="672" spans="1:16" s="1008" customFormat="1">
      <c r="A672" s="1007"/>
      <c r="B672" s="956"/>
      <c r="C672" s="956"/>
      <c r="G672" s="956"/>
      <c r="H672" s="956"/>
      <c r="I672" s="956"/>
      <c r="J672" s="956"/>
      <c r="K672" s="956"/>
      <c r="L672" s="956"/>
      <c r="M672" s="956"/>
      <c r="N672" s="956"/>
      <c r="O672" s="956"/>
      <c r="P672" s="956"/>
    </row>
    <row r="673" spans="1:16" s="1008" customFormat="1">
      <c r="A673" s="1007"/>
      <c r="B673" s="956"/>
      <c r="C673" s="956"/>
      <c r="G673" s="956"/>
      <c r="H673" s="956"/>
      <c r="I673" s="956"/>
      <c r="J673" s="956"/>
      <c r="K673" s="956"/>
      <c r="L673" s="956"/>
      <c r="M673" s="956"/>
      <c r="N673" s="956"/>
      <c r="O673" s="956"/>
      <c r="P673" s="956"/>
    </row>
    <row r="674" spans="1:16" s="1008" customFormat="1">
      <c r="A674" s="1007"/>
      <c r="B674" s="956"/>
      <c r="C674" s="956"/>
      <c r="G674" s="956"/>
      <c r="H674" s="956"/>
      <c r="I674" s="956"/>
      <c r="J674" s="956"/>
      <c r="K674" s="956"/>
      <c r="L674" s="956"/>
      <c r="M674" s="956"/>
      <c r="N674" s="956"/>
      <c r="O674" s="956"/>
      <c r="P674" s="956"/>
    </row>
    <row r="675" spans="1:16" s="1008" customFormat="1">
      <c r="A675" s="1007"/>
      <c r="B675" s="956"/>
      <c r="C675" s="956"/>
      <c r="G675" s="956"/>
      <c r="H675" s="956"/>
      <c r="I675" s="956"/>
      <c r="J675" s="956"/>
      <c r="K675" s="956"/>
      <c r="L675" s="956"/>
      <c r="M675" s="956"/>
      <c r="N675" s="956"/>
      <c r="O675" s="956"/>
      <c r="P675" s="956"/>
    </row>
    <row r="676" spans="1:16" s="1008" customFormat="1">
      <c r="A676" s="1007"/>
      <c r="B676" s="956"/>
      <c r="C676" s="956"/>
      <c r="G676" s="956"/>
      <c r="H676" s="956"/>
      <c r="I676" s="956"/>
      <c r="J676" s="956"/>
      <c r="K676" s="956"/>
      <c r="L676" s="956"/>
      <c r="M676" s="956"/>
      <c r="N676" s="956"/>
      <c r="O676" s="956"/>
      <c r="P676" s="956"/>
    </row>
    <row r="677" spans="1:16" s="1008" customFormat="1">
      <c r="A677" s="1007"/>
      <c r="B677" s="956"/>
      <c r="C677" s="956"/>
      <c r="G677" s="956"/>
      <c r="H677" s="956"/>
      <c r="I677" s="956"/>
      <c r="J677" s="956"/>
      <c r="K677" s="956"/>
      <c r="L677" s="956"/>
      <c r="M677" s="956"/>
      <c r="N677" s="956"/>
      <c r="O677" s="956"/>
      <c r="P677" s="956"/>
    </row>
    <row r="678" spans="1:16" s="1008" customFormat="1">
      <c r="A678" s="1007"/>
      <c r="B678" s="956"/>
      <c r="C678" s="956"/>
      <c r="G678" s="956"/>
      <c r="H678" s="956"/>
      <c r="I678" s="956"/>
      <c r="J678" s="956"/>
      <c r="K678" s="956"/>
      <c r="L678" s="956"/>
      <c r="M678" s="956"/>
      <c r="N678" s="956"/>
      <c r="O678" s="956"/>
      <c r="P678" s="956"/>
    </row>
    <row r="679" spans="1:16" s="1008" customFormat="1">
      <c r="A679" s="1007"/>
      <c r="B679" s="956"/>
      <c r="C679" s="956"/>
      <c r="G679" s="956"/>
      <c r="H679" s="956"/>
      <c r="I679" s="956"/>
      <c r="J679" s="956"/>
      <c r="K679" s="956"/>
      <c r="L679" s="956"/>
      <c r="M679" s="956"/>
      <c r="N679" s="956"/>
      <c r="O679" s="956"/>
      <c r="P679" s="956"/>
    </row>
    <row r="680" spans="1:16" s="1008" customFormat="1">
      <c r="A680" s="1007"/>
      <c r="B680" s="956"/>
      <c r="C680" s="956"/>
      <c r="G680" s="956"/>
      <c r="H680" s="956"/>
      <c r="I680" s="956"/>
      <c r="J680" s="956"/>
      <c r="K680" s="956"/>
      <c r="L680" s="956"/>
      <c r="M680" s="956"/>
      <c r="N680" s="956"/>
      <c r="O680" s="956"/>
      <c r="P680" s="956"/>
    </row>
    <row r="681" spans="1:16" s="1008" customFormat="1">
      <c r="A681" s="1007"/>
      <c r="B681" s="956"/>
      <c r="C681" s="956"/>
      <c r="G681" s="956"/>
      <c r="H681" s="956"/>
      <c r="I681" s="956"/>
      <c r="J681" s="956"/>
      <c r="K681" s="956"/>
      <c r="L681" s="956"/>
      <c r="M681" s="956"/>
      <c r="N681" s="956"/>
      <c r="O681" s="956"/>
      <c r="P681" s="956"/>
    </row>
    <row r="682" spans="1:16" s="1008" customFormat="1">
      <c r="A682" s="1007"/>
      <c r="B682" s="956"/>
      <c r="C682" s="956"/>
      <c r="G682" s="956"/>
      <c r="H682" s="956"/>
      <c r="I682" s="956"/>
      <c r="J682" s="956"/>
      <c r="K682" s="956"/>
      <c r="L682" s="956"/>
      <c r="M682" s="956"/>
      <c r="N682" s="956"/>
      <c r="O682" s="956"/>
      <c r="P682" s="956"/>
    </row>
    <row r="683" spans="1:16" s="1008" customFormat="1">
      <c r="A683" s="1007"/>
      <c r="B683" s="956"/>
      <c r="C683" s="956"/>
      <c r="G683" s="956"/>
      <c r="H683" s="956"/>
      <c r="I683" s="956"/>
      <c r="J683" s="956"/>
      <c r="K683" s="956"/>
      <c r="L683" s="956"/>
      <c r="M683" s="956"/>
      <c r="N683" s="956"/>
      <c r="O683" s="956"/>
      <c r="P683" s="956"/>
    </row>
    <row r="684" spans="1:16" s="1008" customFormat="1">
      <c r="A684" s="1007"/>
      <c r="B684" s="956"/>
      <c r="C684" s="956"/>
      <c r="G684" s="956"/>
      <c r="H684" s="956"/>
      <c r="I684" s="956"/>
      <c r="J684" s="956"/>
      <c r="K684" s="956"/>
      <c r="L684" s="956"/>
      <c r="M684" s="956"/>
      <c r="N684" s="956"/>
      <c r="O684" s="956"/>
      <c r="P684" s="956"/>
    </row>
    <row r="685" spans="1:16" s="1008" customFormat="1">
      <c r="A685" s="1007"/>
      <c r="B685" s="956"/>
      <c r="C685" s="956"/>
      <c r="G685" s="956"/>
      <c r="H685" s="956"/>
      <c r="I685" s="956"/>
      <c r="J685" s="956"/>
      <c r="K685" s="956"/>
      <c r="L685" s="956"/>
      <c r="M685" s="956"/>
      <c r="N685" s="956"/>
      <c r="O685" s="956"/>
      <c r="P685" s="956"/>
    </row>
    <row r="686" spans="1:16" s="1008" customFormat="1">
      <c r="A686" s="1007"/>
      <c r="B686" s="956"/>
      <c r="C686" s="956"/>
      <c r="G686" s="956"/>
      <c r="H686" s="956"/>
      <c r="I686" s="956"/>
      <c r="J686" s="956"/>
      <c r="K686" s="956"/>
      <c r="L686" s="956"/>
      <c r="M686" s="956"/>
      <c r="N686" s="956"/>
      <c r="O686" s="956"/>
      <c r="P686" s="956"/>
    </row>
    <row r="687" spans="1:16" s="1008" customFormat="1">
      <c r="A687" s="1007"/>
      <c r="B687" s="956"/>
      <c r="C687" s="956"/>
      <c r="G687" s="956"/>
      <c r="H687" s="956"/>
      <c r="I687" s="956"/>
      <c r="J687" s="956"/>
      <c r="K687" s="956"/>
      <c r="L687" s="956"/>
      <c r="M687" s="956"/>
      <c r="N687" s="956"/>
      <c r="O687" s="956"/>
      <c r="P687" s="956"/>
    </row>
    <row r="688" spans="1:16" s="1008" customFormat="1">
      <c r="A688" s="1007"/>
      <c r="B688" s="956"/>
      <c r="C688" s="956"/>
      <c r="G688" s="956"/>
      <c r="H688" s="956"/>
      <c r="I688" s="956"/>
      <c r="J688" s="956"/>
      <c r="K688" s="956"/>
      <c r="L688" s="956"/>
      <c r="M688" s="956"/>
      <c r="N688" s="956"/>
      <c r="O688" s="956"/>
      <c r="P688" s="956"/>
    </row>
    <row r="689" spans="1:16" s="1008" customFormat="1">
      <c r="A689" s="1007"/>
      <c r="B689" s="956"/>
      <c r="C689" s="956"/>
      <c r="G689" s="956"/>
      <c r="H689" s="956"/>
      <c r="I689" s="956"/>
      <c r="J689" s="956"/>
      <c r="K689" s="956"/>
      <c r="L689" s="956"/>
      <c r="M689" s="956"/>
      <c r="N689" s="956"/>
      <c r="O689" s="956"/>
      <c r="P689" s="956"/>
    </row>
    <row r="690" spans="1:16" s="1008" customFormat="1">
      <c r="A690" s="1007"/>
      <c r="B690" s="956"/>
      <c r="C690" s="956"/>
      <c r="G690" s="956"/>
      <c r="H690" s="956"/>
      <c r="I690" s="956"/>
      <c r="J690" s="956"/>
      <c r="K690" s="956"/>
      <c r="L690" s="956"/>
      <c r="M690" s="956"/>
      <c r="N690" s="956"/>
      <c r="O690" s="956"/>
      <c r="P690" s="956"/>
    </row>
    <row r="691" spans="1:16" s="1008" customFormat="1">
      <c r="A691" s="1007"/>
      <c r="B691" s="956"/>
      <c r="C691" s="956"/>
      <c r="G691" s="956"/>
      <c r="H691" s="956"/>
      <c r="I691" s="956"/>
      <c r="J691" s="956"/>
      <c r="K691" s="956"/>
      <c r="L691" s="956"/>
      <c r="M691" s="956"/>
      <c r="N691" s="956"/>
      <c r="O691" s="956"/>
      <c r="P691" s="956"/>
    </row>
    <row r="692" spans="1:16" s="1008" customFormat="1">
      <c r="A692" s="1007"/>
      <c r="B692" s="956"/>
      <c r="C692" s="956"/>
      <c r="G692" s="956"/>
      <c r="H692" s="956"/>
      <c r="I692" s="956"/>
      <c r="J692" s="956"/>
      <c r="K692" s="956"/>
      <c r="L692" s="956"/>
      <c r="M692" s="956"/>
      <c r="N692" s="956"/>
      <c r="O692" s="956"/>
      <c r="P692" s="956"/>
    </row>
    <row r="693" spans="1:16" s="1008" customFormat="1">
      <c r="A693" s="1007"/>
      <c r="B693" s="956"/>
      <c r="C693" s="956"/>
      <c r="G693" s="956"/>
      <c r="H693" s="956"/>
      <c r="I693" s="956"/>
      <c r="J693" s="956"/>
      <c r="K693" s="956"/>
      <c r="L693" s="956"/>
      <c r="M693" s="956"/>
      <c r="N693" s="956"/>
      <c r="O693" s="956"/>
      <c r="P693" s="956"/>
    </row>
    <row r="694" spans="1:16" s="1008" customFormat="1">
      <c r="A694" s="1007"/>
      <c r="B694" s="956"/>
      <c r="C694" s="956"/>
      <c r="G694" s="956"/>
      <c r="H694" s="956"/>
      <c r="I694" s="956"/>
      <c r="J694" s="956"/>
      <c r="K694" s="956"/>
      <c r="L694" s="956"/>
      <c r="M694" s="956"/>
      <c r="N694" s="956"/>
      <c r="O694" s="956"/>
      <c r="P694" s="956"/>
    </row>
    <row r="695" spans="1:16" s="1008" customFormat="1">
      <c r="A695" s="1007"/>
      <c r="B695" s="956"/>
      <c r="C695" s="956"/>
      <c r="G695" s="956"/>
      <c r="H695" s="956"/>
      <c r="I695" s="956"/>
      <c r="J695" s="956"/>
      <c r="K695" s="956"/>
      <c r="L695" s="956"/>
      <c r="M695" s="956"/>
      <c r="N695" s="956"/>
      <c r="O695" s="956"/>
      <c r="P695" s="956"/>
    </row>
    <row r="696" spans="1:16" s="1008" customFormat="1">
      <c r="A696" s="1007"/>
      <c r="B696" s="956"/>
      <c r="C696" s="956"/>
      <c r="G696" s="956"/>
      <c r="H696" s="956"/>
      <c r="I696" s="956"/>
      <c r="J696" s="956"/>
      <c r="K696" s="956"/>
      <c r="L696" s="956"/>
      <c r="M696" s="956"/>
      <c r="N696" s="956"/>
      <c r="O696" s="956"/>
      <c r="P696" s="956"/>
    </row>
    <row r="697" spans="1:16" s="1008" customFormat="1">
      <c r="A697" s="1007"/>
      <c r="B697" s="956"/>
      <c r="C697" s="956"/>
      <c r="G697" s="956"/>
      <c r="H697" s="956"/>
      <c r="I697" s="956"/>
      <c r="J697" s="956"/>
      <c r="K697" s="956"/>
      <c r="L697" s="956"/>
      <c r="M697" s="956"/>
      <c r="N697" s="956"/>
      <c r="O697" s="956"/>
      <c r="P697" s="956"/>
    </row>
    <row r="698" spans="1:16" s="1008" customFormat="1">
      <c r="A698" s="1007"/>
      <c r="B698" s="956"/>
      <c r="C698" s="956"/>
      <c r="G698" s="956"/>
      <c r="H698" s="956"/>
      <c r="I698" s="956"/>
      <c r="J698" s="956"/>
      <c r="K698" s="956"/>
      <c r="L698" s="956"/>
      <c r="M698" s="956"/>
      <c r="N698" s="956"/>
      <c r="O698" s="956"/>
      <c r="P698" s="956"/>
    </row>
    <row r="699" spans="1:16" s="1008" customFormat="1">
      <c r="A699" s="1007"/>
      <c r="B699" s="956"/>
      <c r="C699" s="956"/>
      <c r="G699" s="956"/>
      <c r="H699" s="956"/>
      <c r="I699" s="956"/>
      <c r="J699" s="956"/>
      <c r="K699" s="956"/>
      <c r="L699" s="956"/>
      <c r="M699" s="956"/>
      <c r="N699" s="956"/>
      <c r="O699" s="956"/>
      <c r="P699" s="956"/>
    </row>
    <row r="700" spans="1:16" s="1008" customFormat="1">
      <c r="A700" s="1007"/>
      <c r="B700" s="956"/>
      <c r="C700" s="956"/>
      <c r="G700" s="956"/>
      <c r="H700" s="956"/>
      <c r="I700" s="956"/>
      <c r="J700" s="956"/>
      <c r="K700" s="956"/>
      <c r="L700" s="956"/>
      <c r="M700" s="956"/>
      <c r="N700" s="956"/>
      <c r="O700" s="956"/>
      <c r="P700" s="956"/>
    </row>
    <row r="701" spans="1:16" s="1008" customFormat="1">
      <c r="A701" s="1007"/>
      <c r="B701" s="956"/>
      <c r="C701" s="956"/>
      <c r="G701" s="956"/>
      <c r="H701" s="956"/>
      <c r="I701" s="956"/>
      <c r="J701" s="956"/>
      <c r="K701" s="956"/>
      <c r="L701" s="956"/>
      <c r="M701" s="956"/>
      <c r="N701" s="956"/>
      <c r="O701" s="956"/>
      <c r="P701" s="956"/>
    </row>
    <row r="702" spans="1:16" s="1008" customFormat="1">
      <c r="A702" s="1007"/>
      <c r="B702" s="956"/>
      <c r="C702" s="956"/>
      <c r="G702" s="956"/>
      <c r="H702" s="956"/>
      <c r="I702" s="956"/>
      <c r="J702" s="956"/>
      <c r="K702" s="956"/>
      <c r="L702" s="956"/>
      <c r="M702" s="956"/>
      <c r="N702" s="956"/>
      <c r="O702" s="956"/>
      <c r="P702" s="956"/>
    </row>
    <row r="703" spans="1:16" s="1008" customFormat="1">
      <c r="A703" s="1007"/>
      <c r="B703" s="956"/>
      <c r="C703" s="956"/>
      <c r="G703" s="956"/>
      <c r="H703" s="956"/>
      <c r="I703" s="956"/>
      <c r="J703" s="956"/>
      <c r="K703" s="956"/>
      <c r="L703" s="956"/>
      <c r="M703" s="956"/>
      <c r="N703" s="956"/>
      <c r="O703" s="956"/>
      <c r="P703" s="956"/>
    </row>
    <row r="704" spans="1:16" s="1008" customFormat="1">
      <c r="A704" s="1007"/>
      <c r="B704" s="956"/>
      <c r="C704" s="956"/>
      <c r="G704" s="956"/>
      <c r="H704" s="956"/>
      <c r="I704" s="956"/>
      <c r="J704" s="956"/>
      <c r="K704" s="956"/>
      <c r="L704" s="956"/>
      <c r="M704" s="956"/>
      <c r="N704" s="956"/>
      <c r="O704" s="956"/>
      <c r="P704" s="956"/>
    </row>
    <row r="705" spans="1:16" s="1008" customFormat="1">
      <c r="A705" s="1007"/>
      <c r="B705" s="956"/>
      <c r="C705" s="956"/>
      <c r="G705" s="956"/>
      <c r="H705" s="956"/>
      <c r="I705" s="956"/>
      <c r="J705" s="956"/>
      <c r="K705" s="956"/>
      <c r="L705" s="956"/>
      <c r="M705" s="956"/>
      <c r="N705" s="956"/>
      <c r="O705" s="956"/>
      <c r="P705" s="956"/>
    </row>
    <row r="706" spans="1:16" s="1008" customFormat="1">
      <c r="A706" s="1007"/>
      <c r="B706" s="956"/>
      <c r="C706" s="956"/>
      <c r="G706" s="956"/>
      <c r="H706" s="956"/>
      <c r="I706" s="956"/>
      <c r="J706" s="956"/>
      <c r="K706" s="956"/>
      <c r="L706" s="956"/>
      <c r="M706" s="956"/>
      <c r="N706" s="956"/>
      <c r="O706" s="956"/>
      <c r="P706" s="956"/>
    </row>
    <row r="707" spans="1:16" s="1008" customFormat="1">
      <c r="A707" s="1007"/>
      <c r="B707" s="956"/>
      <c r="C707" s="956"/>
      <c r="G707" s="956"/>
      <c r="H707" s="956"/>
      <c r="I707" s="956"/>
      <c r="J707" s="956"/>
      <c r="K707" s="956"/>
      <c r="L707" s="956"/>
      <c r="M707" s="956"/>
      <c r="N707" s="956"/>
      <c r="O707" s="956"/>
      <c r="P707" s="956"/>
    </row>
    <row r="708" spans="1:16" s="1008" customFormat="1">
      <c r="A708" s="1007"/>
      <c r="B708" s="956"/>
      <c r="C708" s="956"/>
      <c r="G708" s="956"/>
      <c r="H708" s="956"/>
      <c r="I708" s="956"/>
      <c r="J708" s="956"/>
      <c r="K708" s="956"/>
      <c r="L708" s="956"/>
      <c r="M708" s="956"/>
      <c r="N708" s="956"/>
      <c r="O708" s="956"/>
      <c r="P708" s="956"/>
    </row>
    <row r="709" spans="1:16" s="1008" customFormat="1">
      <c r="A709" s="1007"/>
      <c r="B709" s="956"/>
      <c r="C709" s="956"/>
      <c r="G709" s="956"/>
      <c r="H709" s="956"/>
      <c r="I709" s="956"/>
      <c r="J709" s="956"/>
      <c r="K709" s="956"/>
      <c r="L709" s="956"/>
      <c r="M709" s="956"/>
      <c r="N709" s="956"/>
      <c r="O709" s="956"/>
      <c r="P709" s="956"/>
    </row>
    <row r="710" spans="1:16" s="1008" customFormat="1">
      <c r="A710" s="1007"/>
      <c r="B710" s="956"/>
      <c r="C710" s="956"/>
      <c r="G710" s="956"/>
      <c r="H710" s="956"/>
      <c r="I710" s="956"/>
      <c r="J710" s="956"/>
      <c r="K710" s="956"/>
      <c r="L710" s="956"/>
      <c r="M710" s="956"/>
      <c r="N710" s="956"/>
      <c r="O710" s="956"/>
      <c r="P710" s="956"/>
    </row>
    <row r="711" spans="1:16" s="1008" customFormat="1">
      <c r="A711" s="1007"/>
      <c r="B711" s="956"/>
      <c r="C711" s="956"/>
      <c r="G711" s="956"/>
      <c r="H711" s="956"/>
      <c r="I711" s="956"/>
      <c r="J711" s="956"/>
      <c r="K711" s="956"/>
      <c r="L711" s="956"/>
      <c r="M711" s="956"/>
      <c r="N711" s="956"/>
      <c r="O711" s="956"/>
      <c r="P711" s="956"/>
    </row>
    <row r="712" spans="1:16" s="1008" customFormat="1">
      <c r="A712" s="1007"/>
      <c r="B712" s="956"/>
      <c r="C712" s="956"/>
      <c r="G712" s="956"/>
      <c r="H712" s="956"/>
      <c r="I712" s="956"/>
      <c r="J712" s="956"/>
      <c r="K712" s="956"/>
      <c r="L712" s="956"/>
      <c r="M712" s="956"/>
      <c r="N712" s="956"/>
      <c r="O712" s="956"/>
      <c r="P712" s="956"/>
    </row>
    <row r="713" spans="1:16" s="1008" customFormat="1">
      <c r="A713" s="1007"/>
      <c r="B713" s="956"/>
      <c r="C713" s="956"/>
      <c r="G713" s="956"/>
      <c r="H713" s="956"/>
      <c r="I713" s="956"/>
      <c r="J713" s="956"/>
      <c r="K713" s="956"/>
      <c r="L713" s="956"/>
      <c r="M713" s="956"/>
      <c r="N713" s="956"/>
      <c r="O713" s="956"/>
      <c r="P713" s="956"/>
    </row>
    <row r="714" spans="1:16" s="1008" customFormat="1">
      <c r="A714" s="1007"/>
      <c r="B714" s="956"/>
      <c r="C714" s="956"/>
      <c r="G714" s="956"/>
      <c r="H714" s="956"/>
      <c r="I714" s="956"/>
      <c r="J714" s="956"/>
      <c r="K714" s="956"/>
      <c r="L714" s="956"/>
      <c r="M714" s="956"/>
      <c r="N714" s="956"/>
      <c r="O714" s="956"/>
      <c r="P714" s="956"/>
    </row>
    <row r="715" spans="1:16" s="1008" customFormat="1">
      <c r="A715" s="1007"/>
      <c r="B715" s="956"/>
      <c r="C715" s="956"/>
      <c r="G715" s="956"/>
      <c r="H715" s="956"/>
      <c r="I715" s="956"/>
      <c r="J715" s="956"/>
      <c r="K715" s="956"/>
      <c r="L715" s="956"/>
      <c r="M715" s="956"/>
      <c r="N715" s="956"/>
      <c r="O715" s="956"/>
      <c r="P715" s="956"/>
    </row>
    <row r="716" spans="1:16" s="1008" customFormat="1">
      <c r="A716" s="1007"/>
      <c r="B716" s="956"/>
      <c r="C716" s="956"/>
      <c r="G716" s="956"/>
      <c r="H716" s="956"/>
      <c r="I716" s="956"/>
      <c r="J716" s="956"/>
      <c r="K716" s="956"/>
      <c r="L716" s="956"/>
      <c r="M716" s="956"/>
      <c r="N716" s="956"/>
      <c r="O716" s="956"/>
      <c r="P716" s="956"/>
    </row>
    <row r="717" spans="1:16" s="1008" customFormat="1">
      <c r="A717" s="1007"/>
      <c r="B717" s="956"/>
      <c r="C717" s="956"/>
      <c r="G717" s="956"/>
      <c r="H717" s="956"/>
      <c r="I717" s="956"/>
      <c r="J717" s="956"/>
      <c r="K717" s="956"/>
      <c r="L717" s="956"/>
      <c r="M717" s="956"/>
      <c r="N717" s="956"/>
      <c r="O717" s="956"/>
      <c r="P717" s="956"/>
    </row>
    <row r="718" spans="1:16" s="1008" customFormat="1">
      <c r="A718" s="1007"/>
      <c r="B718" s="956"/>
      <c r="C718" s="956"/>
      <c r="G718" s="956"/>
      <c r="H718" s="956"/>
      <c r="I718" s="956"/>
      <c r="J718" s="956"/>
      <c r="K718" s="956"/>
      <c r="L718" s="956"/>
      <c r="M718" s="956"/>
      <c r="N718" s="956"/>
      <c r="O718" s="956"/>
      <c r="P718" s="956"/>
    </row>
    <row r="719" spans="1:16" s="1008" customFormat="1">
      <c r="A719" s="1007"/>
      <c r="B719" s="956"/>
      <c r="C719" s="956"/>
      <c r="G719" s="956"/>
      <c r="H719" s="956"/>
      <c r="I719" s="956"/>
      <c r="J719" s="956"/>
      <c r="K719" s="956"/>
      <c r="L719" s="956"/>
      <c r="M719" s="956"/>
      <c r="N719" s="956"/>
      <c r="O719" s="956"/>
      <c r="P719" s="956"/>
    </row>
    <row r="720" spans="1:16" s="1008" customFormat="1">
      <c r="A720" s="1007"/>
      <c r="B720" s="956"/>
      <c r="C720" s="956"/>
      <c r="G720" s="956"/>
      <c r="H720" s="956"/>
      <c r="I720" s="956"/>
      <c r="J720" s="956"/>
      <c r="K720" s="956"/>
      <c r="L720" s="956"/>
      <c r="M720" s="956"/>
      <c r="N720" s="956"/>
      <c r="O720" s="956"/>
      <c r="P720" s="956"/>
    </row>
    <row r="721" spans="1:16" s="1008" customFormat="1">
      <c r="A721" s="1007"/>
      <c r="B721" s="956"/>
      <c r="C721" s="956"/>
      <c r="G721" s="956"/>
      <c r="H721" s="956"/>
      <c r="I721" s="956"/>
      <c r="J721" s="956"/>
      <c r="K721" s="956"/>
      <c r="L721" s="956"/>
      <c r="M721" s="956"/>
      <c r="N721" s="956"/>
      <c r="O721" s="956"/>
      <c r="P721" s="956"/>
    </row>
    <row r="722" spans="1:16" s="1008" customFormat="1">
      <c r="A722" s="1007"/>
      <c r="B722" s="956"/>
      <c r="C722" s="956"/>
      <c r="G722" s="956"/>
      <c r="H722" s="956"/>
      <c r="I722" s="956"/>
      <c r="J722" s="956"/>
      <c r="K722" s="956"/>
      <c r="L722" s="956"/>
      <c r="M722" s="956"/>
      <c r="N722" s="956"/>
      <c r="O722" s="956"/>
      <c r="P722" s="956"/>
    </row>
    <row r="723" spans="1:16" s="1008" customFormat="1">
      <c r="A723" s="1007"/>
      <c r="B723" s="956"/>
      <c r="C723" s="956"/>
      <c r="G723" s="956"/>
      <c r="H723" s="956"/>
      <c r="I723" s="956"/>
      <c r="J723" s="956"/>
      <c r="K723" s="956"/>
      <c r="L723" s="956"/>
      <c r="M723" s="956"/>
      <c r="N723" s="956"/>
      <c r="O723" s="956"/>
      <c r="P723" s="956"/>
    </row>
    <row r="724" spans="1:16" s="1008" customFormat="1">
      <c r="A724" s="1007"/>
      <c r="B724" s="956"/>
      <c r="C724" s="956"/>
      <c r="G724" s="956"/>
      <c r="H724" s="956"/>
      <c r="I724" s="956"/>
      <c r="J724" s="956"/>
      <c r="K724" s="956"/>
      <c r="L724" s="956"/>
      <c r="M724" s="956"/>
      <c r="N724" s="956"/>
      <c r="O724" s="956"/>
      <c r="P724" s="956"/>
    </row>
    <row r="725" spans="1:16" s="1008" customFormat="1">
      <c r="A725" s="1007"/>
      <c r="B725" s="956"/>
      <c r="C725" s="956"/>
      <c r="G725" s="956"/>
      <c r="H725" s="956"/>
      <c r="I725" s="956"/>
      <c r="J725" s="956"/>
      <c r="K725" s="956"/>
      <c r="L725" s="956"/>
      <c r="M725" s="956"/>
      <c r="N725" s="956"/>
      <c r="O725" s="956"/>
      <c r="P725" s="956"/>
    </row>
    <row r="726" spans="1:16" s="1008" customFormat="1">
      <c r="A726" s="1007"/>
      <c r="B726" s="956"/>
      <c r="C726" s="956"/>
      <c r="G726" s="956"/>
      <c r="H726" s="956"/>
      <c r="I726" s="956"/>
      <c r="J726" s="956"/>
      <c r="K726" s="956"/>
      <c r="L726" s="956"/>
      <c r="M726" s="956"/>
      <c r="N726" s="956"/>
      <c r="O726" s="956"/>
      <c r="P726" s="956"/>
    </row>
    <row r="727" spans="1:16" s="1008" customFormat="1">
      <c r="A727" s="1007"/>
      <c r="B727" s="956"/>
      <c r="C727" s="956"/>
      <c r="G727" s="956"/>
      <c r="H727" s="956"/>
      <c r="I727" s="956"/>
      <c r="J727" s="956"/>
      <c r="K727" s="956"/>
      <c r="L727" s="956"/>
      <c r="M727" s="956"/>
      <c r="N727" s="956"/>
      <c r="O727" s="956"/>
      <c r="P727" s="956"/>
    </row>
    <row r="728" spans="1:16" s="1008" customFormat="1">
      <c r="A728" s="1007"/>
      <c r="B728" s="956"/>
      <c r="C728" s="956"/>
      <c r="G728" s="956"/>
      <c r="H728" s="956"/>
      <c r="I728" s="956"/>
      <c r="J728" s="956"/>
      <c r="K728" s="956"/>
      <c r="L728" s="956"/>
      <c r="M728" s="956"/>
      <c r="N728" s="956"/>
      <c r="O728" s="956"/>
      <c r="P728" s="956"/>
    </row>
    <row r="729" spans="1:16" s="1008" customFormat="1">
      <c r="A729" s="1007"/>
      <c r="B729" s="956"/>
      <c r="C729" s="956"/>
      <c r="G729" s="956"/>
      <c r="H729" s="956"/>
      <c r="I729" s="956"/>
      <c r="J729" s="956"/>
      <c r="K729" s="956"/>
      <c r="L729" s="956"/>
      <c r="M729" s="956"/>
      <c r="N729" s="956"/>
      <c r="O729" s="956"/>
      <c r="P729" s="956"/>
    </row>
    <row r="730" spans="1:16" s="1008" customFormat="1">
      <c r="A730" s="1007"/>
      <c r="B730" s="956"/>
      <c r="C730" s="956"/>
      <c r="G730" s="956"/>
      <c r="H730" s="956"/>
      <c r="I730" s="956"/>
      <c r="J730" s="956"/>
      <c r="K730" s="956"/>
      <c r="L730" s="956"/>
      <c r="M730" s="956"/>
      <c r="N730" s="956"/>
      <c r="O730" s="956"/>
      <c r="P730" s="956"/>
    </row>
    <row r="731" spans="1:16" s="1008" customFormat="1">
      <c r="A731" s="1007"/>
      <c r="B731" s="956"/>
      <c r="C731" s="956"/>
      <c r="G731" s="956"/>
      <c r="H731" s="956"/>
      <c r="I731" s="956"/>
      <c r="J731" s="956"/>
      <c r="K731" s="956"/>
      <c r="L731" s="956"/>
      <c r="M731" s="956"/>
      <c r="N731" s="956"/>
      <c r="O731" s="956"/>
      <c r="P731" s="956"/>
    </row>
    <row r="732" spans="1:16" s="1008" customFormat="1">
      <c r="A732" s="1007"/>
      <c r="B732" s="956"/>
      <c r="C732" s="956"/>
      <c r="G732" s="956"/>
      <c r="H732" s="956"/>
      <c r="I732" s="956"/>
      <c r="J732" s="956"/>
      <c r="K732" s="956"/>
      <c r="L732" s="956"/>
      <c r="M732" s="956"/>
      <c r="N732" s="956"/>
      <c r="O732" s="956"/>
      <c r="P732" s="956"/>
    </row>
    <row r="733" spans="1:16" s="1008" customFormat="1">
      <c r="A733" s="1007"/>
      <c r="B733" s="956"/>
      <c r="C733" s="956"/>
      <c r="G733" s="956"/>
      <c r="H733" s="956"/>
      <c r="I733" s="956"/>
      <c r="J733" s="956"/>
      <c r="K733" s="956"/>
      <c r="L733" s="956"/>
      <c r="M733" s="956"/>
      <c r="N733" s="956"/>
      <c r="O733" s="956"/>
      <c r="P733" s="956"/>
    </row>
    <row r="734" spans="1:16" s="1008" customFormat="1">
      <c r="A734" s="1007"/>
      <c r="B734" s="956"/>
      <c r="C734" s="956"/>
      <c r="G734" s="956"/>
      <c r="H734" s="956"/>
      <c r="I734" s="956"/>
      <c r="J734" s="956"/>
      <c r="K734" s="956"/>
      <c r="L734" s="956"/>
      <c r="M734" s="956"/>
      <c r="N734" s="956"/>
      <c r="O734" s="956"/>
      <c r="P734" s="956"/>
    </row>
    <row r="735" spans="1:16" s="1008" customFormat="1">
      <c r="A735" s="1007"/>
      <c r="B735" s="956"/>
      <c r="C735" s="956"/>
      <c r="G735" s="956"/>
      <c r="H735" s="956"/>
      <c r="I735" s="956"/>
      <c r="J735" s="956"/>
      <c r="K735" s="956"/>
      <c r="L735" s="956"/>
      <c r="M735" s="956"/>
      <c r="N735" s="956"/>
      <c r="O735" s="956"/>
      <c r="P735" s="956"/>
    </row>
    <row r="736" spans="1:16" s="1008" customFormat="1">
      <c r="A736" s="1007"/>
      <c r="B736" s="956"/>
      <c r="C736" s="956"/>
      <c r="G736" s="956"/>
      <c r="H736" s="956"/>
      <c r="I736" s="956"/>
      <c r="J736" s="956"/>
      <c r="K736" s="956"/>
      <c r="L736" s="956"/>
      <c r="M736" s="956"/>
      <c r="N736" s="956"/>
      <c r="O736" s="956"/>
      <c r="P736" s="956"/>
    </row>
    <row r="737" spans="1:16" s="1008" customFormat="1">
      <c r="A737" s="1007"/>
      <c r="B737" s="956"/>
      <c r="C737" s="956"/>
      <c r="G737" s="956"/>
      <c r="H737" s="956"/>
      <c r="I737" s="956"/>
      <c r="J737" s="956"/>
      <c r="K737" s="956"/>
      <c r="L737" s="956"/>
      <c r="M737" s="956"/>
      <c r="N737" s="956"/>
      <c r="O737" s="956"/>
      <c r="P737" s="956"/>
    </row>
    <row r="738" spans="1:16" s="1008" customFormat="1">
      <c r="A738" s="1007"/>
      <c r="B738" s="956"/>
      <c r="C738" s="956"/>
      <c r="G738" s="956"/>
      <c r="H738" s="956"/>
      <c r="I738" s="956"/>
      <c r="J738" s="956"/>
      <c r="K738" s="956"/>
      <c r="L738" s="956"/>
      <c r="M738" s="956"/>
      <c r="N738" s="956"/>
      <c r="O738" s="956"/>
      <c r="P738" s="956"/>
    </row>
    <row r="739" spans="1:16" s="1008" customFormat="1">
      <c r="A739" s="1007"/>
      <c r="B739" s="956"/>
      <c r="C739" s="956"/>
      <c r="G739" s="956"/>
      <c r="H739" s="956"/>
      <c r="I739" s="956"/>
      <c r="J739" s="956"/>
      <c r="K739" s="956"/>
      <c r="L739" s="956"/>
      <c r="M739" s="956"/>
      <c r="N739" s="956"/>
      <c r="O739" s="956"/>
      <c r="P739" s="956"/>
    </row>
    <row r="740" spans="1:16" s="1008" customFormat="1">
      <c r="A740" s="1007"/>
      <c r="B740" s="956"/>
      <c r="C740" s="956"/>
      <c r="G740" s="956"/>
      <c r="H740" s="956"/>
      <c r="I740" s="956"/>
      <c r="J740" s="956"/>
      <c r="K740" s="956"/>
      <c r="L740" s="956"/>
      <c r="M740" s="956"/>
      <c r="N740" s="956"/>
      <c r="O740" s="956"/>
      <c r="P740" s="956"/>
    </row>
    <row r="741" spans="1:16" s="1008" customFormat="1">
      <c r="A741" s="1007"/>
      <c r="B741" s="956"/>
      <c r="C741" s="956"/>
      <c r="G741" s="956"/>
      <c r="H741" s="956"/>
      <c r="I741" s="956"/>
      <c r="J741" s="956"/>
      <c r="K741" s="956"/>
      <c r="L741" s="956"/>
      <c r="M741" s="956"/>
      <c r="N741" s="956"/>
      <c r="O741" s="956"/>
      <c r="P741" s="956"/>
    </row>
    <row r="742" spans="1:16" s="1008" customFormat="1">
      <c r="A742" s="1007"/>
      <c r="B742" s="956"/>
      <c r="C742" s="956"/>
      <c r="G742" s="956"/>
      <c r="H742" s="956"/>
      <c r="I742" s="956"/>
      <c r="J742" s="956"/>
      <c r="K742" s="956"/>
      <c r="L742" s="956"/>
      <c r="M742" s="956"/>
      <c r="N742" s="956"/>
      <c r="O742" s="956"/>
      <c r="P742" s="956"/>
    </row>
    <row r="743" spans="1:16" s="1008" customFormat="1">
      <c r="A743" s="1007"/>
      <c r="B743" s="956"/>
      <c r="C743" s="956"/>
      <c r="G743" s="956"/>
      <c r="H743" s="956"/>
      <c r="I743" s="956"/>
      <c r="J743" s="956"/>
      <c r="K743" s="956"/>
      <c r="L743" s="956"/>
      <c r="M743" s="956"/>
      <c r="N743" s="956"/>
      <c r="O743" s="956"/>
      <c r="P743" s="956"/>
    </row>
    <row r="744" spans="1:16" s="1008" customFormat="1">
      <c r="A744" s="1007"/>
      <c r="B744" s="956"/>
      <c r="C744" s="956"/>
      <c r="G744" s="956"/>
      <c r="H744" s="956"/>
      <c r="I744" s="956"/>
      <c r="J744" s="956"/>
      <c r="K744" s="956"/>
      <c r="L744" s="956"/>
      <c r="M744" s="956"/>
      <c r="N744" s="956"/>
      <c r="O744" s="956"/>
      <c r="P744" s="956"/>
    </row>
    <row r="745" spans="1:16" s="1008" customFormat="1">
      <c r="A745" s="1007"/>
      <c r="B745" s="956"/>
      <c r="C745" s="956"/>
      <c r="G745" s="956"/>
      <c r="H745" s="956"/>
      <c r="I745" s="956"/>
      <c r="J745" s="956"/>
      <c r="K745" s="956"/>
      <c r="L745" s="956"/>
      <c r="M745" s="956"/>
      <c r="N745" s="956"/>
      <c r="O745" s="956"/>
      <c r="P745" s="956"/>
    </row>
    <row r="746" spans="1:16" s="1008" customFormat="1">
      <c r="A746" s="1007"/>
      <c r="B746" s="956"/>
      <c r="C746" s="956"/>
      <c r="G746" s="956"/>
      <c r="H746" s="956"/>
      <c r="I746" s="956"/>
      <c r="J746" s="956"/>
      <c r="K746" s="956"/>
      <c r="L746" s="956"/>
      <c r="M746" s="956"/>
      <c r="N746" s="956"/>
      <c r="O746" s="956"/>
      <c r="P746" s="956"/>
    </row>
    <row r="747" spans="1:16" s="1008" customFormat="1">
      <c r="A747" s="1007"/>
      <c r="B747" s="956"/>
      <c r="C747" s="956"/>
      <c r="G747" s="956"/>
      <c r="H747" s="956"/>
      <c r="I747" s="956"/>
      <c r="J747" s="956"/>
      <c r="K747" s="956"/>
      <c r="L747" s="956"/>
      <c r="M747" s="956"/>
      <c r="N747" s="956"/>
      <c r="O747" s="956"/>
      <c r="P747" s="956"/>
    </row>
    <row r="748" spans="1:16" s="1008" customFormat="1">
      <c r="A748" s="1007"/>
      <c r="B748" s="956"/>
      <c r="C748" s="956"/>
      <c r="G748" s="956"/>
      <c r="H748" s="956"/>
      <c r="I748" s="956"/>
      <c r="J748" s="956"/>
      <c r="K748" s="956"/>
      <c r="L748" s="956"/>
      <c r="M748" s="956"/>
      <c r="N748" s="956"/>
      <c r="O748" s="956"/>
      <c r="P748" s="956"/>
    </row>
    <row r="749" spans="1:16" s="1008" customFormat="1">
      <c r="A749" s="1007"/>
      <c r="B749" s="956"/>
      <c r="C749" s="956"/>
      <c r="G749" s="956"/>
      <c r="H749" s="956"/>
      <c r="I749" s="956"/>
      <c r="J749" s="956"/>
      <c r="K749" s="956"/>
      <c r="L749" s="956"/>
      <c r="M749" s="956"/>
      <c r="N749" s="956"/>
      <c r="O749" s="956"/>
      <c r="P749" s="956"/>
    </row>
    <row r="750" spans="1:16" s="1008" customFormat="1">
      <c r="A750" s="1007"/>
      <c r="B750" s="956"/>
      <c r="C750" s="956"/>
      <c r="G750" s="956"/>
      <c r="H750" s="956"/>
      <c r="I750" s="956"/>
      <c r="J750" s="956"/>
      <c r="K750" s="956"/>
      <c r="L750" s="956"/>
      <c r="M750" s="956"/>
      <c r="N750" s="956"/>
      <c r="O750" s="956"/>
      <c r="P750" s="956"/>
    </row>
    <row r="751" spans="1:16" s="1008" customFormat="1">
      <c r="A751" s="1007"/>
      <c r="B751" s="956"/>
      <c r="C751" s="956"/>
      <c r="G751" s="956"/>
      <c r="H751" s="956"/>
      <c r="I751" s="956"/>
      <c r="J751" s="956"/>
      <c r="K751" s="956"/>
      <c r="L751" s="956"/>
      <c r="M751" s="956"/>
      <c r="N751" s="956"/>
      <c r="O751" s="956"/>
      <c r="P751" s="956"/>
    </row>
    <row r="752" spans="1:16" s="1008" customFormat="1">
      <c r="A752" s="1007"/>
      <c r="B752" s="956"/>
      <c r="C752" s="956"/>
      <c r="G752" s="956"/>
      <c r="H752" s="956"/>
      <c r="I752" s="956"/>
      <c r="J752" s="956"/>
      <c r="K752" s="956"/>
      <c r="L752" s="956"/>
      <c r="M752" s="956"/>
      <c r="N752" s="956"/>
      <c r="O752" s="956"/>
      <c r="P752" s="956"/>
    </row>
    <row r="753" spans="1:16" s="1008" customFormat="1">
      <c r="A753" s="1007"/>
      <c r="B753" s="956"/>
      <c r="C753" s="956"/>
      <c r="G753" s="956"/>
      <c r="H753" s="956"/>
      <c r="I753" s="956"/>
      <c r="J753" s="956"/>
      <c r="K753" s="956"/>
      <c r="L753" s="956"/>
      <c r="M753" s="956"/>
      <c r="N753" s="956"/>
      <c r="O753" s="956"/>
      <c r="P753" s="956"/>
    </row>
    <row r="754" spans="1:16" s="1008" customFormat="1">
      <c r="A754" s="1007"/>
      <c r="B754" s="956"/>
      <c r="C754" s="956"/>
      <c r="G754" s="956"/>
      <c r="H754" s="956"/>
      <c r="I754" s="956"/>
      <c r="J754" s="956"/>
      <c r="K754" s="956"/>
      <c r="L754" s="956"/>
      <c r="M754" s="956"/>
      <c r="N754" s="956"/>
      <c r="O754" s="956"/>
      <c r="P754" s="956"/>
    </row>
    <row r="755" spans="1:16" s="1008" customFormat="1">
      <c r="A755" s="1007"/>
      <c r="B755" s="956"/>
      <c r="C755" s="956"/>
      <c r="G755" s="956"/>
      <c r="H755" s="956"/>
      <c r="I755" s="956"/>
      <c r="J755" s="956"/>
      <c r="K755" s="956"/>
      <c r="L755" s="956"/>
      <c r="M755" s="956"/>
      <c r="N755" s="956"/>
      <c r="O755" s="956"/>
      <c r="P755" s="956"/>
    </row>
    <row r="756" spans="1:16" s="1008" customFormat="1">
      <c r="A756" s="1007"/>
      <c r="B756" s="956"/>
      <c r="C756" s="956"/>
      <c r="G756" s="956"/>
      <c r="H756" s="956"/>
      <c r="I756" s="956"/>
      <c r="J756" s="956"/>
      <c r="K756" s="956"/>
      <c r="L756" s="956"/>
      <c r="M756" s="956"/>
      <c r="N756" s="956"/>
      <c r="O756" s="956"/>
      <c r="P756" s="956"/>
    </row>
    <row r="757" spans="1:16" s="1008" customFormat="1">
      <c r="A757" s="1007"/>
      <c r="B757" s="956"/>
      <c r="C757" s="956"/>
      <c r="G757" s="956"/>
      <c r="H757" s="956"/>
      <c r="I757" s="956"/>
      <c r="J757" s="956"/>
      <c r="K757" s="956"/>
      <c r="L757" s="956"/>
      <c r="M757" s="956"/>
      <c r="N757" s="956"/>
      <c r="O757" s="956"/>
      <c r="P757" s="956"/>
    </row>
    <row r="758" spans="1:16" s="1008" customFormat="1">
      <c r="A758" s="1007"/>
      <c r="B758" s="956"/>
      <c r="C758" s="956"/>
      <c r="G758" s="956"/>
      <c r="H758" s="956"/>
      <c r="I758" s="956"/>
      <c r="J758" s="956"/>
      <c r="K758" s="956"/>
      <c r="L758" s="956"/>
      <c r="M758" s="956"/>
      <c r="N758" s="956"/>
      <c r="O758" s="956"/>
      <c r="P758" s="956"/>
    </row>
    <row r="759" spans="1:16" s="1008" customFormat="1">
      <c r="A759" s="1007"/>
      <c r="B759" s="956"/>
      <c r="C759" s="956"/>
      <c r="G759" s="956"/>
      <c r="H759" s="956"/>
      <c r="I759" s="956"/>
      <c r="J759" s="956"/>
      <c r="K759" s="956"/>
      <c r="L759" s="956"/>
      <c r="M759" s="956"/>
      <c r="N759" s="956"/>
      <c r="O759" s="956"/>
      <c r="P759" s="956"/>
    </row>
    <row r="760" spans="1:16" s="1008" customFormat="1">
      <c r="A760" s="1007"/>
      <c r="B760" s="956"/>
      <c r="C760" s="956"/>
      <c r="G760" s="956"/>
      <c r="H760" s="956"/>
      <c r="I760" s="956"/>
      <c r="J760" s="956"/>
      <c r="K760" s="956"/>
      <c r="L760" s="956"/>
      <c r="M760" s="956"/>
      <c r="N760" s="956"/>
      <c r="O760" s="956"/>
      <c r="P760" s="956"/>
    </row>
    <row r="761" spans="1:16" s="1008" customFormat="1">
      <c r="A761" s="1007"/>
      <c r="B761" s="956"/>
      <c r="C761" s="956"/>
      <c r="G761" s="956"/>
      <c r="H761" s="956"/>
      <c r="I761" s="956"/>
      <c r="J761" s="956"/>
      <c r="K761" s="956"/>
      <c r="L761" s="956"/>
      <c r="M761" s="956"/>
      <c r="N761" s="956"/>
      <c r="O761" s="956"/>
      <c r="P761" s="956"/>
    </row>
    <row r="762" spans="1:16" s="1008" customFormat="1">
      <c r="A762" s="1007"/>
      <c r="B762" s="956"/>
      <c r="C762" s="956"/>
      <c r="G762" s="956"/>
      <c r="H762" s="956"/>
      <c r="I762" s="956"/>
      <c r="J762" s="956"/>
      <c r="K762" s="956"/>
      <c r="L762" s="956"/>
      <c r="M762" s="956"/>
      <c r="N762" s="956"/>
      <c r="O762" s="956"/>
      <c r="P762" s="956"/>
    </row>
    <row r="763" spans="1:16" s="1008" customFormat="1">
      <c r="A763" s="1007"/>
      <c r="B763" s="956"/>
      <c r="C763" s="956"/>
      <c r="G763" s="956"/>
      <c r="H763" s="956"/>
      <c r="I763" s="956"/>
      <c r="J763" s="956"/>
      <c r="K763" s="956"/>
      <c r="L763" s="956"/>
      <c r="M763" s="956"/>
      <c r="N763" s="956"/>
      <c r="O763" s="956"/>
      <c r="P763" s="956"/>
    </row>
    <row r="764" spans="1:16" s="1008" customFormat="1">
      <c r="A764" s="1007"/>
      <c r="B764" s="956"/>
      <c r="C764" s="956"/>
      <c r="G764" s="956"/>
      <c r="H764" s="956"/>
      <c r="I764" s="956"/>
      <c r="J764" s="956"/>
      <c r="K764" s="956"/>
      <c r="L764" s="956"/>
      <c r="M764" s="956"/>
      <c r="N764" s="956"/>
      <c r="O764" s="956"/>
      <c r="P764" s="956"/>
    </row>
    <row r="765" spans="1:16" s="1008" customFormat="1">
      <c r="A765" s="1007"/>
      <c r="B765" s="956"/>
      <c r="C765" s="956"/>
      <c r="G765" s="956"/>
      <c r="H765" s="956"/>
      <c r="I765" s="956"/>
      <c r="J765" s="956"/>
      <c r="K765" s="956"/>
      <c r="L765" s="956"/>
      <c r="M765" s="956"/>
      <c r="N765" s="956"/>
      <c r="O765" s="956"/>
      <c r="P765" s="956"/>
    </row>
    <row r="766" spans="1:16" s="1008" customFormat="1">
      <c r="A766" s="1007"/>
      <c r="B766" s="956"/>
      <c r="C766" s="956"/>
      <c r="G766" s="956"/>
      <c r="H766" s="956"/>
      <c r="I766" s="956"/>
      <c r="J766" s="956"/>
      <c r="K766" s="956"/>
      <c r="L766" s="956"/>
      <c r="M766" s="956"/>
      <c r="N766" s="956"/>
      <c r="O766" s="956"/>
      <c r="P766" s="956"/>
    </row>
    <row r="767" spans="1:16" s="1008" customFormat="1">
      <c r="A767" s="1007"/>
      <c r="B767" s="956"/>
      <c r="C767" s="956"/>
      <c r="G767" s="956"/>
      <c r="H767" s="956"/>
      <c r="I767" s="956"/>
      <c r="J767" s="956"/>
      <c r="K767" s="956"/>
      <c r="L767" s="956"/>
      <c r="M767" s="956"/>
      <c r="N767" s="956"/>
      <c r="O767" s="956"/>
      <c r="P767" s="956"/>
    </row>
    <row r="768" spans="1:16" s="1008" customFormat="1">
      <c r="A768" s="1007"/>
      <c r="B768" s="956"/>
      <c r="C768" s="956"/>
      <c r="G768" s="956"/>
      <c r="H768" s="956"/>
      <c r="I768" s="956"/>
      <c r="J768" s="956"/>
      <c r="K768" s="956"/>
      <c r="L768" s="956"/>
      <c r="M768" s="956"/>
      <c r="N768" s="956"/>
      <c r="O768" s="956"/>
      <c r="P768" s="956"/>
    </row>
    <row r="769" spans="1:16" s="1008" customFormat="1">
      <c r="A769" s="1007"/>
      <c r="B769" s="956"/>
      <c r="C769" s="956"/>
      <c r="G769" s="956"/>
      <c r="H769" s="956"/>
      <c r="I769" s="956"/>
      <c r="J769" s="956"/>
      <c r="K769" s="956"/>
      <c r="L769" s="956"/>
      <c r="M769" s="956"/>
      <c r="N769" s="956"/>
      <c r="O769" s="956"/>
      <c r="P769" s="956"/>
    </row>
    <row r="770" spans="1:16" s="1008" customFormat="1">
      <c r="A770" s="1007"/>
      <c r="B770" s="956"/>
      <c r="C770" s="956"/>
      <c r="G770" s="956"/>
      <c r="H770" s="956"/>
      <c r="I770" s="956"/>
      <c r="J770" s="956"/>
      <c r="K770" s="956"/>
      <c r="L770" s="956"/>
      <c r="M770" s="956"/>
      <c r="N770" s="956"/>
      <c r="O770" s="956"/>
      <c r="P770" s="956"/>
    </row>
    <row r="771" spans="1:16" s="1008" customFormat="1">
      <c r="A771" s="1007"/>
      <c r="B771" s="956"/>
      <c r="C771" s="956"/>
      <c r="G771" s="956"/>
      <c r="H771" s="956"/>
      <c r="I771" s="956"/>
      <c r="J771" s="956"/>
      <c r="K771" s="956"/>
      <c r="L771" s="956"/>
      <c r="M771" s="956"/>
      <c r="N771" s="956"/>
      <c r="O771" s="956"/>
      <c r="P771" s="956"/>
    </row>
    <row r="772" spans="1:16" s="1008" customFormat="1">
      <c r="A772" s="1007"/>
      <c r="B772" s="956"/>
      <c r="C772" s="956"/>
      <c r="G772" s="956"/>
      <c r="H772" s="956"/>
      <c r="I772" s="956"/>
      <c r="J772" s="956"/>
      <c r="K772" s="956"/>
      <c r="L772" s="956"/>
      <c r="M772" s="956"/>
      <c r="N772" s="956"/>
      <c r="O772" s="956"/>
      <c r="P772" s="956"/>
    </row>
    <row r="773" spans="1:16" s="1008" customFormat="1">
      <c r="A773" s="1007"/>
      <c r="B773" s="956"/>
      <c r="C773" s="956"/>
      <c r="G773" s="956"/>
      <c r="H773" s="956"/>
      <c r="I773" s="956"/>
      <c r="J773" s="956"/>
      <c r="K773" s="956"/>
      <c r="L773" s="956"/>
      <c r="M773" s="956"/>
      <c r="N773" s="956"/>
      <c r="O773" s="956"/>
      <c r="P773" s="956"/>
    </row>
    <row r="774" spans="1:16" s="1008" customFormat="1">
      <c r="A774" s="1007"/>
      <c r="B774" s="956"/>
      <c r="C774" s="956"/>
      <c r="G774" s="956"/>
      <c r="H774" s="956"/>
      <c r="I774" s="956"/>
      <c r="J774" s="956"/>
      <c r="K774" s="956"/>
      <c r="L774" s="956"/>
      <c r="M774" s="956"/>
      <c r="N774" s="956"/>
      <c r="O774" s="956"/>
      <c r="P774" s="956"/>
    </row>
    <row r="775" spans="1:16" s="1008" customFormat="1">
      <c r="A775" s="1007"/>
      <c r="B775" s="956"/>
      <c r="C775" s="956"/>
      <c r="G775" s="956"/>
      <c r="H775" s="956"/>
      <c r="I775" s="956"/>
      <c r="J775" s="956"/>
      <c r="K775" s="956"/>
      <c r="L775" s="956"/>
      <c r="M775" s="956"/>
      <c r="N775" s="956"/>
      <c r="O775" s="956"/>
      <c r="P775" s="956"/>
    </row>
    <row r="776" spans="1:16" s="1008" customFormat="1">
      <c r="A776" s="1007"/>
      <c r="B776" s="956"/>
      <c r="C776" s="956"/>
      <c r="G776" s="956"/>
      <c r="H776" s="956"/>
      <c r="I776" s="956"/>
      <c r="J776" s="956"/>
      <c r="K776" s="956"/>
      <c r="L776" s="956"/>
      <c r="M776" s="956"/>
      <c r="N776" s="956"/>
      <c r="O776" s="956"/>
      <c r="P776" s="956"/>
    </row>
    <row r="777" spans="1:16" s="1008" customFormat="1">
      <c r="A777" s="1007"/>
      <c r="B777" s="956"/>
      <c r="C777" s="956"/>
      <c r="G777" s="956"/>
      <c r="H777" s="956"/>
      <c r="I777" s="956"/>
      <c r="J777" s="956"/>
      <c r="K777" s="956"/>
      <c r="L777" s="956"/>
      <c r="M777" s="956"/>
      <c r="N777" s="956"/>
      <c r="O777" s="956"/>
      <c r="P777" s="956"/>
    </row>
    <row r="778" spans="1:16" s="1008" customFormat="1">
      <c r="A778" s="1007"/>
      <c r="B778" s="956"/>
      <c r="C778" s="956"/>
      <c r="G778" s="956"/>
      <c r="H778" s="956"/>
      <c r="I778" s="956"/>
      <c r="J778" s="956"/>
      <c r="K778" s="956"/>
      <c r="L778" s="956"/>
      <c r="M778" s="956"/>
      <c r="N778" s="956"/>
      <c r="O778" s="956"/>
      <c r="P778" s="956"/>
    </row>
    <row r="779" spans="1:16" s="1008" customFormat="1">
      <c r="A779" s="1007"/>
      <c r="B779" s="956"/>
      <c r="C779" s="956"/>
      <c r="G779" s="956"/>
      <c r="H779" s="956"/>
      <c r="I779" s="956"/>
      <c r="J779" s="956"/>
      <c r="K779" s="956"/>
      <c r="L779" s="956"/>
      <c r="M779" s="956"/>
      <c r="N779" s="956"/>
      <c r="O779" s="956"/>
      <c r="P779" s="956"/>
    </row>
    <row r="780" spans="1:16" s="1008" customFormat="1">
      <c r="A780" s="1007"/>
      <c r="B780" s="956"/>
      <c r="C780" s="956"/>
      <c r="G780" s="956"/>
      <c r="H780" s="956"/>
      <c r="I780" s="956"/>
      <c r="J780" s="956"/>
      <c r="K780" s="956"/>
      <c r="L780" s="956"/>
      <c r="M780" s="956"/>
      <c r="N780" s="956"/>
      <c r="O780" s="956"/>
      <c r="P780" s="956"/>
    </row>
    <row r="781" spans="1:16" s="1008" customFormat="1">
      <c r="A781" s="1007"/>
      <c r="B781" s="956"/>
      <c r="C781" s="956"/>
      <c r="G781" s="956"/>
      <c r="H781" s="956"/>
      <c r="I781" s="956"/>
      <c r="J781" s="956"/>
      <c r="K781" s="956"/>
      <c r="L781" s="956"/>
      <c r="M781" s="956"/>
      <c r="N781" s="956"/>
      <c r="O781" s="956"/>
      <c r="P781" s="956"/>
    </row>
    <row r="782" spans="1:16" s="1008" customFormat="1">
      <c r="A782" s="1007"/>
      <c r="B782" s="956"/>
      <c r="C782" s="956"/>
      <c r="G782" s="956"/>
      <c r="H782" s="956"/>
      <c r="I782" s="956"/>
      <c r="J782" s="956"/>
      <c r="K782" s="956"/>
      <c r="L782" s="956"/>
      <c r="M782" s="956"/>
      <c r="N782" s="956"/>
      <c r="O782" s="956"/>
      <c r="P782" s="956"/>
    </row>
    <row r="783" spans="1:16" s="1008" customFormat="1">
      <c r="A783" s="1007"/>
      <c r="B783" s="956"/>
      <c r="C783" s="956"/>
      <c r="G783" s="956"/>
      <c r="H783" s="956"/>
      <c r="I783" s="956"/>
      <c r="J783" s="956"/>
      <c r="K783" s="956"/>
      <c r="L783" s="956"/>
      <c r="M783" s="956"/>
      <c r="N783" s="956"/>
      <c r="O783" s="956"/>
      <c r="P783" s="956"/>
    </row>
    <row r="784" spans="1:16" s="1008" customFormat="1">
      <c r="A784" s="1007"/>
      <c r="B784" s="956"/>
      <c r="C784" s="956"/>
      <c r="G784" s="956"/>
      <c r="H784" s="956"/>
      <c r="I784" s="956"/>
      <c r="J784" s="956"/>
      <c r="K784" s="956"/>
      <c r="L784" s="956"/>
      <c r="M784" s="956"/>
      <c r="N784" s="956"/>
      <c r="O784" s="956"/>
      <c r="P784" s="956"/>
    </row>
    <row r="785" spans="1:16" s="1008" customFormat="1">
      <c r="A785" s="1007"/>
      <c r="B785" s="956"/>
      <c r="C785" s="956"/>
      <c r="G785" s="956"/>
      <c r="H785" s="956"/>
      <c r="I785" s="956"/>
      <c r="J785" s="956"/>
      <c r="K785" s="956"/>
      <c r="L785" s="956"/>
      <c r="M785" s="956"/>
      <c r="N785" s="956"/>
      <c r="O785" s="956"/>
      <c r="P785" s="956"/>
    </row>
    <row r="786" spans="1:16" s="1008" customFormat="1">
      <c r="A786" s="1007"/>
      <c r="B786" s="956"/>
      <c r="C786" s="956"/>
      <c r="G786" s="956"/>
      <c r="H786" s="956"/>
      <c r="I786" s="956"/>
      <c r="J786" s="956"/>
      <c r="K786" s="956"/>
      <c r="L786" s="956"/>
      <c r="M786" s="956"/>
      <c r="N786" s="956"/>
      <c r="O786" s="956"/>
      <c r="P786" s="956"/>
    </row>
    <row r="787" spans="1:16" s="1008" customFormat="1">
      <c r="A787" s="1007"/>
      <c r="B787" s="956"/>
      <c r="C787" s="956"/>
      <c r="G787" s="956"/>
      <c r="H787" s="956"/>
      <c r="I787" s="956"/>
      <c r="J787" s="956"/>
      <c r="K787" s="956"/>
      <c r="L787" s="956"/>
      <c r="M787" s="956"/>
      <c r="N787" s="956"/>
      <c r="O787" s="956"/>
      <c r="P787" s="956"/>
    </row>
    <row r="788" spans="1:16" s="1008" customFormat="1">
      <c r="A788" s="1007"/>
      <c r="B788" s="956"/>
      <c r="C788" s="956"/>
      <c r="G788" s="956"/>
      <c r="H788" s="956"/>
      <c r="I788" s="956"/>
      <c r="J788" s="956"/>
      <c r="K788" s="956"/>
      <c r="L788" s="956"/>
      <c r="M788" s="956"/>
      <c r="N788" s="956"/>
      <c r="O788" s="956"/>
      <c r="P788" s="956"/>
    </row>
    <row r="789" spans="1:16" s="1008" customFormat="1">
      <c r="A789" s="1007"/>
      <c r="B789" s="956"/>
      <c r="C789" s="956"/>
      <c r="G789" s="956"/>
      <c r="H789" s="956"/>
      <c r="I789" s="956"/>
      <c r="J789" s="956"/>
      <c r="K789" s="956"/>
      <c r="L789" s="956"/>
      <c r="M789" s="956"/>
      <c r="N789" s="956"/>
      <c r="O789" s="956"/>
      <c r="P789" s="956"/>
    </row>
    <row r="790" spans="1:16" s="1008" customFormat="1">
      <c r="A790" s="1007"/>
      <c r="B790" s="956"/>
      <c r="C790" s="956"/>
      <c r="G790" s="956"/>
      <c r="H790" s="956"/>
      <c r="I790" s="956"/>
      <c r="J790" s="956"/>
      <c r="K790" s="956"/>
      <c r="L790" s="956"/>
      <c r="M790" s="956"/>
      <c r="N790" s="956"/>
      <c r="O790" s="956"/>
      <c r="P790" s="956"/>
    </row>
    <row r="791" spans="1:16" s="1008" customFormat="1">
      <c r="A791" s="1007"/>
      <c r="B791" s="956"/>
      <c r="C791" s="956"/>
      <c r="G791" s="956"/>
      <c r="H791" s="956"/>
      <c r="I791" s="956"/>
      <c r="J791" s="956"/>
      <c r="K791" s="956"/>
      <c r="L791" s="956"/>
      <c r="M791" s="956"/>
      <c r="N791" s="956"/>
      <c r="O791" s="956"/>
      <c r="P791" s="956"/>
    </row>
    <row r="792" spans="1:16" s="1008" customFormat="1">
      <c r="A792" s="1007"/>
      <c r="B792" s="956"/>
      <c r="C792" s="956"/>
      <c r="G792" s="956"/>
      <c r="H792" s="956"/>
      <c r="I792" s="956"/>
      <c r="J792" s="956"/>
      <c r="K792" s="956"/>
      <c r="L792" s="956"/>
      <c r="M792" s="956"/>
      <c r="N792" s="956"/>
      <c r="O792" s="956"/>
      <c r="P792" s="956"/>
    </row>
    <row r="793" spans="1:16" s="1008" customFormat="1">
      <c r="A793" s="1007"/>
      <c r="B793" s="956"/>
      <c r="C793" s="956"/>
      <c r="G793" s="956"/>
      <c r="H793" s="956"/>
      <c r="I793" s="956"/>
      <c r="J793" s="956"/>
      <c r="K793" s="956"/>
      <c r="L793" s="956"/>
      <c r="M793" s="956"/>
      <c r="N793" s="956"/>
      <c r="O793" s="956"/>
      <c r="P793" s="956"/>
    </row>
    <row r="794" spans="1:16" s="1008" customFormat="1">
      <c r="A794" s="1007"/>
      <c r="B794" s="956"/>
      <c r="C794" s="956"/>
      <c r="G794" s="956"/>
      <c r="H794" s="956"/>
      <c r="I794" s="956"/>
      <c r="J794" s="956"/>
      <c r="K794" s="956"/>
      <c r="L794" s="956"/>
      <c r="M794" s="956"/>
      <c r="N794" s="956"/>
      <c r="O794" s="956"/>
      <c r="P794" s="956"/>
    </row>
    <row r="795" spans="1:16" s="1008" customFormat="1">
      <c r="A795" s="1007"/>
      <c r="B795" s="956"/>
      <c r="C795" s="956"/>
      <c r="G795" s="956"/>
      <c r="H795" s="956"/>
      <c r="I795" s="956"/>
      <c r="J795" s="956"/>
      <c r="K795" s="956"/>
      <c r="L795" s="956"/>
      <c r="M795" s="956"/>
      <c r="N795" s="956"/>
      <c r="O795" s="956"/>
      <c r="P795" s="956"/>
    </row>
    <row r="796" spans="1:16" s="1008" customFormat="1">
      <c r="A796" s="1007"/>
      <c r="B796" s="956"/>
      <c r="C796" s="956"/>
      <c r="G796" s="956"/>
      <c r="H796" s="956"/>
      <c r="I796" s="956"/>
      <c r="J796" s="956"/>
      <c r="K796" s="956"/>
      <c r="L796" s="956"/>
      <c r="M796" s="956"/>
      <c r="N796" s="956"/>
      <c r="O796" s="956"/>
      <c r="P796" s="956"/>
    </row>
    <row r="797" spans="1:16" s="1008" customFormat="1">
      <c r="A797" s="1007"/>
      <c r="B797" s="956"/>
      <c r="C797" s="956"/>
      <c r="G797" s="956"/>
      <c r="H797" s="956"/>
      <c r="I797" s="956"/>
      <c r="J797" s="956"/>
      <c r="K797" s="956"/>
      <c r="L797" s="956"/>
      <c r="M797" s="956"/>
      <c r="N797" s="956"/>
      <c r="O797" s="956"/>
      <c r="P797" s="956"/>
    </row>
    <row r="798" spans="1:16" s="1008" customFormat="1">
      <c r="A798" s="1007"/>
      <c r="B798" s="956"/>
      <c r="C798" s="956"/>
      <c r="G798" s="956"/>
      <c r="H798" s="956"/>
      <c r="I798" s="956"/>
      <c r="J798" s="956"/>
      <c r="K798" s="956"/>
      <c r="L798" s="956"/>
      <c r="M798" s="956"/>
      <c r="N798" s="956"/>
      <c r="O798" s="956"/>
      <c r="P798" s="956"/>
    </row>
    <row r="799" spans="1:16" s="1008" customFormat="1">
      <c r="A799" s="1007"/>
      <c r="B799" s="956"/>
      <c r="C799" s="956"/>
      <c r="G799" s="956"/>
      <c r="H799" s="956"/>
      <c r="I799" s="956"/>
      <c r="J799" s="956"/>
      <c r="K799" s="956"/>
      <c r="L799" s="956"/>
      <c r="M799" s="956"/>
      <c r="N799" s="956"/>
      <c r="O799" s="956"/>
      <c r="P799" s="956"/>
    </row>
    <row r="800" spans="1:16" s="1008" customFormat="1">
      <c r="A800" s="1007"/>
      <c r="B800" s="956"/>
      <c r="C800" s="956"/>
      <c r="G800" s="956"/>
      <c r="H800" s="956"/>
      <c r="I800" s="956"/>
      <c r="J800" s="956"/>
      <c r="K800" s="956"/>
      <c r="L800" s="956"/>
      <c r="M800" s="956"/>
      <c r="N800" s="956"/>
      <c r="O800" s="956"/>
      <c r="P800" s="956"/>
    </row>
    <row r="801" spans="1:16" s="1008" customFormat="1">
      <c r="A801" s="1007"/>
      <c r="B801" s="956"/>
      <c r="C801" s="956"/>
      <c r="G801" s="956"/>
      <c r="H801" s="956"/>
      <c r="I801" s="956"/>
      <c r="J801" s="956"/>
      <c r="K801" s="956"/>
      <c r="L801" s="956"/>
      <c r="M801" s="956"/>
      <c r="N801" s="956"/>
      <c r="O801" s="956"/>
      <c r="P801" s="956"/>
    </row>
    <row r="802" spans="1:16" s="1008" customFormat="1">
      <c r="A802" s="1007"/>
      <c r="B802" s="956"/>
      <c r="C802" s="956"/>
      <c r="G802" s="956"/>
      <c r="H802" s="956"/>
      <c r="I802" s="956"/>
      <c r="J802" s="956"/>
      <c r="K802" s="956"/>
      <c r="L802" s="956"/>
      <c r="M802" s="956"/>
      <c r="N802" s="956"/>
      <c r="O802" s="956"/>
      <c r="P802" s="956"/>
    </row>
    <row r="803" spans="1:16" s="1008" customFormat="1">
      <c r="A803" s="1007"/>
      <c r="B803" s="956"/>
      <c r="C803" s="956"/>
      <c r="G803" s="956"/>
      <c r="H803" s="956"/>
      <c r="I803" s="956"/>
      <c r="J803" s="956"/>
      <c r="K803" s="956"/>
      <c r="L803" s="956"/>
      <c r="M803" s="956"/>
      <c r="N803" s="956"/>
      <c r="O803" s="956"/>
      <c r="P803" s="956"/>
    </row>
    <row r="804" spans="1:16" s="1008" customFormat="1">
      <c r="A804" s="1007"/>
      <c r="B804" s="956"/>
      <c r="C804" s="956"/>
      <c r="G804" s="956"/>
      <c r="H804" s="956"/>
      <c r="I804" s="956"/>
      <c r="J804" s="956"/>
      <c r="K804" s="956"/>
      <c r="L804" s="956"/>
      <c r="M804" s="956"/>
      <c r="N804" s="956"/>
      <c r="O804" s="956"/>
      <c r="P804" s="956"/>
    </row>
    <row r="805" spans="1:16" s="1008" customFormat="1">
      <c r="A805" s="1007"/>
      <c r="B805" s="956"/>
      <c r="C805" s="956"/>
      <c r="G805" s="956"/>
      <c r="H805" s="956"/>
      <c r="I805" s="956"/>
      <c r="J805" s="956"/>
      <c r="K805" s="956"/>
      <c r="L805" s="956"/>
      <c r="M805" s="956"/>
      <c r="N805" s="956"/>
      <c r="O805" s="956"/>
      <c r="P805" s="956"/>
    </row>
    <row r="806" spans="1:16" s="1008" customFormat="1">
      <c r="A806" s="1007"/>
      <c r="B806" s="956"/>
      <c r="C806" s="956"/>
      <c r="G806" s="956"/>
      <c r="H806" s="956"/>
      <c r="I806" s="956"/>
      <c r="J806" s="956"/>
      <c r="K806" s="956"/>
      <c r="L806" s="956"/>
      <c r="M806" s="956"/>
      <c r="N806" s="956"/>
      <c r="O806" s="956"/>
      <c r="P806" s="956"/>
    </row>
    <row r="807" spans="1:16" s="1008" customFormat="1">
      <c r="A807" s="1007"/>
      <c r="B807" s="956"/>
      <c r="C807" s="956"/>
      <c r="G807" s="956"/>
      <c r="H807" s="956"/>
      <c r="I807" s="956"/>
      <c r="J807" s="956"/>
      <c r="K807" s="956"/>
      <c r="L807" s="956"/>
      <c r="M807" s="956"/>
      <c r="N807" s="956"/>
      <c r="O807" s="956"/>
      <c r="P807" s="956"/>
    </row>
    <row r="808" spans="1:16" s="1008" customFormat="1">
      <c r="A808" s="1007"/>
      <c r="B808" s="956"/>
      <c r="C808" s="956"/>
      <c r="G808" s="956"/>
      <c r="H808" s="956"/>
      <c r="I808" s="956"/>
      <c r="J808" s="956"/>
      <c r="K808" s="956"/>
      <c r="L808" s="956"/>
      <c r="M808" s="956"/>
      <c r="N808" s="956"/>
      <c r="O808" s="956"/>
      <c r="P808" s="956"/>
    </row>
    <row r="809" spans="1:16" s="1008" customFormat="1">
      <c r="A809" s="1007"/>
      <c r="B809" s="956"/>
      <c r="C809" s="956"/>
      <c r="G809" s="956"/>
      <c r="H809" s="956"/>
      <c r="I809" s="956"/>
      <c r="J809" s="956"/>
      <c r="K809" s="956"/>
      <c r="L809" s="956"/>
      <c r="M809" s="956"/>
      <c r="N809" s="956"/>
      <c r="O809" s="956"/>
      <c r="P809" s="956"/>
    </row>
    <row r="810" spans="1:16" s="1008" customFormat="1">
      <c r="A810" s="1007"/>
      <c r="B810" s="956"/>
      <c r="C810" s="956"/>
      <c r="G810" s="956"/>
      <c r="H810" s="956"/>
      <c r="I810" s="956"/>
      <c r="J810" s="956"/>
      <c r="K810" s="956"/>
      <c r="L810" s="956"/>
      <c r="M810" s="956"/>
      <c r="N810" s="956"/>
      <c r="O810" s="956"/>
      <c r="P810" s="956"/>
    </row>
    <row r="811" spans="1:16" s="1008" customFormat="1">
      <c r="A811" s="1007"/>
      <c r="B811" s="956"/>
      <c r="C811" s="956"/>
      <c r="G811" s="956"/>
      <c r="H811" s="956"/>
      <c r="I811" s="956"/>
      <c r="J811" s="956"/>
      <c r="K811" s="956"/>
      <c r="L811" s="956"/>
      <c r="M811" s="956"/>
      <c r="N811" s="956"/>
      <c r="O811" s="956"/>
      <c r="P811" s="956"/>
    </row>
    <row r="812" spans="1:16" s="1008" customFormat="1">
      <c r="A812" s="1007"/>
      <c r="B812" s="956"/>
      <c r="C812" s="956"/>
      <c r="G812" s="956"/>
      <c r="H812" s="956"/>
      <c r="I812" s="956"/>
      <c r="J812" s="956"/>
      <c r="K812" s="956"/>
      <c r="L812" s="956"/>
      <c r="M812" s="956"/>
      <c r="N812" s="956"/>
      <c r="O812" s="956"/>
      <c r="P812" s="956"/>
    </row>
    <row r="813" spans="1:16" s="1008" customFormat="1">
      <c r="A813" s="1007"/>
      <c r="B813" s="956"/>
      <c r="C813" s="956"/>
      <c r="G813" s="956"/>
      <c r="H813" s="956"/>
      <c r="I813" s="956"/>
      <c r="J813" s="956"/>
      <c r="K813" s="956"/>
      <c r="L813" s="956"/>
      <c r="M813" s="956"/>
      <c r="N813" s="956"/>
      <c r="O813" s="956"/>
      <c r="P813" s="956"/>
    </row>
    <row r="814" spans="1:16" s="1008" customFormat="1">
      <c r="A814" s="1007"/>
      <c r="B814" s="956"/>
      <c r="C814" s="956"/>
      <c r="G814" s="956"/>
      <c r="H814" s="956"/>
      <c r="I814" s="956"/>
      <c r="J814" s="956"/>
      <c r="K814" s="956"/>
      <c r="L814" s="956"/>
      <c r="M814" s="956"/>
      <c r="N814" s="956"/>
      <c r="O814" s="956"/>
      <c r="P814" s="956"/>
    </row>
    <row r="815" spans="1:16" s="1008" customFormat="1">
      <c r="A815" s="1007"/>
      <c r="B815" s="956"/>
      <c r="C815" s="956"/>
      <c r="G815" s="956"/>
      <c r="H815" s="956"/>
      <c r="I815" s="956"/>
      <c r="J815" s="956"/>
      <c r="K815" s="956"/>
      <c r="L815" s="956"/>
      <c r="M815" s="956"/>
      <c r="N815" s="956"/>
      <c r="O815" s="956"/>
      <c r="P815" s="956"/>
    </row>
    <row r="816" spans="1:16" s="1008" customFormat="1">
      <c r="A816" s="1007"/>
      <c r="B816" s="956"/>
      <c r="C816" s="956"/>
      <c r="G816" s="956"/>
      <c r="H816" s="956"/>
      <c r="I816" s="956"/>
      <c r="J816" s="956"/>
      <c r="K816" s="956"/>
      <c r="L816" s="956"/>
      <c r="M816" s="956"/>
      <c r="N816" s="956"/>
      <c r="O816" s="956"/>
      <c r="P816" s="956"/>
    </row>
    <row r="817" spans="1:16" s="1008" customFormat="1">
      <c r="A817" s="1007"/>
      <c r="B817" s="956"/>
      <c r="C817" s="956"/>
      <c r="G817" s="956"/>
      <c r="H817" s="956"/>
      <c r="I817" s="956"/>
      <c r="J817" s="956"/>
      <c r="K817" s="956"/>
      <c r="L817" s="956"/>
      <c r="M817" s="956"/>
      <c r="N817" s="956"/>
      <c r="O817" s="956"/>
      <c r="P817" s="956"/>
    </row>
    <row r="818" spans="1:16" s="1008" customFormat="1">
      <c r="A818" s="1007"/>
      <c r="B818" s="956"/>
      <c r="C818" s="956"/>
      <c r="G818" s="956"/>
      <c r="H818" s="956"/>
      <c r="I818" s="956"/>
      <c r="J818" s="956"/>
      <c r="K818" s="956"/>
      <c r="L818" s="956"/>
      <c r="M818" s="956"/>
      <c r="N818" s="956"/>
      <c r="O818" s="956"/>
      <c r="P818" s="956"/>
    </row>
    <row r="819" spans="1:16" s="1008" customFormat="1">
      <c r="A819" s="1007"/>
      <c r="B819" s="956"/>
      <c r="C819" s="956"/>
      <c r="G819" s="956"/>
      <c r="H819" s="956"/>
      <c r="I819" s="956"/>
      <c r="J819" s="956"/>
      <c r="K819" s="956"/>
      <c r="L819" s="956"/>
      <c r="M819" s="956"/>
      <c r="N819" s="956"/>
      <c r="O819" s="956"/>
      <c r="P819" s="956"/>
    </row>
    <row r="820" spans="1:16" s="1008" customFormat="1">
      <c r="A820" s="1007"/>
      <c r="B820" s="956"/>
      <c r="C820" s="956"/>
      <c r="G820" s="956"/>
      <c r="H820" s="956"/>
      <c r="I820" s="956"/>
      <c r="J820" s="956"/>
      <c r="K820" s="956"/>
      <c r="L820" s="956"/>
      <c r="M820" s="956"/>
      <c r="N820" s="956"/>
      <c r="O820" s="956"/>
      <c r="P820" s="956"/>
    </row>
    <row r="821" spans="1:16" s="1008" customFormat="1">
      <c r="A821" s="1007"/>
      <c r="B821" s="956"/>
      <c r="C821" s="956"/>
      <c r="G821" s="956"/>
      <c r="H821" s="956"/>
      <c r="I821" s="956"/>
      <c r="J821" s="956"/>
      <c r="K821" s="956"/>
      <c r="L821" s="956"/>
      <c r="M821" s="956"/>
      <c r="N821" s="956"/>
      <c r="O821" s="956"/>
      <c r="P821" s="956"/>
    </row>
    <row r="822" spans="1:16" s="1008" customFormat="1">
      <c r="A822" s="1007"/>
      <c r="B822" s="956"/>
      <c r="C822" s="956"/>
      <c r="G822" s="956"/>
      <c r="H822" s="956"/>
      <c r="I822" s="956"/>
      <c r="J822" s="956"/>
      <c r="K822" s="956"/>
      <c r="L822" s="956"/>
      <c r="M822" s="956"/>
      <c r="N822" s="956"/>
      <c r="O822" s="956"/>
      <c r="P822" s="956"/>
    </row>
    <row r="823" spans="1:16" s="1008" customFormat="1">
      <c r="A823" s="1007"/>
      <c r="B823" s="956"/>
      <c r="C823" s="956"/>
      <c r="G823" s="956"/>
      <c r="H823" s="956"/>
      <c r="I823" s="956"/>
      <c r="J823" s="956"/>
      <c r="K823" s="956"/>
      <c r="L823" s="956"/>
      <c r="M823" s="956"/>
      <c r="N823" s="956"/>
      <c r="O823" s="956"/>
      <c r="P823" s="956"/>
    </row>
    <row r="824" spans="1:16" s="1008" customFormat="1">
      <c r="A824" s="1007"/>
      <c r="B824" s="956"/>
      <c r="C824" s="956"/>
      <c r="G824" s="956"/>
      <c r="H824" s="956"/>
      <c r="I824" s="956"/>
      <c r="J824" s="956"/>
      <c r="K824" s="956"/>
      <c r="L824" s="956"/>
      <c r="M824" s="956"/>
      <c r="N824" s="956"/>
      <c r="O824" s="956"/>
      <c r="P824" s="956"/>
    </row>
    <row r="825" spans="1:16" s="1008" customFormat="1">
      <c r="A825" s="1007"/>
      <c r="B825" s="956"/>
      <c r="C825" s="956"/>
      <c r="G825" s="956"/>
      <c r="H825" s="956"/>
      <c r="I825" s="956"/>
      <c r="J825" s="956"/>
      <c r="K825" s="956"/>
      <c r="L825" s="956"/>
      <c r="M825" s="956"/>
      <c r="N825" s="956"/>
      <c r="O825" s="956"/>
      <c r="P825" s="956"/>
    </row>
    <row r="826" spans="1:16" s="1008" customFormat="1">
      <c r="A826" s="1007"/>
      <c r="B826" s="956"/>
      <c r="C826" s="956"/>
      <c r="G826" s="956"/>
      <c r="H826" s="956"/>
      <c r="I826" s="956"/>
      <c r="J826" s="956"/>
      <c r="K826" s="956"/>
      <c r="L826" s="956"/>
      <c r="M826" s="956"/>
      <c r="N826" s="956"/>
      <c r="O826" s="956"/>
      <c r="P826" s="956"/>
    </row>
    <row r="827" spans="1:16" s="1008" customFormat="1">
      <c r="A827" s="1007"/>
      <c r="B827" s="956"/>
      <c r="C827" s="956"/>
      <c r="G827" s="956"/>
      <c r="H827" s="956"/>
      <c r="I827" s="956"/>
      <c r="J827" s="956"/>
      <c r="K827" s="956"/>
      <c r="L827" s="956"/>
      <c r="M827" s="956"/>
      <c r="N827" s="956"/>
      <c r="O827" s="956"/>
      <c r="P827" s="956"/>
    </row>
    <row r="828" spans="1:16" s="1008" customFormat="1">
      <c r="A828" s="1007"/>
      <c r="B828" s="956"/>
      <c r="C828" s="956"/>
      <c r="G828" s="956"/>
      <c r="H828" s="956"/>
      <c r="I828" s="956"/>
      <c r="J828" s="956"/>
      <c r="K828" s="956"/>
      <c r="L828" s="956"/>
      <c r="M828" s="956"/>
      <c r="N828" s="956"/>
      <c r="O828" s="956"/>
      <c r="P828" s="956"/>
    </row>
    <row r="829" spans="1:16" s="1008" customFormat="1">
      <c r="A829" s="1007"/>
      <c r="B829" s="956"/>
      <c r="C829" s="956"/>
      <c r="G829" s="956"/>
      <c r="H829" s="956"/>
      <c r="I829" s="956"/>
      <c r="J829" s="956"/>
      <c r="K829" s="956"/>
      <c r="L829" s="956"/>
      <c r="M829" s="956"/>
      <c r="N829" s="956"/>
      <c r="O829" s="956"/>
      <c r="P829" s="956"/>
    </row>
    <row r="830" spans="1:16" s="1008" customFormat="1">
      <c r="A830" s="1007"/>
      <c r="B830" s="956"/>
      <c r="C830" s="956"/>
      <c r="G830" s="956"/>
      <c r="H830" s="956"/>
      <c r="I830" s="956"/>
      <c r="J830" s="956"/>
      <c r="K830" s="956"/>
      <c r="L830" s="956"/>
      <c r="M830" s="956"/>
      <c r="N830" s="956"/>
      <c r="O830" s="956"/>
      <c r="P830" s="956"/>
    </row>
    <row r="831" spans="1:16" s="1008" customFormat="1">
      <c r="A831" s="1007"/>
      <c r="B831" s="956"/>
      <c r="C831" s="956"/>
      <c r="G831" s="956"/>
      <c r="H831" s="956"/>
      <c r="I831" s="956"/>
      <c r="J831" s="956"/>
      <c r="K831" s="956"/>
      <c r="L831" s="956"/>
      <c r="M831" s="956"/>
      <c r="N831" s="956"/>
      <c r="O831" s="956"/>
      <c r="P831" s="956"/>
    </row>
    <row r="832" spans="1:16" s="1008" customFormat="1">
      <c r="A832" s="1007"/>
      <c r="B832" s="956"/>
      <c r="C832" s="956"/>
      <c r="G832" s="956"/>
      <c r="H832" s="956"/>
      <c r="I832" s="956"/>
      <c r="J832" s="956"/>
      <c r="K832" s="956"/>
      <c r="L832" s="956"/>
      <c r="M832" s="956"/>
      <c r="N832" s="956"/>
      <c r="O832" s="956"/>
      <c r="P832" s="956"/>
    </row>
    <row r="833" spans="1:16" s="1008" customFormat="1">
      <c r="A833" s="1007"/>
      <c r="B833" s="956"/>
      <c r="C833" s="956"/>
      <c r="G833" s="956"/>
      <c r="H833" s="956"/>
      <c r="I833" s="956"/>
      <c r="J833" s="956"/>
      <c r="K833" s="956"/>
      <c r="L833" s="956"/>
      <c r="M833" s="956"/>
      <c r="N833" s="956"/>
      <c r="O833" s="956"/>
      <c r="P833" s="956"/>
    </row>
    <row r="834" spans="1:16" s="1008" customFormat="1">
      <c r="A834" s="1007"/>
      <c r="B834" s="956"/>
      <c r="C834" s="956"/>
      <c r="G834" s="956"/>
      <c r="H834" s="956"/>
      <c r="I834" s="956"/>
      <c r="J834" s="956"/>
      <c r="K834" s="956"/>
      <c r="L834" s="956"/>
      <c r="M834" s="956"/>
      <c r="N834" s="956"/>
      <c r="O834" s="956"/>
      <c r="P834" s="956"/>
    </row>
    <row r="835" spans="1:16" s="1008" customFormat="1">
      <c r="A835" s="1007"/>
      <c r="B835" s="956"/>
      <c r="C835" s="956"/>
      <c r="G835" s="956"/>
      <c r="H835" s="956"/>
      <c r="I835" s="956"/>
      <c r="J835" s="956"/>
      <c r="K835" s="956"/>
      <c r="L835" s="956"/>
      <c r="M835" s="956"/>
      <c r="N835" s="956"/>
      <c r="O835" s="956"/>
      <c r="P835" s="956"/>
    </row>
    <row r="836" spans="1:16" s="1008" customFormat="1">
      <c r="A836" s="1007"/>
      <c r="B836" s="956"/>
      <c r="C836" s="956"/>
      <c r="G836" s="956"/>
      <c r="H836" s="956"/>
      <c r="I836" s="956"/>
      <c r="J836" s="956"/>
      <c r="K836" s="956"/>
      <c r="L836" s="956"/>
      <c r="M836" s="956"/>
      <c r="N836" s="956"/>
      <c r="O836" s="956"/>
      <c r="P836" s="956"/>
    </row>
    <row r="837" spans="1:16" s="1008" customFormat="1">
      <c r="A837" s="1007"/>
      <c r="B837" s="956"/>
      <c r="C837" s="956"/>
      <c r="G837" s="956"/>
      <c r="H837" s="956"/>
      <c r="I837" s="956"/>
      <c r="J837" s="956"/>
      <c r="K837" s="956"/>
      <c r="L837" s="956"/>
      <c r="M837" s="956"/>
      <c r="N837" s="956"/>
      <c r="O837" s="956"/>
      <c r="P837" s="956"/>
    </row>
    <row r="838" spans="1:16" s="1008" customFormat="1">
      <c r="A838" s="1007"/>
      <c r="B838" s="956"/>
      <c r="C838" s="956"/>
      <c r="G838" s="956"/>
      <c r="H838" s="956"/>
      <c r="I838" s="956"/>
      <c r="J838" s="956"/>
      <c r="K838" s="956"/>
      <c r="L838" s="956"/>
      <c r="M838" s="956"/>
      <c r="N838" s="956"/>
      <c r="O838" s="956"/>
      <c r="P838" s="956"/>
    </row>
    <row r="839" spans="1:16" s="1008" customFormat="1">
      <c r="A839" s="1007"/>
      <c r="B839" s="956"/>
      <c r="C839" s="956"/>
      <c r="G839" s="956"/>
      <c r="H839" s="956"/>
      <c r="I839" s="956"/>
      <c r="J839" s="956"/>
      <c r="K839" s="956"/>
      <c r="L839" s="956"/>
      <c r="M839" s="956"/>
      <c r="N839" s="956"/>
      <c r="O839" s="956"/>
      <c r="P839" s="956"/>
    </row>
    <row r="840" spans="1:16" s="1008" customFormat="1">
      <c r="A840" s="1007"/>
      <c r="B840" s="956"/>
      <c r="C840" s="956"/>
      <c r="G840" s="956"/>
      <c r="H840" s="956"/>
      <c r="I840" s="956"/>
      <c r="J840" s="956"/>
      <c r="K840" s="956"/>
      <c r="L840" s="956"/>
      <c r="M840" s="956"/>
      <c r="N840" s="956"/>
      <c r="O840" s="956"/>
      <c r="P840" s="956"/>
    </row>
    <row r="841" spans="1:16" s="1008" customFormat="1">
      <c r="A841" s="1007"/>
      <c r="B841" s="956"/>
      <c r="C841" s="956"/>
      <c r="G841" s="956"/>
      <c r="H841" s="956"/>
      <c r="I841" s="956"/>
      <c r="J841" s="956"/>
      <c r="K841" s="956"/>
      <c r="L841" s="956"/>
      <c r="M841" s="956"/>
      <c r="N841" s="956"/>
      <c r="O841" s="956"/>
      <c r="P841" s="956"/>
    </row>
    <row r="842" spans="1:16" s="1008" customFormat="1">
      <c r="A842" s="1007"/>
      <c r="B842" s="956"/>
      <c r="C842" s="956"/>
      <c r="G842" s="956"/>
      <c r="H842" s="956"/>
      <c r="I842" s="956"/>
      <c r="J842" s="956"/>
      <c r="K842" s="956"/>
      <c r="L842" s="956"/>
      <c r="M842" s="956"/>
      <c r="N842" s="956"/>
      <c r="O842" s="956"/>
      <c r="P842" s="956"/>
    </row>
    <row r="843" spans="1:16" s="1008" customFormat="1">
      <c r="A843" s="1007"/>
      <c r="B843" s="956"/>
      <c r="C843" s="956"/>
      <c r="G843" s="956"/>
      <c r="H843" s="956"/>
      <c r="I843" s="956"/>
      <c r="J843" s="956"/>
      <c r="K843" s="956"/>
      <c r="L843" s="956"/>
      <c r="M843" s="956"/>
      <c r="N843" s="956"/>
      <c r="O843" s="956"/>
      <c r="P843" s="956"/>
    </row>
    <row r="844" spans="1:16" s="1008" customFormat="1">
      <c r="A844" s="1007"/>
      <c r="B844" s="956"/>
      <c r="C844" s="956"/>
      <c r="G844" s="956"/>
      <c r="H844" s="956"/>
      <c r="I844" s="956"/>
      <c r="J844" s="956"/>
      <c r="K844" s="956"/>
      <c r="L844" s="956"/>
      <c r="M844" s="956"/>
      <c r="N844" s="956"/>
      <c r="O844" s="956"/>
      <c r="P844" s="956"/>
    </row>
    <row r="845" spans="1:16" s="1008" customFormat="1">
      <c r="A845" s="1007"/>
      <c r="B845" s="956"/>
      <c r="C845" s="956"/>
      <c r="G845" s="956"/>
      <c r="H845" s="956"/>
      <c r="I845" s="956"/>
      <c r="J845" s="956"/>
      <c r="K845" s="956"/>
      <c r="L845" s="956"/>
      <c r="M845" s="956"/>
      <c r="N845" s="956"/>
      <c r="O845" s="956"/>
      <c r="P845" s="956"/>
    </row>
    <row r="846" spans="1:16" s="1008" customFormat="1">
      <c r="A846" s="1007"/>
      <c r="B846" s="956"/>
      <c r="C846" s="956"/>
      <c r="G846" s="956"/>
      <c r="H846" s="956"/>
      <c r="I846" s="956"/>
      <c r="J846" s="956"/>
      <c r="K846" s="956"/>
      <c r="L846" s="956"/>
      <c r="M846" s="956"/>
      <c r="N846" s="956"/>
      <c r="O846" s="956"/>
      <c r="P846" s="956"/>
    </row>
    <row r="847" spans="1:16" s="1008" customFormat="1">
      <c r="A847" s="1007"/>
      <c r="B847" s="956"/>
      <c r="C847" s="956"/>
      <c r="G847" s="956"/>
      <c r="H847" s="956"/>
      <c r="I847" s="956"/>
      <c r="J847" s="956"/>
      <c r="K847" s="956"/>
      <c r="L847" s="956"/>
      <c r="M847" s="956"/>
      <c r="N847" s="956"/>
      <c r="O847" s="956"/>
      <c r="P847" s="956"/>
    </row>
    <row r="848" spans="1:16" s="1008" customFormat="1">
      <c r="A848" s="1007"/>
      <c r="B848" s="956"/>
      <c r="C848" s="956"/>
      <c r="G848" s="956"/>
      <c r="H848" s="956"/>
      <c r="I848" s="956"/>
      <c r="J848" s="956"/>
      <c r="K848" s="956"/>
      <c r="L848" s="956"/>
      <c r="M848" s="956"/>
      <c r="N848" s="956"/>
      <c r="O848" s="956"/>
      <c r="P848" s="956"/>
    </row>
    <row r="849" spans="1:16" s="1008" customFormat="1">
      <c r="A849" s="1007"/>
      <c r="B849" s="956"/>
      <c r="C849" s="956"/>
      <c r="G849" s="956"/>
      <c r="H849" s="956"/>
      <c r="I849" s="956"/>
      <c r="J849" s="956"/>
      <c r="K849" s="956"/>
      <c r="L849" s="956"/>
      <c r="M849" s="956"/>
      <c r="N849" s="956"/>
      <c r="O849" s="956"/>
      <c r="P849" s="956"/>
    </row>
    <row r="850" spans="1:16" s="1008" customFormat="1">
      <c r="A850" s="1007"/>
      <c r="B850" s="956"/>
      <c r="C850" s="956"/>
      <c r="G850" s="956"/>
      <c r="H850" s="956"/>
      <c r="I850" s="956"/>
      <c r="J850" s="956"/>
      <c r="K850" s="956"/>
      <c r="L850" s="956"/>
      <c r="M850" s="956"/>
      <c r="N850" s="956"/>
      <c r="O850" s="956"/>
      <c r="P850" s="956"/>
    </row>
    <row r="851" spans="1:16" s="1008" customFormat="1">
      <c r="A851" s="1007"/>
      <c r="B851" s="956"/>
      <c r="C851" s="956"/>
      <c r="G851" s="956"/>
      <c r="H851" s="956"/>
      <c r="I851" s="956"/>
      <c r="J851" s="956"/>
      <c r="K851" s="956"/>
      <c r="L851" s="956"/>
      <c r="M851" s="956"/>
      <c r="N851" s="956"/>
      <c r="O851" s="956"/>
      <c r="P851" s="956"/>
    </row>
    <row r="852" spans="1:16" s="1008" customFormat="1">
      <c r="A852" s="1007"/>
      <c r="B852" s="956"/>
      <c r="C852" s="956"/>
      <c r="G852" s="956"/>
      <c r="H852" s="956"/>
      <c r="I852" s="956"/>
      <c r="J852" s="956"/>
      <c r="K852" s="956"/>
      <c r="L852" s="956"/>
      <c r="M852" s="956"/>
      <c r="N852" s="956"/>
      <c r="O852" s="956"/>
      <c r="P852" s="956"/>
    </row>
    <row r="853" spans="1:16" s="1008" customFormat="1">
      <c r="A853" s="1007"/>
      <c r="B853" s="956"/>
      <c r="C853" s="956"/>
      <c r="G853" s="956"/>
      <c r="H853" s="956"/>
      <c r="I853" s="956"/>
      <c r="J853" s="956"/>
      <c r="K853" s="956"/>
      <c r="L853" s="956"/>
      <c r="M853" s="956"/>
      <c r="N853" s="956"/>
      <c r="O853" s="956"/>
      <c r="P853" s="956"/>
    </row>
    <row r="854" spans="1:16" s="1008" customFormat="1">
      <c r="A854" s="1007"/>
      <c r="B854" s="956"/>
      <c r="C854" s="956"/>
      <c r="G854" s="956"/>
      <c r="H854" s="956"/>
      <c r="I854" s="956"/>
      <c r="J854" s="956"/>
      <c r="K854" s="956"/>
      <c r="L854" s="956"/>
      <c r="M854" s="956"/>
      <c r="N854" s="956"/>
      <c r="O854" s="956"/>
      <c r="P854" s="956"/>
    </row>
    <row r="855" spans="1:16" s="1008" customFormat="1">
      <c r="A855" s="1007"/>
      <c r="B855" s="956"/>
      <c r="C855" s="956"/>
      <c r="G855" s="956"/>
      <c r="H855" s="956"/>
      <c r="I855" s="956"/>
      <c r="J855" s="956"/>
      <c r="K855" s="956"/>
      <c r="L855" s="956"/>
      <c r="M855" s="956"/>
      <c r="N855" s="956"/>
      <c r="O855" s="956"/>
      <c r="P855" s="956"/>
    </row>
    <row r="856" spans="1:16" s="1008" customFormat="1">
      <c r="A856" s="1007"/>
      <c r="B856" s="956"/>
      <c r="C856" s="956"/>
      <c r="G856" s="956"/>
      <c r="H856" s="956"/>
      <c r="I856" s="956"/>
      <c r="J856" s="956"/>
      <c r="K856" s="956"/>
      <c r="L856" s="956"/>
      <c r="M856" s="956"/>
      <c r="N856" s="956"/>
      <c r="O856" s="956"/>
      <c r="P856" s="956"/>
    </row>
    <row r="857" spans="1:16" s="1008" customFormat="1">
      <c r="A857" s="1007"/>
      <c r="B857" s="956"/>
      <c r="C857" s="956"/>
      <c r="G857" s="956"/>
      <c r="H857" s="956"/>
      <c r="I857" s="956"/>
      <c r="J857" s="956"/>
      <c r="K857" s="956"/>
      <c r="L857" s="956"/>
      <c r="M857" s="956"/>
      <c r="N857" s="956"/>
      <c r="O857" s="956"/>
      <c r="P857" s="956"/>
    </row>
    <row r="858" spans="1:16" s="1008" customFormat="1">
      <c r="A858" s="1007"/>
      <c r="B858" s="956"/>
      <c r="C858" s="956"/>
      <c r="G858" s="956"/>
      <c r="H858" s="956"/>
      <c r="I858" s="956"/>
      <c r="J858" s="956"/>
      <c r="K858" s="956"/>
      <c r="L858" s="956"/>
      <c r="M858" s="956"/>
      <c r="N858" s="956"/>
      <c r="O858" s="956"/>
      <c r="P858" s="956"/>
    </row>
    <row r="859" spans="1:16" s="1008" customFormat="1">
      <c r="A859" s="1007"/>
      <c r="B859" s="956"/>
      <c r="C859" s="956"/>
      <c r="G859" s="956"/>
      <c r="H859" s="956"/>
      <c r="I859" s="956"/>
      <c r="J859" s="956"/>
      <c r="K859" s="956"/>
      <c r="L859" s="956"/>
      <c r="M859" s="956"/>
      <c r="N859" s="956"/>
      <c r="O859" s="956"/>
      <c r="P859" s="956"/>
    </row>
    <row r="860" spans="1:16" s="1008" customFormat="1">
      <c r="A860" s="1007"/>
      <c r="B860" s="956"/>
      <c r="C860" s="956"/>
      <c r="G860" s="956"/>
      <c r="H860" s="956"/>
      <c r="I860" s="956"/>
      <c r="J860" s="956"/>
      <c r="K860" s="956"/>
      <c r="L860" s="956"/>
      <c r="M860" s="956"/>
      <c r="N860" s="956"/>
      <c r="O860" s="956"/>
      <c r="P860" s="956"/>
    </row>
    <row r="861" spans="1:16" s="1008" customFormat="1">
      <c r="A861" s="1007"/>
      <c r="B861" s="956"/>
      <c r="C861" s="956"/>
      <c r="G861" s="956"/>
      <c r="H861" s="956"/>
      <c r="I861" s="956"/>
      <c r="J861" s="956"/>
      <c r="K861" s="956"/>
      <c r="L861" s="956"/>
      <c r="M861" s="956"/>
      <c r="N861" s="956"/>
      <c r="O861" s="956"/>
      <c r="P861" s="956"/>
    </row>
    <row r="862" spans="1:16" s="1008" customFormat="1">
      <c r="A862" s="1007"/>
      <c r="B862" s="956"/>
      <c r="C862" s="956"/>
      <c r="G862" s="956"/>
      <c r="H862" s="956"/>
      <c r="I862" s="956"/>
      <c r="J862" s="956"/>
      <c r="K862" s="956"/>
      <c r="L862" s="956"/>
      <c r="M862" s="956"/>
      <c r="N862" s="956"/>
      <c r="O862" s="956"/>
      <c r="P862" s="956"/>
    </row>
    <row r="863" spans="1:16" s="1008" customFormat="1">
      <c r="A863" s="1007"/>
      <c r="B863" s="956"/>
      <c r="C863" s="956"/>
      <c r="G863" s="956"/>
      <c r="H863" s="956"/>
      <c r="I863" s="956"/>
      <c r="J863" s="956"/>
      <c r="K863" s="956"/>
      <c r="L863" s="956"/>
      <c r="M863" s="956"/>
      <c r="N863" s="956"/>
      <c r="O863" s="956"/>
      <c r="P863" s="956"/>
    </row>
    <row r="864" spans="1:16" s="1008" customFormat="1">
      <c r="A864" s="1007"/>
      <c r="B864" s="956"/>
      <c r="C864" s="956"/>
      <c r="G864" s="956"/>
      <c r="H864" s="956"/>
      <c r="I864" s="956"/>
      <c r="J864" s="956"/>
      <c r="K864" s="956"/>
      <c r="L864" s="956"/>
      <c r="M864" s="956"/>
      <c r="N864" s="956"/>
      <c r="O864" s="956"/>
      <c r="P864" s="956"/>
    </row>
    <row r="865" spans="1:16" s="1008" customFormat="1">
      <c r="A865" s="1007"/>
      <c r="B865" s="956"/>
      <c r="C865" s="956"/>
      <c r="G865" s="956"/>
      <c r="H865" s="956"/>
      <c r="I865" s="956"/>
      <c r="J865" s="956"/>
      <c r="K865" s="956"/>
      <c r="L865" s="956"/>
      <c r="M865" s="956"/>
      <c r="N865" s="956"/>
      <c r="O865" s="956"/>
      <c r="P865" s="956"/>
    </row>
    <row r="866" spans="1:16" s="1008" customFormat="1">
      <c r="A866" s="1007"/>
      <c r="B866" s="956"/>
      <c r="C866" s="956"/>
      <c r="G866" s="956"/>
      <c r="H866" s="956"/>
      <c r="I866" s="956"/>
      <c r="J866" s="956"/>
      <c r="K866" s="956"/>
      <c r="L866" s="956"/>
      <c r="M866" s="956"/>
      <c r="N866" s="956"/>
      <c r="O866" s="956"/>
      <c r="P866" s="956"/>
    </row>
    <row r="867" spans="1:16" s="1008" customFormat="1">
      <c r="A867" s="1007"/>
      <c r="B867" s="956"/>
      <c r="C867" s="956"/>
      <c r="G867" s="956"/>
      <c r="H867" s="956"/>
      <c r="I867" s="956"/>
      <c r="J867" s="956"/>
      <c r="K867" s="956"/>
      <c r="L867" s="956"/>
      <c r="M867" s="956"/>
      <c r="N867" s="956"/>
      <c r="O867" s="956"/>
      <c r="P867" s="956"/>
    </row>
    <row r="868" spans="1:16" s="1008" customFormat="1">
      <c r="A868" s="1007"/>
      <c r="B868" s="956"/>
      <c r="C868" s="956"/>
      <c r="G868" s="956"/>
      <c r="H868" s="956"/>
      <c r="I868" s="956"/>
      <c r="J868" s="956"/>
      <c r="K868" s="956"/>
      <c r="L868" s="956"/>
      <c r="M868" s="956"/>
      <c r="N868" s="956"/>
      <c r="O868" s="956"/>
      <c r="P868" s="956"/>
    </row>
    <row r="869" spans="1:16" s="1008" customFormat="1">
      <c r="A869" s="1007"/>
      <c r="B869" s="956"/>
      <c r="C869" s="956"/>
      <c r="G869" s="956"/>
      <c r="H869" s="956"/>
      <c r="I869" s="956"/>
      <c r="J869" s="956"/>
      <c r="K869" s="956"/>
      <c r="L869" s="956"/>
      <c r="M869" s="956"/>
      <c r="N869" s="956"/>
      <c r="O869" s="956"/>
      <c r="P869" s="956"/>
    </row>
    <row r="870" spans="1:16" s="1008" customFormat="1">
      <c r="A870" s="1007"/>
      <c r="B870" s="956"/>
      <c r="C870" s="956"/>
      <c r="G870" s="956"/>
      <c r="H870" s="956"/>
      <c r="I870" s="956"/>
      <c r="J870" s="956"/>
      <c r="K870" s="956"/>
      <c r="L870" s="956"/>
      <c r="M870" s="956"/>
      <c r="N870" s="956"/>
      <c r="O870" s="956"/>
      <c r="P870" s="956"/>
    </row>
    <row r="871" spans="1:16" s="1008" customFormat="1">
      <c r="A871" s="1007"/>
      <c r="B871" s="956"/>
      <c r="C871" s="956"/>
      <c r="G871" s="956"/>
      <c r="H871" s="956"/>
      <c r="I871" s="956"/>
      <c r="J871" s="956"/>
      <c r="K871" s="956"/>
      <c r="L871" s="956"/>
      <c r="M871" s="956"/>
      <c r="N871" s="956"/>
      <c r="O871" s="956"/>
      <c r="P871" s="956"/>
    </row>
    <row r="872" spans="1:16" s="1008" customFormat="1">
      <c r="A872" s="1007"/>
      <c r="B872" s="956"/>
      <c r="C872" s="956"/>
      <c r="G872" s="956"/>
      <c r="H872" s="956"/>
      <c r="I872" s="956"/>
      <c r="J872" s="956"/>
      <c r="K872" s="956"/>
      <c r="L872" s="956"/>
      <c r="M872" s="956"/>
      <c r="N872" s="956"/>
      <c r="O872" s="956"/>
      <c r="P872" s="956"/>
    </row>
    <row r="873" spans="1:16" s="1008" customFormat="1">
      <c r="A873" s="1007"/>
      <c r="B873" s="956"/>
      <c r="C873" s="956"/>
      <c r="G873" s="956"/>
      <c r="H873" s="956"/>
      <c r="I873" s="956"/>
      <c r="J873" s="956"/>
      <c r="K873" s="956"/>
      <c r="L873" s="956"/>
      <c r="M873" s="956"/>
      <c r="N873" s="956"/>
      <c r="O873" s="956"/>
      <c r="P873" s="956"/>
    </row>
    <row r="874" spans="1:16" s="1008" customFormat="1">
      <c r="A874" s="1007"/>
      <c r="B874" s="956"/>
      <c r="C874" s="956"/>
      <c r="G874" s="956"/>
      <c r="H874" s="956"/>
      <c r="I874" s="956"/>
      <c r="J874" s="956"/>
      <c r="K874" s="956"/>
      <c r="L874" s="956"/>
      <c r="M874" s="956"/>
      <c r="N874" s="956"/>
      <c r="O874" s="956"/>
      <c r="P874" s="956"/>
    </row>
    <row r="875" spans="1:16" s="1008" customFormat="1">
      <c r="A875" s="1007"/>
      <c r="B875" s="956"/>
      <c r="C875" s="956"/>
      <c r="G875" s="956"/>
      <c r="H875" s="956"/>
      <c r="I875" s="956"/>
      <c r="J875" s="956"/>
      <c r="K875" s="956"/>
      <c r="L875" s="956"/>
      <c r="M875" s="956"/>
      <c r="N875" s="956"/>
      <c r="O875" s="956"/>
      <c r="P875" s="956"/>
    </row>
    <row r="876" spans="1:16" s="1008" customFormat="1">
      <c r="A876" s="1007"/>
      <c r="B876" s="956"/>
      <c r="C876" s="956"/>
      <c r="G876" s="956"/>
      <c r="H876" s="956"/>
      <c r="I876" s="956"/>
      <c r="J876" s="956"/>
      <c r="K876" s="956"/>
      <c r="L876" s="956"/>
      <c r="M876" s="956"/>
      <c r="N876" s="956"/>
      <c r="O876" s="956"/>
      <c r="P876" s="956"/>
    </row>
    <row r="877" spans="1:16" s="1008" customFormat="1">
      <c r="A877" s="1007"/>
      <c r="B877" s="956"/>
      <c r="C877" s="956"/>
      <c r="G877" s="956"/>
      <c r="H877" s="956"/>
      <c r="I877" s="956"/>
      <c r="J877" s="956"/>
      <c r="K877" s="956"/>
      <c r="L877" s="956"/>
      <c r="M877" s="956"/>
      <c r="N877" s="956"/>
      <c r="O877" s="956"/>
      <c r="P877" s="956"/>
    </row>
    <row r="878" spans="1:16" s="1008" customFormat="1">
      <c r="A878" s="1007"/>
      <c r="B878" s="956"/>
      <c r="C878" s="956"/>
      <c r="G878" s="956"/>
      <c r="H878" s="956"/>
      <c r="I878" s="956"/>
      <c r="J878" s="956"/>
      <c r="K878" s="956"/>
      <c r="L878" s="956"/>
      <c r="M878" s="956"/>
      <c r="N878" s="956"/>
      <c r="O878" s="956"/>
      <c r="P878" s="956"/>
    </row>
    <row r="879" spans="1:16" s="1008" customFormat="1">
      <c r="A879" s="1007"/>
      <c r="B879" s="956"/>
      <c r="C879" s="956"/>
      <c r="G879" s="956"/>
      <c r="H879" s="956"/>
      <c r="I879" s="956"/>
      <c r="J879" s="956"/>
      <c r="K879" s="956"/>
      <c r="L879" s="956"/>
      <c r="M879" s="956"/>
      <c r="N879" s="956"/>
      <c r="O879" s="956"/>
      <c r="P879" s="956"/>
    </row>
    <row r="880" spans="1:16" s="1008" customFormat="1">
      <c r="A880" s="1007"/>
      <c r="B880" s="956"/>
      <c r="C880" s="956"/>
      <c r="G880" s="956"/>
      <c r="H880" s="956"/>
      <c r="I880" s="956"/>
      <c r="J880" s="956"/>
      <c r="K880" s="956"/>
      <c r="L880" s="956"/>
      <c r="M880" s="956"/>
      <c r="N880" s="956"/>
      <c r="O880" s="956"/>
      <c r="P880" s="956"/>
    </row>
    <row r="881" spans="1:16" s="1008" customFormat="1">
      <c r="A881" s="1007"/>
      <c r="B881" s="956"/>
      <c r="C881" s="956"/>
      <c r="G881" s="956"/>
      <c r="H881" s="956"/>
      <c r="I881" s="956"/>
      <c r="J881" s="956"/>
      <c r="K881" s="956"/>
      <c r="L881" s="956"/>
      <c r="M881" s="956"/>
      <c r="N881" s="956"/>
      <c r="O881" s="956"/>
      <c r="P881" s="956"/>
    </row>
    <row r="882" spans="1:16" s="1008" customFormat="1">
      <c r="A882" s="1007"/>
      <c r="B882" s="956"/>
      <c r="C882" s="956"/>
      <c r="G882" s="956"/>
      <c r="H882" s="956"/>
      <c r="I882" s="956"/>
      <c r="J882" s="956"/>
      <c r="K882" s="956"/>
      <c r="L882" s="956"/>
      <c r="M882" s="956"/>
      <c r="N882" s="956"/>
      <c r="O882" s="956"/>
      <c r="P882" s="956"/>
    </row>
    <row r="883" spans="1:16" s="1008" customFormat="1">
      <c r="A883" s="1007"/>
      <c r="B883" s="956"/>
      <c r="C883" s="956"/>
      <c r="G883" s="956"/>
      <c r="H883" s="956"/>
      <c r="I883" s="956"/>
      <c r="J883" s="956"/>
      <c r="K883" s="956"/>
      <c r="L883" s="956"/>
      <c r="M883" s="956"/>
      <c r="N883" s="956"/>
      <c r="O883" s="956"/>
      <c r="P883" s="956"/>
    </row>
    <row r="884" spans="1:16" s="1008" customFormat="1">
      <c r="A884" s="1007"/>
      <c r="B884" s="956"/>
      <c r="C884" s="956"/>
      <c r="G884" s="956"/>
      <c r="H884" s="956"/>
      <c r="I884" s="956"/>
      <c r="J884" s="956"/>
      <c r="K884" s="956"/>
      <c r="L884" s="956"/>
      <c r="M884" s="956"/>
      <c r="N884" s="956"/>
      <c r="O884" s="956"/>
      <c r="P884" s="956"/>
    </row>
    <row r="885" spans="1:16" s="1008" customFormat="1">
      <c r="A885" s="1007"/>
      <c r="B885" s="956"/>
      <c r="C885" s="956"/>
      <c r="G885" s="956"/>
      <c r="H885" s="956"/>
      <c r="I885" s="956"/>
      <c r="J885" s="956"/>
      <c r="K885" s="956"/>
      <c r="L885" s="956"/>
      <c r="M885" s="956"/>
      <c r="N885" s="956"/>
      <c r="O885" s="956"/>
      <c r="P885" s="956"/>
    </row>
    <row r="886" spans="1:16" s="1008" customFormat="1">
      <c r="A886" s="1007"/>
      <c r="B886" s="956"/>
      <c r="C886" s="956"/>
      <c r="G886" s="956"/>
      <c r="H886" s="956"/>
      <c r="I886" s="956"/>
      <c r="J886" s="956"/>
      <c r="K886" s="956"/>
      <c r="L886" s="956"/>
      <c r="M886" s="956"/>
      <c r="N886" s="956"/>
      <c r="O886" s="956"/>
      <c r="P886" s="956"/>
    </row>
    <row r="887" spans="1:16" s="1008" customFormat="1">
      <c r="A887" s="1007"/>
      <c r="B887" s="956"/>
      <c r="C887" s="956"/>
      <c r="G887" s="956"/>
      <c r="H887" s="956"/>
      <c r="I887" s="956"/>
      <c r="J887" s="956"/>
      <c r="K887" s="956"/>
      <c r="L887" s="956"/>
      <c r="M887" s="956"/>
      <c r="N887" s="956"/>
      <c r="O887" s="956"/>
      <c r="P887" s="956"/>
    </row>
    <row r="888" spans="1:16" s="1008" customFormat="1">
      <c r="A888" s="1007"/>
      <c r="B888" s="956"/>
      <c r="C888" s="956"/>
      <c r="G888" s="956"/>
      <c r="H888" s="956"/>
      <c r="I888" s="956"/>
      <c r="J888" s="956"/>
      <c r="K888" s="956"/>
      <c r="L888" s="956"/>
      <c r="M888" s="956"/>
      <c r="N888" s="956"/>
      <c r="O888" s="956"/>
      <c r="P888" s="956"/>
    </row>
    <row r="889" spans="1:16" s="1008" customFormat="1">
      <c r="A889" s="1007"/>
      <c r="B889" s="956"/>
      <c r="C889" s="956"/>
      <c r="G889" s="956"/>
      <c r="H889" s="956"/>
      <c r="I889" s="956"/>
      <c r="J889" s="956"/>
      <c r="K889" s="956"/>
      <c r="L889" s="956"/>
      <c r="M889" s="956"/>
      <c r="N889" s="956"/>
      <c r="O889" s="956"/>
      <c r="P889" s="956"/>
    </row>
    <row r="890" spans="1:16" s="1008" customFormat="1">
      <c r="A890" s="1007"/>
      <c r="B890" s="956"/>
      <c r="C890" s="956"/>
      <c r="G890" s="956"/>
      <c r="H890" s="956"/>
      <c r="I890" s="956"/>
      <c r="J890" s="956"/>
      <c r="K890" s="956"/>
      <c r="L890" s="956"/>
      <c r="M890" s="956"/>
      <c r="N890" s="956"/>
      <c r="O890" s="956"/>
      <c r="P890" s="956"/>
    </row>
    <row r="891" spans="1:16" s="1008" customFormat="1">
      <c r="A891" s="1007"/>
      <c r="B891" s="956"/>
      <c r="C891" s="956"/>
      <c r="G891" s="956"/>
      <c r="H891" s="956"/>
      <c r="I891" s="956"/>
      <c r="J891" s="956"/>
      <c r="K891" s="956"/>
      <c r="L891" s="956"/>
      <c r="M891" s="956"/>
      <c r="N891" s="956"/>
      <c r="O891" s="956"/>
      <c r="P891" s="956"/>
    </row>
    <row r="892" spans="1:16" s="1008" customFormat="1">
      <c r="A892" s="1007"/>
      <c r="B892" s="956"/>
      <c r="C892" s="956"/>
      <c r="G892" s="956"/>
      <c r="H892" s="956"/>
      <c r="I892" s="956"/>
      <c r="J892" s="956"/>
      <c r="K892" s="956"/>
      <c r="L892" s="956"/>
      <c r="M892" s="956"/>
      <c r="N892" s="956"/>
      <c r="O892" s="956"/>
      <c r="P892" s="956"/>
    </row>
    <row r="893" spans="1:16" s="1008" customFormat="1">
      <c r="A893" s="1007"/>
      <c r="B893" s="956"/>
      <c r="C893" s="956"/>
      <c r="G893" s="956"/>
      <c r="H893" s="956"/>
      <c r="I893" s="956"/>
      <c r="J893" s="956"/>
      <c r="K893" s="956"/>
      <c r="L893" s="956"/>
      <c r="M893" s="956"/>
      <c r="N893" s="956"/>
      <c r="O893" s="956"/>
      <c r="P893" s="956"/>
    </row>
    <row r="894" spans="1:16" s="1008" customFormat="1">
      <c r="A894" s="1007"/>
      <c r="B894" s="956"/>
      <c r="C894" s="956"/>
      <c r="G894" s="956"/>
      <c r="H894" s="956"/>
      <c r="I894" s="956"/>
      <c r="J894" s="956"/>
      <c r="K894" s="956"/>
      <c r="L894" s="956"/>
      <c r="M894" s="956"/>
      <c r="N894" s="956"/>
      <c r="O894" s="956"/>
      <c r="P894" s="956"/>
    </row>
    <row r="895" spans="1:16" s="1008" customFormat="1">
      <c r="A895" s="1007"/>
      <c r="B895" s="956"/>
      <c r="C895" s="956"/>
      <c r="G895" s="956"/>
      <c r="H895" s="956"/>
      <c r="I895" s="956"/>
      <c r="J895" s="956"/>
      <c r="K895" s="956"/>
      <c r="L895" s="956"/>
      <c r="M895" s="956"/>
      <c r="N895" s="956"/>
      <c r="O895" s="956"/>
      <c r="P895" s="956"/>
    </row>
    <row r="896" spans="1:16" s="1008" customFormat="1">
      <c r="A896" s="1007"/>
      <c r="B896" s="956"/>
      <c r="C896" s="956"/>
      <c r="G896" s="956"/>
      <c r="H896" s="956"/>
      <c r="I896" s="956"/>
      <c r="J896" s="956"/>
      <c r="K896" s="956"/>
      <c r="L896" s="956"/>
      <c r="M896" s="956"/>
      <c r="N896" s="956"/>
      <c r="O896" s="956"/>
      <c r="P896" s="956"/>
    </row>
    <row r="897" spans="1:16" s="1008" customFormat="1">
      <c r="A897" s="1007"/>
      <c r="B897" s="956"/>
      <c r="C897" s="956"/>
      <c r="G897" s="956"/>
      <c r="H897" s="956"/>
      <c r="I897" s="956"/>
      <c r="J897" s="956"/>
      <c r="K897" s="956"/>
      <c r="L897" s="956"/>
      <c r="M897" s="956"/>
      <c r="N897" s="956"/>
      <c r="O897" s="956"/>
      <c r="P897" s="956"/>
    </row>
    <row r="898" spans="1:16" s="1008" customFormat="1">
      <c r="A898" s="1007"/>
      <c r="B898" s="956"/>
      <c r="C898" s="956"/>
      <c r="G898" s="956"/>
      <c r="H898" s="956"/>
      <c r="I898" s="956"/>
      <c r="J898" s="956"/>
      <c r="K898" s="956"/>
      <c r="L898" s="956"/>
      <c r="M898" s="956"/>
      <c r="N898" s="956"/>
      <c r="O898" s="956"/>
      <c r="P898" s="956"/>
    </row>
    <row r="899" spans="1:16" s="1008" customFormat="1">
      <c r="A899" s="1007"/>
      <c r="B899" s="956"/>
      <c r="C899" s="956"/>
      <c r="G899" s="956"/>
      <c r="H899" s="956"/>
      <c r="I899" s="956"/>
      <c r="J899" s="956"/>
      <c r="K899" s="956"/>
      <c r="L899" s="956"/>
      <c r="M899" s="956"/>
      <c r="N899" s="956"/>
      <c r="O899" s="956"/>
      <c r="P899" s="956"/>
    </row>
    <row r="900" spans="1:16" s="1008" customFormat="1">
      <c r="A900" s="1007"/>
      <c r="B900" s="956"/>
      <c r="C900" s="956"/>
      <c r="G900" s="956"/>
      <c r="H900" s="956"/>
      <c r="I900" s="956"/>
      <c r="J900" s="956"/>
      <c r="K900" s="956"/>
      <c r="L900" s="956"/>
      <c r="M900" s="956"/>
      <c r="N900" s="956"/>
      <c r="O900" s="956"/>
      <c r="P900" s="956"/>
    </row>
    <row r="901" spans="1:16" s="1008" customFormat="1">
      <c r="A901" s="1007"/>
      <c r="B901" s="956"/>
      <c r="C901" s="956"/>
      <c r="G901" s="956"/>
      <c r="H901" s="956"/>
      <c r="I901" s="956"/>
      <c r="J901" s="956"/>
      <c r="K901" s="956"/>
      <c r="L901" s="956"/>
      <c r="M901" s="956"/>
      <c r="N901" s="956"/>
      <c r="O901" s="956"/>
      <c r="P901" s="956"/>
    </row>
    <row r="902" spans="1:16" s="1008" customFormat="1">
      <c r="A902" s="1007"/>
      <c r="B902" s="956"/>
      <c r="C902" s="956"/>
      <c r="G902" s="956"/>
      <c r="H902" s="956"/>
      <c r="I902" s="956"/>
      <c r="J902" s="956"/>
      <c r="K902" s="956"/>
      <c r="L902" s="956"/>
      <c r="M902" s="956"/>
      <c r="N902" s="956"/>
      <c r="O902" s="956"/>
      <c r="P902" s="956"/>
    </row>
    <row r="903" spans="1:16" s="1008" customFormat="1">
      <c r="A903" s="1007"/>
      <c r="B903" s="956"/>
      <c r="C903" s="956"/>
      <c r="G903" s="956"/>
      <c r="H903" s="956"/>
      <c r="I903" s="956"/>
      <c r="J903" s="956"/>
      <c r="K903" s="956"/>
      <c r="L903" s="956"/>
      <c r="M903" s="956"/>
      <c r="N903" s="956"/>
      <c r="O903" s="956"/>
      <c r="P903" s="956"/>
    </row>
    <row r="904" spans="1:16" s="1008" customFormat="1">
      <c r="A904" s="1007"/>
      <c r="B904" s="956"/>
      <c r="C904" s="956"/>
      <c r="G904" s="956"/>
      <c r="H904" s="956"/>
      <c r="I904" s="956"/>
      <c r="J904" s="956"/>
      <c r="K904" s="956"/>
      <c r="L904" s="956"/>
      <c r="M904" s="956"/>
      <c r="N904" s="956"/>
      <c r="O904" s="956"/>
      <c r="P904" s="956"/>
    </row>
    <row r="905" spans="1:16" s="1008" customFormat="1">
      <c r="A905" s="1007"/>
      <c r="B905" s="956"/>
      <c r="C905" s="956"/>
      <c r="G905" s="956"/>
      <c r="H905" s="956"/>
      <c r="I905" s="956"/>
      <c r="J905" s="956"/>
      <c r="K905" s="956"/>
      <c r="L905" s="956"/>
      <c r="M905" s="956"/>
      <c r="N905" s="956"/>
      <c r="O905" s="956"/>
      <c r="P905" s="956"/>
    </row>
    <row r="906" spans="1:16" s="1008" customFormat="1">
      <c r="A906" s="1007"/>
      <c r="B906" s="956"/>
      <c r="C906" s="956"/>
      <c r="G906" s="956"/>
      <c r="H906" s="956"/>
      <c r="I906" s="956"/>
      <c r="J906" s="956"/>
      <c r="K906" s="956"/>
      <c r="L906" s="956"/>
      <c r="M906" s="956"/>
      <c r="N906" s="956"/>
      <c r="O906" s="956"/>
      <c r="P906" s="956"/>
    </row>
    <row r="907" spans="1:16" s="1008" customFormat="1">
      <c r="A907" s="1007"/>
      <c r="B907" s="956"/>
      <c r="C907" s="956"/>
      <c r="G907" s="956"/>
      <c r="H907" s="956"/>
      <c r="I907" s="956"/>
      <c r="J907" s="956"/>
      <c r="K907" s="956"/>
      <c r="L907" s="956"/>
      <c r="M907" s="956"/>
      <c r="N907" s="956"/>
      <c r="O907" s="956"/>
      <c r="P907" s="956"/>
    </row>
    <row r="908" spans="1:16" s="1008" customFormat="1">
      <c r="A908" s="1007"/>
      <c r="B908" s="956"/>
      <c r="C908" s="956"/>
      <c r="G908" s="956"/>
      <c r="H908" s="956"/>
      <c r="I908" s="956"/>
      <c r="J908" s="956"/>
      <c r="K908" s="956"/>
      <c r="L908" s="956"/>
      <c r="M908" s="956"/>
      <c r="N908" s="956"/>
      <c r="O908" s="956"/>
      <c r="P908" s="956"/>
    </row>
    <row r="909" spans="1:16" s="1008" customFormat="1">
      <c r="A909" s="1007"/>
      <c r="B909" s="956"/>
      <c r="C909" s="956"/>
      <c r="G909" s="956"/>
      <c r="H909" s="956"/>
      <c r="I909" s="956"/>
      <c r="J909" s="956"/>
      <c r="K909" s="956"/>
      <c r="L909" s="956"/>
      <c r="M909" s="956"/>
      <c r="N909" s="956"/>
      <c r="O909" s="956"/>
      <c r="P909" s="956"/>
    </row>
    <row r="910" spans="1:16" s="1008" customFormat="1">
      <c r="A910" s="1007"/>
      <c r="B910" s="956"/>
      <c r="C910" s="956"/>
      <c r="G910" s="956"/>
      <c r="H910" s="956"/>
      <c r="I910" s="956"/>
      <c r="J910" s="956"/>
      <c r="K910" s="956"/>
      <c r="L910" s="956"/>
      <c r="M910" s="956"/>
      <c r="N910" s="956"/>
      <c r="O910" s="956"/>
      <c r="P910" s="956"/>
    </row>
    <row r="911" spans="1:16" s="1008" customFormat="1">
      <c r="A911" s="1007"/>
      <c r="B911" s="956"/>
      <c r="C911" s="956"/>
      <c r="G911" s="956"/>
      <c r="H911" s="956"/>
      <c r="I911" s="956"/>
      <c r="J911" s="956"/>
      <c r="K911" s="956"/>
      <c r="L911" s="956"/>
      <c r="M911" s="956"/>
      <c r="N911" s="956"/>
      <c r="O911" s="956"/>
      <c r="P911" s="956"/>
    </row>
    <row r="912" spans="1:16" s="1008" customFormat="1">
      <c r="A912" s="1007"/>
      <c r="B912" s="956"/>
      <c r="C912" s="956"/>
      <c r="G912" s="956"/>
      <c r="H912" s="956"/>
      <c r="I912" s="956"/>
      <c r="J912" s="956"/>
      <c r="K912" s="956"/>
      <c r="L912" s="956"/>
      <c r="M912" s="956"/>
      <c r="N912" s="956"/>
      <c r="O912" s="956"/>
      <c r="P912" s="956"/>
    </row>
    <row r="913" spans="1:16" s="1008" customFormat="1">
      <c r="A913" s="1007"/>
      <c r="B913" s="956"/>
      <c r="C913" s="956"/>
      <c r="G913" s="956"/>
      <c r="H913" s="956"/>
      <c r="I913" s="956"/>
      <c r="J913" s="956"/>
      <c r="K913" s="956"/>
      <c r="L913" s="956"/>
      <c r="M913" s="956"/>
      <c r="N913" s="956"/>
      <c r="O913" s="956"/>
      <c r="P913" s="956"/>
    </row>
    <row r="914" spans="1:16" s="1008" customFormat="1">
      <c r="A914" s="1007"/>
      <c r="B914" s="956"/>
      <c r="C914" s="956"/>
      <c r="G914" s="956"/>
      <c r="H914" s="956"/>
      <c r="I914" s="956"/>
      <c r="J914" s="956"/>
      <c r="K914" s="956"/>
      <c r="L914" s="956"/>
      <c r="M914" s="956"/>
      <c r="N914" s="956"/>
      <c r="O914" s="956"/>
      <c r="P914" s="956"/>
    </row>
    <row r="915" spans="1:16" s="1008" customFormat="1">
      <c r="A915" s="1007"/>
      <c r="B915" s="956"/>
      <c r="C915" s="956"/>
      <c r="G915" s="956"/>
      <c r="H915" s="956"/>
      <c r="I915" s="956"/>
      <c r="J915" s="956"/>
      <c r="K915" s="956"/>
      <c r="L915" s="956"/>
      <c r="M915" s="956"/>
      <c r="N915" s="956"/>
      <c r="O915" s="956"/>
      <c r="P915" s="956"/>
    </row>
    <row r="916" spans="1:16" s="1008" customFormat="1">
      <c r="A916" s="1007"/>
      <c r="B916" s="956"/>
      <c r="C916" s="956"/>
      <c r="G916" s="956"/>
      <c r="H916" s="956"/>
      <c r="I916" s="956"/>
      <c r="J916" s="956"/>
      <c r="K916" s="956"/>
      <c r="L916" s="956"/>
      <c r="M916" s="956"/>
      <c r="N916" s="956"/>
      <c r="O916" s="956"/>
      <c r="P916" s="956"/>
    </row>
    <row r="917" spans="1:16" s="1008" customFormat="1">
      <c r="A917" s="1007"/>
      <c r="B917" s="956"/>
      <c r="C917" s="956"/>
      <c r="G917" s="956"/>
      <c r="H917" s="956"/>
      <c r="I917" s="956"/>
      <c r="J917" s="956"/>
      <c r="K917" s="956"/>
      <c r="L917" s="956"/>
      <c r="M917" s="956"/>
      <c r="N917" s="956"/>
      <c r="O917" s="956"/>
      <c r="P917" s="956"/>
    </row>
    <row r="918" spans="1:16" s="1008" customFormat="1">
      <c r="A918" s="1007"/>
      <c r="B918" s="956"/>
      <c r="C918" s="956"/>
      <c r="G918" s="956"/>
      <c r="H918" s="956"/>
      <c r="I918" s="956"/>
      <c r="J918" s="956"/>
      <c r="K918" s="956"/>
      <c r="L918" s="956"/>
      <c r="M918" s="956"/>
      <c r="N918" s="956"/>
      <c r="O918" s="956"/>
      <c r="P918" s="956"/>
    </row>
    <row r="919" spans="1:16" s="1008" customFormat="1">
      <c r="A919" s="1007"/>
      <c r="B919" s="956"/>
      <c r="C919" s="956"/>
      <c r="G919" s="956"/>
      <c r="H919" s="956"/>
      <c r="I919" s="956"/>
      <c r="J919" s="956"/>
      <c r="K919" s="956"/>
      <c r="L919" s="956"/>
      <c r="M919" s="956"/>
      <c r="N919" s="956"/>
      <c r="O919" s="956"/>
      <c r="P919" s="956"/>
    </row>
    <row r="920" spans="1:16" s="1008" customFormat="1">
      <c r="A920" s="1007"/>
      <c r="B920" s="956"/>
      <c r="C920" s="956"/>
      <c r="G920" s="956"/>
      <c r="H920" s="956"/>
      <c r="I920" s="956"/>
      <c r="J920" s="956"/>
      <c r="K920" s="956"/>
      <c r="L920" s="956"/>
      <c r="M920" s="956"/>
      <c r="N920" s="956"/>
      <c r="O920" s="956"/>
      <c r="P920" s="956"/>
    </row>
    <row r="921" spans="1:16" s="1008" customFormat="1">
      <c r="A921" s="1007"/>
      <c r="B921" s="956"/>
      <c r="C921" s="956"/>
      <c r="G921" s="956"/>
      <c r="H921" s="956"/>
      <c r="I921" s="956"/>
      <c r="J921" s="956"/>
      <c r="K921" s="956"/>
      <c r="L921" s="956"/>
      <c r="M921" s="956"/>
      <c r="N921" s="956"/>
      <c r="O921" s="956"/>
      <c r="P921" s="956"/>
    </row>
    <row r="922" spans="1:16" s="1008" customFormat="1">
      <c r="A922" s="1007"/>
      <c r="B922" s="956"/>
      <c r="C922" s="956"/>
      <c r="G922" s="956"/>
      <c r="H922" s="956"/>
      <c r="I922" s="956"/>
      <c r="J922" s="956"/>
      <c r="K922" s="956"/>
      <c r="L922" s="956"/>
      <c r="M922" s="956"/>
      <c r="N922" s="956"/>
      <c r="O922" s="956"/>
      <c r="P922" s="956"/>
    </row>
    <row r="923" spans="1:16" s="1008" customFormat="1">
      <c r="A923" s="1007"/>
      <c r="B923" s="956"/>
      <c r="C923" s="956"/>
      <c r="G923" s="956"/>
      <c r="H923" s="956"/>
      <c r="I923" s="956"/>
      <c r="J923" s="956"/>
      <c r="K923" s="956"/>
      <c r="L923" s="956"/>
      <c r="M923" s="956"/>
      <c r="N923" s="956"/>
      <c r="O923" s="956"/>
      <c r="P923" s="956"/>
    </row>
    <row r="924" spans="1:16" s="1008" customFormat="1">
      <c r="A924" s="1007"/>
      <c r="B924" s="956"/>
      <c r="C924" s="956"/>
      <c r="G924" s="956"/>
      <c r="H924" s="956"/>
      <c r="I924" s="956"/>
      <c r="J924" s="956"/>
      <c r="K924" s="956"/>
      <c r="L924" s="956"/>
      <c r="M924" s="956"/>
      <c r="N924" s="956"/>
      <c r="O924" s="956"/>
      <c r="P924" s="956"/>
    </row>
    <row r="925" spans="1:16" s="1008" customFormat="1">
      <c r="A925" s="1007"/>
      <c r="B925" s="956"/>
      <c r="C925" s="956"/>
      <c r="G925" s="956"/>
      <c r="H925" s="956"/>
      <c r="I925" s="956"/>
      <c r="J925" s="956"/>
      <c r="K925" s="956"/>
      <c r="L925" s="956"/>
      <c r="M925" s="956"/>
      <c r="N925" s="956"/>
      <c r="O925" s="956"/>
      <c r="P925" s="956"/>
    </row>
    <row r="926" spans="1:16" s="1008" customFormat="1">
      <c r="A926" s="1007"/>
      <c r="B926" s="956"/>
      <c r="C926" s="956"/>
      <c r="G926" s="956"/>
      <c r="H926" s="956"/>
      <c r="I926" s="956"/>
      <c r="J926" s="956"/>
      <c r="K926" s="956"/>
      <c r="L926" s="956"/>
      <c r="M926" s="956"/>
      <c r="N926" s="956"/>
      <c r="O926" s="956"/>
      <c r="P926" s="956"/>
    </row>
    <row r="927" spans="1:16" s="1008" customFormat="1">
      <c r="A927" s="1007"/>
      <c r="B927" s="956"/>
      <c r="C927" s="956"/>
      <c r="G927" s="956"/>
      <c r="H927" s="956"/>
      <c r="I927" s="956"/>
      <c r="J927" s="956"/>
      <c r="K927" s="956"/>
      <c r="L927" s="956"/>
      <c r="M927" s="956"/>
      <c r="N927" s="956"/>
      <c r="O927" s="956"/>
      <c r="P927" s="956"/>
    </row>
    <row r="928" spans="1:16" s="1008" customFormat="1">
      <c r="A928" s="1007"/>
      <c r="B928" s="956"/>
      <c r="C928" s="956"/>
      <c r="G928" s="956"/>
      <c r="H928" s="956"/>
      <c r="I928" s="956"/>
      <c r="J928" s="956"/>
      <c r="K928" s="956"/>
      <c r="L928" s="956"/>
      <c r="M928" s="956"/>
      <c r="N928" s="956"/>
      <c r="O928" s="956"/>
      <c r="P928" s="956"/>
    </row>
    <row r="929" spans="1:16" s="1008" customFormat="1">
      <c r="A929" s="1007"/>
      <c r="B929" s="956"/>
      <c r="C929" s="956"/>
      <c r="G929" s="956"/>
      <c r="H929" s="956"/>
      <c r="I929" s="956"/>
      <c r="J929" s="956"/>
      <c r="K929" s="956"/>
      <c r="L929" s="956"/>
      <c r="M929" s="956"/>
      <c r="N929" s="956"/>
      <c r="O929" s="956"/>
      <c r="P929" s="956"/>
    </row>
    <row r="930" spans="1:16" s="1008" customFormat="1">
      <c r="A930" s="1007"/>
      <c r="B930" s="956"/>
      <c r="C930" s="956"/>
      <c r="G930" s="956"/>
      <c r="H930" s="956"/>
      <c r="I930" s="956"/>
      <c r="J930" s="956"/>
      <c r="K930" s="956"/>
      <c r="L930" s="956"/>
      <c r="M930" s="956"/>
      <c r="N930" s="956"/>
      <c r="O930" s="956"/>
      <c r="P930" s="956"/>
    </row>
    <row r="931" spans="1:16" s="1008" customFormat="1">
      <c r="A931" s="1007"/>
      <c r="B931" s="956"/>
      <c r="C931" s="956"/>
      <c r="G931" s="956"/>
      <c r="H931" s="956"/>
      <c r="I931" s="956"/>
      <c r="J931" s="956"/>
      <c r="K931" s="956"/>
      <c r="L931" s="956"/>
      <c r="M931" s="956"/>
      <c r="N931" s="956"/>
      <c r="O931" s="956"/>
      <c r="P931" s="956"/>
    </row>
    <row r="932" spans="1:16" s="1008" customFormat="1">
      <c r="A932" s="1007"/>
      <c r="B932" s="956"/>
      <c r="C932" s="956"/>
      <c r="G932" s="956"/>
      <c r="H932" s="956"/>
      <c r="I932" s="956"/>
      <c r="J932" s="956"/>
      <c r="K932" s="956"/>
      <c r="L932" s="956"/>
      <c r="M932" s="956"/>
      <c r="N932" s="956"/>
      <c r="O932" s="956"/>
      <c r="P932" s="956"/>
    </row>
    <row r="933" spans="1:16" s="1008" customFormat="1">
      <c r="A933" s="1007"/>
      <c r="B933" s="956"/>
      <c r="C933" s="956"/>
      <c r="G933" s="956"/>
      <c r="H933" s="956"/>
      <c r="I933" s="956"/>
      <c r="J933" s="956"/>
      <c r="K933" s="956"/>
      <c r="L933" s="956"/>
      <c r="M933" s="956"/>
      <c r="N933" s="956"/>
      <c r="O933" s="956"/>
      <c r="P933" s="956"/>
    </row>
    <row r="934" spans="1:16" s="1008" customFormat="1">
      <c r="A934" s="1007"/>
      <c r="B934" s="956"/>
      <c r="C934" s="956"/>
      <c r="G934" s="956"/>
      <c r="H934" s="956"/>
      <c r="I934" s="956"/>
      <c r="J934" s="956"/>
      <c r="K934" s="956"/>
      <c r="L934" s="956"/>
      <c r="M934" s="956"/>
      <c r="N934" s="956"/>
      <c r="O934" s="956"/>
      <c r="P934" s="956"/>
    </row>
    <row r="935" spans="1:16" s="1008" customFormat="1">
      <c r="A935" s="1007"/>
      <c r="B935" s="956"/>
      <c r="C935" s="956"/>
      <c r="G935" s="956"/>
      <c r="H935" s="956"/>
      <c r="I935" s="956"/>
      <c r="J935" s="956"/>
      <c r="K935" s="956"/>
      <c r="L935" s="956"/>
      <c r="M935" s="956"/>
      <c r="N935" s="956"/>
      <c r="O935" s="956"/>
      <c r="P935" s="956"/>
    </row>
    <row r="936" spans="1:16" s="1008" customFormat="1">
      <c r="A936" s="1007"/>
      <c r="B936" s="956"/>
      <c r="C936" s="956"/>
      <c r="G936" s="956"/>
      <c r="H936" s="956"/>
      <c r="I936" s="956"/>
      <c r="J936" s="956"/>
      <c r="K936" s="956"/>
      <c r="L936" s="956"/>
      <c r="M936" s="956"/>
      <c r="N936" s="956"/>
      <c r="O936" s="956"/>
      <c r="P936" s="956"/>
    </row>
    <row r="937" spans="1:16" s="1008" customFormat="1">
      <c r="A937" s="1007"/>
      <c r="B937" s="956"/>
      <c r="C937" s="956"/>
      <c r="G937" s="956"/>
      <c r="H937" s="956"/>
      <c r="I937" s="956"/>
      <c r="J937" s="956"/>
      <c r="K937" s="956"/>
      <c r="L937" s="956"/>
      <c r="M937" s="956"/>
      <c r="N937" s="956"/>
      <c r="O937" s="956"/>
      <c r="P937" s="956"/>
    </row>
    <row r="938" spans="1:16" s="1008" customFormat="1">
      <c r="A938" s="1007"/>
      <c r="B938" s="956"/>
      <c r="C938" s="956"/>
      <c r="G938" s="956"/>
      <c r="H938" s="956"/>
      <c r="I938" s="956"/>
      <c r="J938" s="956"/>
      <c r="K938" s="956"/>
      <c r="L938" s="956"/>
      <c r="M938" s="956"/>
      <c r="N938" s="956"/>
      <c r="O938" s="956"/>
      <c r="P938" s="956"/>
    </row>
    <row r="939" spans="1:16" s="1008" customFormat="1">
      <c r="A939" s="1007"/>
      <c r="B939" s="956"/>
      <c r="C939" s="956"/>
      <c r="G939" s="956"/>
      <c r="H939" s="956"/>
      <c r="I939" s="956"/>
      <c r="J939" s="956"/>
      <c r="K939" s="956"/>
      <c r="L939" s="956"/>
      <c r="M939" s="956"/>
      <c r="N939" s="956"/>
      <c r="O939" s="956"/>
      <c r="P939" s="956"/>
    </row>
    <row r="940" spans="1:16" s="1008" customFormat="1">
      <c r="A940" s="1007"/>
      <c r="B940" s="956"/>
      <c r="C940" s="956"/>
      <c r="G940" s="956"/>
      <c r="H940" s="956"/>
      <c r="I940" s="956"/>
      <c r="J940" s="956"/>
      <c r="K940" s="956"/>
      <c r="L940" s="956"/>
      <c r="M940" s="956"/>
      <c r="N940" s="956"/>
      <c r="O940" s="956"/>
      <c r="P940" s="956"/>
    </row>
    <row r="941" spans="1:16" s="1008" customFormat="1">
      <c r="A941" s="1007"/>
      <c r="B941" s="956"/>
      <c r="C941" s="956"/>
      <c r="G941" s="956"/>
      <c r="H941" s="956"/>
      <c r="I941" s="956"/>
      <c r="J941" s="956"/>
      <c r="K941" s="956"/>
      <c r="L941" s="956"/>
      <c r="M941" s="956"/>
      <c r="N941" s="956"/>
      <c r="O941" s="956"/>
      <c r="P941" s="956"/>
    </row>
    <row r="942" spans="1:16" s="1008" customFormat="1">
      <c r="A942" s="1007"/>
      <c r="B942" s="956"/>
      <c r="C942" s="956"/>
      <c r="G942" s="956"/>
      <c r="H942" s="956"/>
      <c r="I942" s="956"/>
      <c r="J942" s="956"/>
      <c r="K942" s="956"/>
      <c r="L942" s="956"/>
      <c r="M942" s="956"/>
      <c r="N942" s="956"/>
      <c r="O942" s="956"/>
      <c r="P942" s="956"/>
    </row>
    <row r="943" spans="1:16" s="1008" customFormat="1">
      <c r="A943" s="1007"/>
      <c r="B943" s="956"/>
      <c r="C943" s="956"/>
      <c r="G943" s="956"/>
      <c r="H943" s="956"/>
      <c r="I943" s="956"/>
      <c r="J943" s="956"/>
      <c r="K943" s="956"/>
      <c r="L943" s="956"/>
      <c r="M943" s="956"/>
      <c r="N943" s="956"/>
      <c r="O943" s="956"/>
      <c r="P943" s="956"/>
    </row>
    <row r="944" spans="1:16" s="1008" customFormat="1">
      <c r="A944" s="1007"/>
      <c r="B944" s="956"/>
      <c r="C944" s="956"/>
      <c r="G944" s="956"/>
      <c r="H944" s="956"/>
      <c r="I944" s="956"/>
      <c r="J944" s="956"/>
      <c r="K944" s="956"/>
      <c r="L944" s="956"/>
      <c r="M944" s="956"/>
      <c r="N944" s="956"/>
      <c r="O944" s="956"/>
      <c r="P944" s="956"/>
    </row>
    <row r="945" spans="1:16" s="1008" customFormat="1">
      <c r="A945" s="1007"/>
      <c r="B945" s="956"/>
      <c r="C945" s="956"/>
      <c r="G945" s="956"/>
      <c r="H945" s="956"/>
      <c r="I945" s="956"/>
      <c r="J945" s="956"/>
      <c r="K945" s="956"/>
      <c r="L945" s="956"/>
      <c r="M945" s="956"/>
      <c r="N945" s="956"/>
      <c r="O945" s="956"/>
      <c r="P945" s="956"/>
    </row>
    <row r="946" spans="1:16" s="1008" customFormat="1">
      <c r="A946" s="1007"/>
      <c r="B946" s="956"/>
      <c r="C946" s="956"/>
      <c r="G946" s="956"/>
      <c r="H946" s="956"/>
      <c r="I946" s="956"/>
      <c r="J946" s="956"/>
      <c r="K946" s="956"/>
      <c r="L946" s="956"/>
      <c r="M946" s="956"/>
      <c r="N946" s="956"/>
      <c r="O946" s="956"/>
      <c r="P946" s="956"/>
    </row>
    <row r="947" spans="1:16" s="1008" customFormat="1">
      <c r="A947" s="1007"/>
      <c r="B947" s="956"/>
      <c r="C947" s="956"/>
      <c r="G947" s="956"/>
      <c r="H947" s="956"/>
      <c r="I947" s="956"/>
      <c r="J947" s="956"/>
      <c r="K947" s="956"/>
      <c r="L947" s="956"/>
      <c r="M947" s="956"/>
      <c r="N947" s="956"/>
      <c r="O947" s="956"/>
      <c r="P947" s="956"/>
    </row>
    <row r="948" spans="1:16" s="1008" customFormat="1">
      <c r="A948" s="1007"/>
      <c r="B948" s="956"/>
      <c r="C948" s="956"/>
      <c r="G948" s="956"/>
      <c r="H948" s="956"/>
      <c r="I948" s="956"/>
      <c r="J948" s="956"/>
      <c r="K948" s="956"/>
      <c r="L948" s="956"/>
      <c r="M948" s="956"/>
      <c r="N948" s="956"/>
      <c r="O948" s="956"/>
      <c r="P948" s="956"/>
    </row>
    <row r="949" spans="1:16" s="1008" customFormat="1">
      <c r="A949" s="1007"/>
      <c r="B949" s="956"/>
      <c r="C949" s="956"/>
      <c r="G949" s="956"/>
      <c r="H949" s="956"/>
      <c r="I949" s="956"/>
      <c r="J949" s="956"/>
      <c r="K949" s="956"/>
      <c r="L949" s="956"/>
      <c r="M949" s="956"/>
      <c r="N949" s="956"/>
      <c r="O949" s="956"/>
      <c r="P949" s="956"/>
    </row>
    <row r="950" spans="1:16" s="1008" customFormat="1">
      <c r="A950" s="1007"/>
      <c r="B950" s="956"/>
      <c r="C950" s="956"/>
      <c r="G950" s="956"/>
      <c r="H950" s="956"/>
      <c r="I950" s="956"/>
      <c r="J950" s="956"/>
      <c r="K950" s="956"/>
      <c r="L950" s="956"/>
      <c r="M950" s="956"/>
      <c r="N950" s="956"/>
      <c r="O950" s="956"/>
      <c r="P950" s="956"/>
    </row>
    <row r="951" spans="1:16" s="1008" customFormat="1">
      <c r="A951" s="1007"/>
      <c r="B951" s="956"/>
      <c r="C951" s="956"/>
      <c r="G951" s="956"/>
      <c r="H951" s="956"/>
      <c r="I951" s="956"/>
      <c r="J951" s="956"/>
      <c r="K951" s="956"/>
      <c r="L951" s="956"/>
      <c r="M951" s="956"/>
      <c r="N951" s="956"/>
      <c r="O951" s="956"/>
      <c r="P951" s="956"/>
    </row>
    <row r="952" spans="1:16" s="1008" customFormat="1">
      <c r="A952" s="1007"/>
      <c r="B952" s="956"/>
      <c r="C952" s="956"/>
      <c r="G952" s="956"/>
      <c r="H952" s="956"/>
      <c r="I952" s="956"/>
      <c r="J952" s="956"/>
      <c r="K952" s="956"/>
      <c r="L952" s="956"/>
      <c r="M952" s="956"/>
      <c r="N952" s="956"/>
      <c r="O952" s="956"/>
      <c r="P952" s="956"/>
    </row>
    <row r="953" spans="1:16" s="1008" customFormat="1">
      <c r="A953" s="1007"/>
      <c r="B953" s="956"/>
      <c r="C953" s="956"/>
      <c r="G953" s="956"/>
      <c r="H953" s="956"/>
      <c r="I953" s="956"/>
      <c r="J953" s="956"/>
      <c r="K953" s="956"/>
      <c r="L953" s="956"/>
      <c r="M953" s="956"/>
      <c r="N953" s="956"/>
      <c r="O953" s="956"/>
      <c r="P953" s="956"/>
    </row>
    <row r="954" spans="1:16" s="1008" customFormat="1">
      <c r="A954" s="1007"/>
      <c r="B954" s="956"/>
      <c r="C954" s="956"/>
      <c r="G954" s="956"/>
      <c r="H954" s="956"/>
      <c r="I954" s="956"/>
      <c r="J954" s="956"/>
      <c r="K954" s="956"/>
      <c r="L954" s="956"/>
      <c r="M954" s="956"/>
      <c r="N954" s="956"/>
      <c r="O954" s="956"/>
      <c r="P954" s="956"/>
    </row>
    <row r="955" spans="1:16" s="1008" customFormat="1">
      <c r="A955" s="1007"/>
      <c r="B955" s="956"/>
      <c r="C955" s="956"/>
      <c r="G955" s="956"/>
      <c r="H955" s="956"/>
      <c r="I955" s="956"/>
      <c r="J955" s="956"/>
      <c r="K955" s="956"/>
      <c r="L955" s="956"/>
      <c r="M955" s="956"/>
      <c r="N955" s="956"/>
      <c r="O955" s="956"/>
      <c r="P955" s="956"/>
    </row>
    <row r="956" spans="1:16" s="1008" customFormat="1">
      <c r="A956" s="1007"/>
      <c r="B956" s="956"/>
      <c r="C956" s="956"/>
      <c r="G956" s="956"/>
      <c r="H956" s="956"/>
      <c r="I956" s="956"/>
      <c r="J956" s="956"/>
      <c r="K956" s="956"/>
      <c r="L956" s="956"/>
      <c r="M956" s="956"/>
      <c r="N956" s="956"/>
      <c r="O956" s="956"/>
      <c r="P956" s="956"/>
    </row>
    <row r="957" spans="1:16" s="1008" customFormat="1">
      <c r="A957" s="1007"/>
      <c r="B957" s="956"/>
      <c r="C957" s="956"/>
      <c r="G957" s="956"/>
      <c r="H957" s="956"/>
      <c r="I957" s="956"/>
      <c r="J957" s="956"/>
      <c r="K957" s="956"/>
      <c r="L957" s="956"/>
      <c r="M957" s="956"/>
      <c r="N957" s="956"/>
      <c r="O957" s="956"/>
      <c r="P957" s="956"/>
    </row>
    <row r="958" spans="1:16" s="1008" customFormat="1">
      <c r="A958" s="1007"/>
      <c r="B958" s="956"/>
      <c r="C958" s="956"/>
      <c r="G958" s="956"/>
      <c r="H958" s="956"/>
      <c r="I958" s="956"/>
      <c r="J958" s="956"/>
      <c r="K958" s="956"/>
      <c r="L958" s="956"/>
      <c r="M958" s="956"/>
      <c r="N958" s="956"/>
      <c r="O958" s="956"/>
      <c r="P958" s="956"/>
    </row>
    <row r="959" spans="1:16" s="1008" customFormat="1">
      <c r="A959" s="1007"/>
      <c r="B959" s="956"/>
      <c r="C959" s="956"/>
      <c r="G959" s="956"/>
      <c r="H959" s="956"/>
      <c r="I959" s="956"/>
      <c r="J959" s="956"/>
      <c r="K959" s="956"/>
      <c r="L959" s="956"/>
      <c r="M959" s="956"/>
      <c r="N959" s="956"/>
      <c r="O959" s="956"/>
      <c r="P959" s="956"/>
    </row>
    <row r="960" spans="1:16" s="1008" customFormat="1">
      <c r="A960" s="1007"/>
      <c r="B960" s="956"/>
      <c r="C960" s="956"/>
      <c r="G960" s="956"/>
      <c r="H960" s="956"/>
      <c r="I960" s="956"/>
      <c r="J960" s="956"/>
      <c r="K960" s="956"/>
      <c r="L960" s="956"/>
      <c r="M960" s="956"/>
      <c r="N960" s="956"/>
      <c r="O960" s="956"/>
      <c r="P960" s="956"/>
    </row>
    <row r="961" spans="1:16" s="1008" customFormat="1">
      <c r="A961" s="1007"/>
      <c r="B961" s="956"/>
      <c r="C961" s="956"/>
      <c r="G961" s="956"/>
      <c r="H961" s="956"/>
      <c r="I961" s="956"/>
      <c r="J961" s="956"/>
      <c r="K961" s="956"/>
      <c r="L961" s="956"/>
      <c r="M961" s="956"/>
      <c r="N961" s="956"/>
      <c r="O961" s="956"/>
      <c r="P961" s="956"/>
    </row>
    <row r="962" spans="1:16" s="1008" customFormat="1">
      <c r="A962" s="1007"/>
      <c r="B962" s="956"/>
      <c r="C962" s="956"/>
      <c r="G962" s="956"/>
      <c r="H962" s="956"/>
      <c r="I962" s="956"/>
      <c r="J962" s="956"/>
      <c r="K962" s="956"/>
      <c r="L962" s="956"/>
      <c r="M962" s="956"/>
      <c r="N962" s="956"/>
      <c r="O962" s="956"/>
      <c r="P962" s="956"/>
    </row>
    <row r="963" spans="1:16" s="1008" customFormat="1">
      <c r="A963" s="1007"/>
      <c r="B963" s="956"/>
      <c r="C963" s="956"/>
      <c r="G963" s="956"/>
      <c r="H963" s="956"/>
      <c r="I963" s="956"/>
      <c r="J963" s="956"/>
      <c r="K963" s="956"/>
      <c r="L963" s="956"/>
      <c r="M963" s="956"/>
      <c r="N963" s="956"/>
      <c r="O963" s="956"/>
      <c r="P963" s="956"/>
    </row>
    <row r="964" spans="1:16" s="1008" customFormat="1">
      <c r="A964" s="1007"/>
      <c r="B964" s="956"/>
      <c r="C964" s="956"/>
      <c r="G964" s="956"/>
      <c r="H964" s="956"/>
      <c r="I964" s="956"/>
      <c r="J964" s="956"/>
      <c r="K964" s="956"/>
      <c r="L964" s="956"/>
      <c r="M964" s="956"/>
      <c r="N964" s="956"/>
      <c r="O964" s="956"/>
      <c r="P964" s="956"/>
    </row>
    <row r="965" spans="1:16" s="1008" customFormat="1">
      <c r="A965" s="1007"/>
      <c r="B965" s="956"/>
      <c r="C965" s="956"/>
      <c r="G965" s="956"/>
      <c r="H965" s="956"/>
      <c r="I965" s="956"/>
      <c r="J965" s="956"/>
      <c r="K965" s="956"/>
      <c r="L965" s="956"/>
      <c r="M965" s="956"/>
      <c r="N965" s="956"/>
      <c r="O965" s="956"/>
      <c r="P965" s="956"/>
    </row>
    <row r="966" spans="1:16" s="1008" customFormat="1">
      <c r="A966" s="1007"/>
      <c r="B966" s="956"/>
      <c r="C966" s="956"/>
      <c r="G966" s="956"/>
      <c r="H966" s="956"/>
      <c r="I966" s="956"/>
      <c r="J966" s="956"/>
      <c r="K966" s="956"/>
      <c r="L966" s="956"/>
      <c r="M966" s="956"/>
      <c r="N966" s="956"/>
      <c r="O966" s="956"/>
      <c r="P966" s="956"/>
    </row>
    <row r="967" spans="1:16" s="1008" customFormat="1">
      <c r="A967" s="1007"/>
      <c r="B967" s="956"/>
      <c r="C967" s="956"/>
      <c r="G967" s="956"/>
      <c r="H967" s="956"/>
      <c r="I967" s="956"/>
      <c r="J967" s="956"/>
      <c r="K967" s="956"/>
      <c r="L967" s="956"/>
      <c r="M967" s="956"/>
      <c r="N967" s="956"/>
      <c r="O967" s="956"/>
      <c r="P967" s="956"/>
    </row>
    <row r="968" spans="1:16" s="1008" customFormat="1">
      <c r="A968" s="1007"/>
      <c r="B968" s="956"/>
      <c r="C968" s="956"/>
      <c r="G968" s="956"/>
      <c r="H968" s="956"/>
      <c r="I968" s="956"/>
      <c r="J968" s="956"/>
      <c r="K968" s="956"/>
      <c r="L968" s="956"/>
      <c r="M968" s="956"/>
      <c r="N968" s="956"/>
      <c r="O968" s="956"/>
      <c r="P968" s="956"/>
    </row>
    <row r="969" spans="1:16" s="1008" customFormat="1">
      <c r="A969" s="1007"/>
      <c r="B969" s="956"/>
      <c r="C969" s="956"/>
      <c r="G969" s="956"/>
      <c r="H969" s="956"/>
      <c r="I969" s="956"/>
      <c r="J969" s="956"/>
      <c r="K969" s="956"/>
      <c r="L969" s="956"/>
      <c r="M969" s="956"/>
      <c r="N969" s="956"/>
      <c r="O969" s="956"/>
      <c r="P969" s="956"/>
    </row>
    <row r="970" spans="1:16" s="1008" customFormat="1">
      <c r="A970" s="1007"/>
      <c r="B970" s="956"/>
      <c r="C970" s="956"/>
      <c r="G970" s="956"/>
      <c r="H970" s="956"/>
      <c r="I970" s="956"/>
      <c r="J970" s="956"/>
      <c r="K970" s="956"/>
      <c r="L970" s="956"/>
      <c r="M970" s="956"/>
      <c r="N970" s="956"/>
      <c r="O970" s="956"/>
      <c r="P970" s="956"/>
    </row>
    <row r="971" spans="1:16" s="1008" customFormat="1">
      <c r="A971" s="1007"/>
      <c r="B971" s="956"/>
      <c r="C971" s="956"/>
      <c r="G971" s="956"/>
      <c r="H971" s="956"/>
      <c r="I971" s="956"/>
      <c r="J971" s="956"/>
      <c r="K971" s="956"/>
      <c r="L971" s="956"/>
      <c r="M971" s="956"/>
      <c r="N971" s="956"/>
      <c r="O971" s="956"/>
      <c r="P971" s="956"/>
    </row>
    <row r="972" spans="1:16" s="1008" customFormat="1">
      <c r="A972" s="1007"/>
      <c r="B972" s="956"/>
      <c r="C972" s="956"/>
      <c r="G972" s="956"/>
      <c r="H972" s="956"/>
      <c r="I972" s="956"/>
      <c r="J972" s="956"/>
      <c r="K972" s="956"/>
      <c r="L972" s="956"/>
      <c r="M972" s="956"/>
      <c r="N972" s="956"/>
      <c r="O972" s="956"/>
      <c r="P972" s="956"/>
    </row>
    <row r="973" spans="1:16" s="1008" customFormat="1">
      <c r="A973" s="1007"/>
      <c r="B973" s="956"/>
      <c r="C973" s="956"/>
      <c r="G973" s="956"/>
      <c r="H973" s="956"/>
      <c r="I973" s="956"/>
      <c r="J973" s="956"/>
      <c r="K973" s="956"/>
      <c r="L973" s="956"/>
      <c r="M973" s="956"/>
      <c r="N973" s="956"/>
      <c r="O973" s="956"/>
      <c r="P973" s="956"/>
    </row>
    <row r="974" spans="1:16" s="1008" customFormat="1">
      <c r="A974" s="1007"/>
      <c r="B974" s="956"/>
      <c r="C974" s="956"/>
      <c r="G974" s="956"/>
      <c r="H974" s="956"/>
      <c r="I974" s="956"/>
      <c r="J974" s="956"/>
      <c r="K974" s="956"/>
      <c r="L974" s="956"/>
      <c r="M974" s="956"/>
      <c r="N974" s="956"/>
      <c r="O974" s="956"/>
      <c r="P974" s="956"/>
    </row>
    <row r="975" spans="1:16" s="1008" customFormat="1">
      <c r="A975" s="1007"/>
      <c r="B975" s="956"/>
      <c r="C975" s="956"/>
      <c r="G975" s="956"/>
      <c r="H975" s="956"/>
      <c r="I975" s="956"/>
      <c r="J975" s="956"/>
      <c r="K975" s="956"/>
      <c r="L975" s="956"/>
      <c r="M975" s="956"/>
      <c r="N975" s="956"/>
      <c r="O975" s="956"/>
      <c r="P975" s="956"/>
    </row>
    <row r="976" spans="1:16" s="1008" customFormat="1">
      <c r="A976" s="1007"/>
      <c r="B976" s="956"/>
      <c r="C976" s="956"/>
      <c r="G976" s="956"/>
      <c r="H976" s="956"/>
      <c r="I976" s="956"/>
      <c r="J976" s="956"/>
      <c r="K976" s="956"/>
      <c r="L976" s="956"/>
      <c r="M976" s="956"/>
      <c r="N976" s="956"/>
      <c r="O976" s="956"/>
      <c r="P976" s="956"/>
    </row>
    <row r="977" spans="1:16" s="1008" customFormat="1">
      <c r="A977" s="1007"/>
      <c r="B977" s="956"/>
      <c r="C977" s="956"/>
      <c r="G977" s="956"/>
      <c r="H977" s="956"/>
      <c r="I977" s="956"/>
      <c r="J977" s="956"/>
      <c r="K977" s="956"/>
      <c r="L977" s="956"/>
      <c r="M977" s="956"/>
      <c r="N977" s="956"/>
      <c r="O977" s="956"/>
      <c r="P977" s="956"/>
    </row>
    <row r="978" spans="1:16" s="1008" customFormat="1">
      <c r="A978" s="1007"/>
      <c r="B978" s="956"/>
      <c r="C978" s="956"/>
      <c r="G978" s="956"/>
      <c r="H978" s="956"/>
      <c r="I978" s="956"/>
      <c r="J978" s="956"/>
      <c r="K978" s="956"/>
      <c r="L978" s="956"/>
      <c r="M978" s="956"/>
      <c r="N978" s="956"/>
      <c r="O978" s="956"/>
      <c r="P978" s="956"/>
    </row>
    <row r="979" spans="1:16" s="1008" customFormat="1">
      <c r="A979" s="1007"/>
      <c r="B979" s="956"/>
      <c r="C979" s="956"/>
      <c r="G979" s="956"/>
      <c r="H979" s="956"/>
      <c r="I979" s="956"/>
      <c r="J979" s="956"/>
      <c r="K979" s="956"/>
      <c r="L979" s="956"/>
      <c r="M979" s="956"/>
      <c r="N979" s="956"/>
      <c r="O979" s="956"/>
      <c r="P979" s="956"/>
    </row>
    <row r="980" spans="1:16" s="1008" customFormat="1">
      <c r="A980" s="1007"/>
      <c r="B980" s="956"/>
      <c r="C980" s="956"/>
      <c r="G980" s="956"/>
      <c r="H980" s="956"/>
      <c r="I980" s="956"/>
      <c r="J980" s="956"/>
      <c r="K980" s="956"/>
      <c r="L980" s="956"/>
      <c r="M980" s="956"/>
      <c r="N980" s="956"/>
      <c r="O980" s="956"/>
      <c r="P980" s="956"/>
    </row>
    <row r="981" spans="1:16" s="1008" customFormat="1">
      <c r="A981" s="1007"/>
      <c r="B981" s="956"/>
      <c r="C981" s="956"/>
      <c r="G981" s="956"/>
      <c r="H981" s="956"/>
      <c r="I981" s="956"/>
      <c r="J981" s="956"/>
      <c r="K981" s="956"/>
      <c r="L981" s="956"/>
      <c r="M981" s="956"/>
      <c r="N981" s="956"/>
      <c r="O981" s="956"/>
      <c r="P981" s="956"/>
    </row>
    <row r="982" spans="1:16" s="1008" customFormat="1">
      <c r="A982" s="1007"/>
      <c r="B982" s="956"/>
      <c r="C982" s="956"/>
      <c r="G982" s="956"/>
      <c r="H982" s="956"/>
      <c r="I982" s="956"/>
      <c r="J982" s="956"/>
      <c r="K982" s="956"/>
      <c r="L982" s="956"/>
      <c r="M982" s="956"/>
      <c r="N982" s="956"/>
      <c r="O982" s="956"/>
      <c r="P982" s="956"/>
    </row>
    <row r="983" spans="1:16" s="1008" customFormat="1">
      <c r="A983" s="1007"/>
      <c r="B983" s="956"/>
      <c r="C983" s="956"/>
      <c r="G983" s="956"/>
      <c r="H983" s="956"/>
      <c r="I983" s="956"/>
      <c r="J983" s="956"/>
      <c r="K983" s="956"/>
      <c r="L983" s="956"/>
      <c r="M983" s="956"/>
      <c r="N983" s="956"/>
      <c r="O983" s="956"/>
      <c r="P983" s="956"/>
    </row>
    <row r="984" spans="1:16" s="1008" customFormat="1">
      <c r="A984" s="1007"/>
      <c r="B984" s="956"/>
      <c r="C984" s="956"/>
      <c r="G984" s="956"/>
      <c r="H984" s="956"/>
      <c r="I984" s="956"/>
      <c r="J984" s="956"/>
      <c r="K984" s="956"/>
      <c r="L984" s="956"/>
      <c r="M984" s="956"/>
      <c r="N984" s="956"/>
      <c r="O984" s="956"/>
      <c r="P984" s="956"/>
    </row>
    <row r="985" spans="1:16" s="1008" customFormat="1">
      <c r="A985" s="1007"/>
      <c r="B985" s="956"/>
      <c r="C985" s="956"/>
      <c r="G985" s="956"/>
      <c r="H985" s="956"/>
      <c r="I985" s="956"/>
      <c r="J985" s="956"/>
      <c r="K985" s="956"/>
      <c r="L985" s="956"/>
      <c r="M985" s="956"/>
      <c r="N985" s="956"/>
      <c r="O985" s="956"/>
      <c r="P985" s="956"/>
    </row>
    <row r="986" spans="1:16" s="1008" customFormat="1">
      <c r="A986" s="1007"/>
      <c r="B986" s="956"/>
      <c r="C986" s="956"/>
      <c r="G986" s="956"/>
      <c r="H986" s="956"/>
      <c r="I986" s="956"/>
      <c r="J986" s="956"/>
      <c r="K986" s="956"/>
      <c r="L986" s="956"/>
      <c r="M986" s="956"/>
      <c r="N986" s="956"/>
      <c r="O986" s="956"/>
      <c r="P986" s="956"/>
    </row>
    <row r="987" spans="1:16" s="1008" customFormat="1">
      <c r="A987" s="1007"/>
      <c r="B987" s="956"/>
      <c r="C987" s="956"/>
      <c r="G987" s="956"/>
      <c r="H987" s="956"/>
      <c r="I987" s="956"/>
      <c r="J987" s="956"/>
      <c r="K987" s="956"/>
      <c r="L987" s="956"/>
      <c r="M987" s="956"/>
      <c r="N987" s="956"/>
      <c r="O987" s="956"/>
      <c r="P987" s="956"/>
    </row>
    <row r="988" spans="1:16" s="1008" customFormat="1">
      <c r="A988" s="1007"/>
      <c r="B988" s="956"/>
      <c r="C988" s="956"/>
      <c r="G988" s="956"/>
      <c r="H988" s="956"/>
      <c r="I988" s="956"/>
      <c r="J988" s="956"/>
      <c r="K988" s="956"/>
      <c r="L988" s="956"/>
      <c r="M988" s="956"/>
      <c r="N988" s="956"/>
      <c r="O988" s="956"/>
      <c r="P988" s="956"/>
    </row>
    <row r="989" spans="1:16" s="1008" customFormat="1">
      <c r="A989" s="1007"/>
      <c r="B989" s="956"/>
      <c r="C989" s="956"/>
      <c r="G989" s="956"/>
      <c r="H989" s="956"/>
      <c r="I989" s="956"/>
      <c r="J989" s="956"/>
      <c r="K989" s="956"/>
      <c r="L989" s="956"/>
      <c r="M989" s="956"/>
      <c r="N989" s="956"/>
      <c r="O989" s="956"/>
      <c r="P989" s="956"/>
    </row>
    <row r="990" spans="1:16" s="1008" customFormat="1">
      <c r="A990" s="1007"/>
      <c r="B990" s="956"/>
      <c r="C990" s="956"/>
      <c r="G990" s="956"/>
      <c r="H990" s="956"/>
      <c r="I990" s="956"/>
      <c r="J990" s="956"/>
      <c r="K990" s="956"/>
      <c r="L990" s="956"/>
      <c r="M990" s="956"/>
      <c r="N990" s="956"/>
      <c r="O990" s="956"/>
      <c r="P990" s="956"/>
    </row>
    <row r="991" spans="1:16" s="1008" customFormat="1">
      <c r="A991" s="1007"/>
      <c r="B991" s="956"/>
      <c r="C991" s="956"/>
      <c r="G991" s="956"/>
      <c r="H991" s="956"/>
      <c r="I991" s="956"/>
      <c r="J991" s="956"/>
      <c r="K991" s="956"/>
      <c r="L991" s="956"/>
      <c r="M991" s="956"/>
      <c r="N991" s="956"/>
      <c r="O991" s="956"/>
      <c r="P991" s="956"/>
    </row>
    <row r="992" spans="1:16" s="1008" customFormat="1">
      <c r="A992" s="1007"/>
      <c r="B992" s="956"/>
      <c r="C992" s="956"/>
      <c r="G992" s="956"/>
      <c r="H992" s="956"/>
      <c r="I992" s="956"/>
      <c r="J992" s="956"/>
      <c r="K992" s="956"/>
      <c r="L992" s="956"/>
      <c r="M992" s="956"/>
      <c r="N992" s="956"/>
      <c r="O992" s="956"/>
      <c r="P992" s="956"/>
    </row>
    <row r="993" spans="1:16" s="1008" customFormat="1">
      <c r="A993" s="1007"/>
      <c r="B993" s="956"/>
      <c r="C993" s="956"/>
      <c r="G993" s="956"/>
      <c r="H993" s="956"/>
      <c r="I993" s="956"/>
      <c r="J993" s="956"/>
      <c r="K993" s="956"/>
      <c r="L993" s="956"/>
      <c r="M993" s="956"/>
      <c r="N993" s="956"/>
      <c r="O993" s="956"/>
      <c r="P993" s="956"/>
    </row>
    <row r="994" spans="1:16" s="1008" customFormat="1">
      <c r="A994" s="1007"/>
      <c r="B994" s="956"/>
      <c r="C994" s="956"/>
      <c r="G994" s="956"/>
      <c r="H994" s="956"/>
      <c r="I994" s="956"/>
      <c r="J994" s="956"/>
      <c r="K994" s="956"/>
      <c r="L994" s="956"/>
      <c r="M994" s="956"/>
      <c r="N994" s="956"/>
      <c r="O994" s="956"/>
      <c r="P994" s="956"/>
    </row>
    <row r="995" spans="1:16" s="1008" customFormat="1">
      <c r="A995" s="1007"/>
      <c r="B995" s="956"/>
      <c r="C995" s="956"/>
      <c r="G995" s="956"/>
      <c r="H995" s="956"/>
      <c r="I995" s="956"/>
      <c r="J995" s="956"/>
      <c r="K995" s="956"/>
      <c r="L995" s="956"/>
      <c r="M995" s="956"/>
      <c r="N995" s="956"/>
      <c r="O995" s="956"/>
      <c r="P995" s="956"/>
    </row>
    <row r="996" spans="1:16" s="1008" customFormat="1">
      <c r="A996" s="1007"/>
      <c r="B996" s="956"/>
      <c r="C996" s="956"/>
      <c r="G996" s="956"/>
      <c r="H996" s="956"/>
      <c r="I996" s="956"/>
      <c r="J996" s="956"/>
      <c r="K996" s="956"/>
      <c r="L996" s="956"/>
      <c r="M996" s="956"/>
      <c r="N996" s="956"/>
      <c r="O996" s="956"/>
      <c r="P996" s="956"/>
    </row>
    <row r="997" spans="1:16" s="1008" customFormat="1">
      <c r="A997" s="1007"/>
      <c r="B997" s="956"/>
      <c r="C997" s="956"/>
      <c r="G997" s="956"/>
      <c r="H997" s="956"/>
      <c r="I997" s="956"/>
      <c r="J997" s="956"/>
      <c r="K997" s="956"/>
      <c r="L997" s="956"/>
      <c r="M997" s="956"/>
      <c r="N997" s="956"/>
      <c r="O997" s="956"/>
      <c r="P997" s="956"/>
    </row>
    <row r="998" spans="1:16" s="1008" customFormat="1">
      <c r="A998" s="1007"/>
      <c r="B998" s="956"/>
      <c r="C998" s="956"/>
      <c r="G998" s="956"/>
      <c r="H998" s="956"/>
      <c r="I998" s="956"/>
      <c r="J998" s="956"/>
      <c r="K998" s="956"/>
      <c r="L998" s="956"/>
      <c r="M998" s="956"/>
      <c r="N998" s="956"/>
      <c r="O998" s="956"/>
      <c r="P998" s="956"/>
    </row>
    <row r="999" spans="1:16" s="1008" customFormat="1">
      <c r="A999" s="1007"/>
      <c r="B999" s="956"/>
      <c r="C999" s="956"/>
      <c r="G999" s="956"/>
      <c r="H999" s="956"/>
      <c r="I999" s="956"/>
      <c r="J999" s="956"/>
      <c r="K999" s="956"/>
      <c r="L999" s="956"/>
      <c r="M999" s="956"/>
      <c r="N999" s="956"/>
      <c r="O999" s="956"/>
      <c r="P999" s="956"/>
    </row>
    <row r="1000" spans="1:16" s="1008" customFormat="1">
      <c r="A1000" s="1007"/>
      <c r="B1000" s="956"/>
      <c r="C1000" s="956"/>
      <c r="G1000" s="956"/>
      <c r="H1000" s="956"/>
      <c r="I1000" s="956"/>
      <c r="J1000" s="956"/>
      <c r="K1000" s="956"/>
      <c r="L1000" s="956"/>
      <c r="M1000" s="956"/>
      <c r="N1000" s="956"/>
      <c r="O1000" s="956"/>
      <c r="P1000" s="956"/>
    </row>
    <row r="1001" spans="1:16" s="1008" customFormat="1">
      <c r="A1001" s="1007"/>
      <c r="B1001" s="956"/>
      <c r="C1001" s="956"/>
      <c r="G1001" s="956"/>
      <c r="H1001" s="956"/>
      <c r="I1001" s="956"/>
      <c r="J1001" s="956"/>
      <c r="K1001" s="956"/>
      <c r="L1001" s="956"/>
      <c r="M1001" s="956"/>
      <c r="N1001" s="956"/>
      <c r="O1001" s="956"/>
      <c r="P1001" s="956"/>
    </row>
    <row r="1002" spans="1:16" s="1008" customFormat="1">
      <c r="A1002" s="1007"/>
      <c r="B1002" s="956"/>
      <c r="C1002" s="956"/>
      <c r="G1002" s="956"/>
      <c r="H1002" s="956"/>
      <c r="I1002" s="956"/>
      <c r="J1002" s="956"/>
      <c r="K1002" s="956"/>
      <c r="L1002" s="956"/>
      <c r="M1002" s="956"/>
      <c r="N1002" s="956"/>
      <c r="O1002" s="956"/>
      <c r="P1002" s="956"/>
    </row>
    <row r="1003" spans="1:16" s="1008" customFormat="1">
      <c r="A1003" s="1007"/>
      <c r="B1003" s="956"/>
      <c r="C1003" s="956"/>
      <c r="G1003" s="956"/>
      <c r="H1003" s="956"/>
      <c r="I1003" s="956"/>
      <c r="J1003" s="956"/>
      <c r="K1003" s="956"/>
      <c r="L1003" s="956"/>
      <c r="M1003" s="956"/>
      <c r="N1003" s="956"/>
      <c r="O1003" s="956"/>
      <c r="P1003" s="956"/>
    </row>
    <row r="1004" spans="1:16" s="1008" customFormat="1">
      <c r="A1004" s="1007"/>
      <c r="B1004" s="956"/>
      <c r="C1004" s="956"/>
      <c r="G1004" s="956"/>
      <c r="H1004" s="956"/>
      <c r="I1004" s="956"/>
      <c r="J1004" s="956"/>
      <c r="K1004" s="956"/>
      <c r="L1004" s="956"/>
      <c r="M1004" s="956"/>
      <c r="N1004" s="956"/>
      <c r="O1004" s="956"/>
      <c r="P1004" s="956"/>
    </row>
    <row r="1005" spans="1:16" s="1008" customFormat="1">
      <c r="A1005" s="1007"/>
      <c r="B1005" s="956"/>
      <c r="C1005" s="956"/>
      <c r="G1005" s="956"/>
      <c r="H1005" s="956"/>
      <c r="I1005" s="956"/>
      <c r="J1005" s="956"/>
      <c r="K1005" s="956"/>
      <c r="L1005" s="956"/>
      <c r="M1005" s="956"/>
      <c r="N1005" s="956"/>
      <c r="O1005" s="956"/>
      <c r="P1005" s="956"/>
    </row>
    <row r="1006" spans="1:16" s="1008" customFormat="1">
      <c r="A1006" s="1007"/>
      <c r="B1006" s="956"/>
      <c r="C1006" s="956"/>
      <c r="G1006" s="956"/>
      <c r="H1006" s="956"/>
      <c r="I1006" s="956"/>
      <c r="J1006" s="956"/>
      <c r="K1006" s="956"/>
      <c r="L1006" s="956"/>
      <c r="M1006" s="956"/>
      <c r="N1006" s="956"/>
      <c r="O1006" s="956"/>
      <c r="P1006" s="956"/>
    </row>
    <row r="1007" spans="1:16" s="1008" customFormat="1">
      <c r="A1007" s="1007"/>
      <c r="B1007" s="956"/>
      <c r="C1007" s="956"/>
      <c r="G1007" s="956"/>
      <c r="H1007" s="956"/>
      <c r="I1007" s="956"/>
      <c r="J1007" s="956"/>
      <c r="K1007" s="956"/>
      <c r="L1007" s="956"/>
      <c r="M1007" s="956"/>
      <c r="N1007" s="956"/>
      <c r="O1007" s="956"/>
      <c r="P1007" s="956"/>
    </row>
    <row r="1008" spans="1:16" s="1008" customFormat="1">
      <c r="A1008" s="1007"/>
      <c r="B1008" s="956"/>
      <c r="C1008" s="956"/>
      <c r="G1008" s="956"/>
      <c r="H1008" s="956"/>
      <c r="I1008" s="956"/>
      <c r="J1008" s="956"/>
      <c r="K1008" s="956"/>
      <c r="L1008" s="956"/>
      <c r="M1008" s="956"/>
      <c r="N1008" s="956"/>
      <c r="O1008" s="956"/>
      <c r="P1008" s="956"/>
    </row>
    <row r="1009" spans="1:16" s="1008" customFormat="1">
      <c r="A1009" s="1007"/>
      <c r="B1009" s="956"/>
      <c r="C1009" s="956"/>
      <c r="G1009" s="956"/>
      <c r="H1009" s="956"/>
      <c r="I1009" s="956"/>
      <c r="J1009" s="956"/>
      <c r="K1009" s="956"/>
      <c r="L1009" s="956"/>
      <c r="M1009" s="956"/>
      <c r="N1009" s="956"/>
      <c r="O1009" s="956"/>
      <c r="P1009" s="956"/>
    </row>
    <row r="1010" spans="1:16" s="1008" customFormat="1">
      <c r="A1010" s="1007"/>
      <c r="B1010" s="956"/>
      <c r="C1010" s="956"/>
      <c r="G1010" s="956"/>
      <c r="H1010" s="956"/>
      <c r="I1010" s="956"/>
      <c r="J1010" s="956"/>
      <c r="K1010" s="956"/>
      <c r="L1010" s="956"/>
      <c r="M1010" s="956"/>
      <c r="N1010" s="956"/>
      <c r="O1010" s="956"/>
      <c r="P1010" s="956"/>
    </row>
    <row r="1011" spans="1:16" s="1008" customFormat="1">
      <c r="A1011" s="1007"/>
      <c r="B1011" s="956"/>
      <c r="C1011" s="956"/>
      <c r="G1011" s="956"/>
      <c r="H1011" s="956"/>
      <c r="I1011" s="956"/>
      <c r="J1011" s="956"/>
      <c r="K1011" s="956"/>
      <c r="L1011" s="956"/>
      <c r="M1011" s="956"/>
      <c r="N1011" s="956"/>
      <c r="O1011" s="956"/>
      <c r="P1011" s="956"/>
    </row>
    <row r="1012" spans="1:16" s="1008" customFormat="1">
      <c r="A1012" s="1007"/>
      <c r="B1012" s="956"/>
      <c r="C1012" s="956"/>
      <c r="G1012" s="956"/>
      <c r="H1012" s="956"/>
      <c r="I1012" s="956"/>
      <c r="J1012" s="956"/>
      <c r="K1012" s="956"/>
      <c r="L1012" s="956"/>
      <c r="M1012" s="956"/>
      <c r="N1012" s="956"/>
      <c r="O1012" s="956"/>
      <c r="P1012" s="956"/>
    </row>
    <row r="1013" spans="1:16" s="1008" customFormat="1">
      <c r="A1013" s="1007"/>
      <c r="B1013" s="956"/>
      <c r="C1013" s="956"/>
      <c r="G1013" s="956"/>
      <c r="H1013" s="956"/>
      <c r="I1013" s="956"/>
      <c r="J1013" s="956"/>
      <c r="K1013" s="956"/>
      <c r="L1013" s="956"/>
      <c r="M1013" s="956"/>
      <c r="N1013" s="956"/>
      <c r="O1013" s="956"/>
      <c r="P1013" s="956"/>
    </row>
    <row r="1014" spans="1:16" s="1008" customFormat="1">
      <c r="A1014" s="1007"/>
      <c r="B1014" s="956"/>
      <c r="C1014" s="956"/>
      <c r="G1014" s="956"/>
      <c r="H1014" s="956"/>
      <c r="I1014" s="956"/>
      <c r="J1014" s="956"/>
      <c r="K1014" s="956"/>
      <c r="L1014" s="956"/>
      <c r="M1014" s="956"/>
      <c r="N1014" s="956"/>
      <c r="O1014" s="956"/>
      <c r="P1014" s="956"/>
    </row>
    <row r="1015" spans="1:16" s="1008" customFormat="1">
      <c r="A1015" s="1007"/>
      <c r="B1015" s="956"/>
      <c r="C1015" s="956"/>
      <c r="G1015" s="956"/>
      <c r="H1015" s="956"/>
      <c r="I1015" s="956"/>
      <c r="J1015" s="956"/>
      <c r="K1015" s="956"/>
      <c r="L1015" s="956"/>
      <c r="M1015" s="956"/>
      <c r="N1015" s="956"/>
      <c r="O1015" s="956"/>
      <c r="P1015" s="956"/>
    </row>
    <row r="1016" spans="1:16" s="1008" customFormat="1">
      <c r="A1016" s="1007"/>
      <c r="B1016" s="956"/>
      <c r="C1016" s="956"/>
      <c r="G1016" s="956"/>
      <c r="H1016" s="956"/>
      <c r="I1016" s="956"/>
      <c r="J1016" s="956"/>
      <c r="K1016" s="956"/>
      <c r="L1016" s="956"/>
      <c r="M1016" s="956"/>
      <c r="N1016" s="956"/>
      <c r="O1016" s="956"/>
      <c r="P1016" s="956"/>
    </row>
    <row r="1017" spans="1:16" s="1008" customFormat="1">
      <c r="A1017" s="1007"/>
      <c r="B1017" s="956"/>
      <c r="C1017" s="956"/>
      <c r="G1017" s="956"/>
      <c r="H1017" s="956"/>
      <c r="I1017" s="956"/>
      <c r="J1017" s="956"/>
      <c r="K1017" s="956"/>
      <c r="L1017" s="956"/>
      <c r="M1017" s="956"/>
      <c r="N1017" s="956"/>
      <c r="O1017" s="956"/>
      <c r="P1017" s="956"/>
    </row>
    <row r="1018" spans="1:16" s="1008" customFormat="1">
      <c r="A1018" s="1007"/>
      <c r="B1018" s="956"/>
      <c r="C1018" s="956"/>
      <c r="G1018" s="956"/>
      <c r="H1018" s="956"/>
      <c r="I1018" s="956"/>
      <c r="J1018" s="956"/>
      <c r="K1018" s="956"/>
      <c r="L1018" s="956"/>
      <c r="M1018" s="956"/>
      <c r="N1018" s="956"/>
      <c r="O1018" s="956"/>
      <c r="P1018" s="956"/>
    </row>
    <row r="1019" spans="1:16" s="1008" customFormat="1">
      <c r="A1019" s="1007"/>
      <c r="B1019" s="956"/>
      <c r="C1019" s="956"/>
      <c r="G1019" s="956"/>
      <c r="H1019" s="956"/>
      <c r="I1019" s="956"/>
      <c r="J1019" s="956"/>
      <c r="K1019" s="956"/>
      <c r="L1019" s="956"/>
      <c r="M1019" s="956"/>
      <c r="N1019" s="956"/>
      <c r="O1019" s="956"/>
      <c r="P1019" s="956"/>
    </row>
    <row r="1020" spans="1:16" s="1008" customFormat="1">
      <c r="A1020" s="1007"/>
      <c r="B1020" s="956"/>
      <c r="C1020" s="956"/>
      <c r="G1020" s="956"/>
      <c r="H1020" s="956"/>
      <c r="I1020" s="956"/>
      <c r="J1020" s="956"/>
      <c r="K1020" s="956"/>
      <c r="L1020" s="956"/>
      <c r="M1020" s="956"/>
      <c r="N1020" s="956"/>
      <c r="O1020" s="956"/>
      <c r="P1020" s="956"/>
    </row>
    <row r="1021" spans="1:16" s="1008" customFormat="1">
      <c r="A1021" s="1007"/>
      <c r="B1021" s="956"/>
      <c r="C1021" s="956"/>
      <c r="G1021" s="956"/>
      <c r="H1021" s="956"/>
      <c r="I1021" s="956"/>
      <c r="J1021" s="956"/>
      <c r="K1021" s="956"/>
      <c r="L1021" s="956"/>
      <c r="M1021" s="956"/>
      <c r="N1021" s="956"/>
      <c r="O1021" s="956"/>
      <c r="P1021" s="956"/>
    </row>
    <row r="1022" spans="1:16" s="1008" customFormat="1">
      <c r="A1022" s="1007"/>
      <c r="B1022" s="956"/>
      <c r="C1022" s="956"/>
      <c r="G1022" s="956"/>
      <c r="H1022" s="956"/>
      <c r="I1022" s="956"/>
      <c r="J1022" s="956"/>
      <c r="K1022" s="956"/>
      <c r="L1022" s="956"/>
      <c r="M1022" s="956"/>
      <c r="N1022" s="956"/>
      <c r="O1022" s="956"/>
      <c r="P1022" s="956"/>
    </row>
    <row r="1023" spans="1:16" s="1008" customFormat="1">
      <c r="A1023" s="1007"/>
      <c r="B1023" s="956"/>
      <c r="C1023" s="956"/>
      <c r="G1023" s="956"/>
      <c r="H1023" s="956"/>
      <c r="I1023" s="956"/>
      <c r="J1023" s="956"/>
      <c r="K1023" s="956"/>
      <c r="L1023" s="956"/>
      <c r="M1023" s="956"/>
      <c r="N1023" s="956"/>
      <c r="O1023" s="956"/>
      <c r="P1023" s="956"/>
    </row>
    <row r="1024" spans="1:16" s="1008" customFormat="1">
      <c r="A1024" s="1007"/>
      <c r="B1024" s="956"/>
      <c r="C1024" s="956"/>
      <c r="G1024" s="956"/>
      <c r="H1024" s="956"/>
      <c r="I1024" s="956"/>
      <c r="J1024" s="956"/>
      <c r="K1024" s="956"/>
      <c r="L1024" s="956"/>
      <c r="M1024" s="956"/>
      <c r="N1024" s="956"/>
      <c r="O1024" s="956"/>
      <c r="P1024" s="956"/>
    </row>
    <row r="1025" spans="1:16" s="1008" customFormat="1">
      <c r="A1025" s="1007"/>
      <c r="B1025" s="956"/>
      <c r="C1025" s="956"/>
      <c r="G1025" s="956"/>
      <c r="H1025" s="956"/>
      <c r="I1025" s="956"/>
      <c r="J1025" s="956"/>
      <c r="K1025" s="956"/>
      <c r="L1025" s="956"/>
      <c r="M1025" s="956"/>
      <c r="N1025" s="956"/>
      <c r="O1025" s="956"/>
      <c r="P1025" s="956"/>
    </row>
    <row r="1026" spans="1:16" s="1008" customFormat="1">
      <c r="A1026" s="1007"/>
      <c r="B1026" s="956"/>
      <c r="C1026" s="956"/>
      <c r="G1026" s="956"/>
      <c r="H1026" s="956"/>
      <c r="I1026" s="956"/>
      <c r="J1026" s="956"/>
      <c r="K1026" s="956"/>
      <c r="L1026" s="956"/>
      <c r="M1026" s="956"/>
      <c r="N1026" s="956"/>
      <c r="O1026" s="956"/>
      <c r="P1026" s="956"/>
    </row>
    <row r="1027" spans="1:16" s="1008" customFormat="1">
      <c r="A1027" s="1007"/>
      <c r="B1027" s="956"/>
      <c r="C1027" s="956"/>
      <c r="G1027" s="956"/>
      <c r="H1027" s="956"/>
      <c r="I1027" s="956"/>
      <c r="J1027" s="956"/>
      <c r="K1027" s="956"/>
      <c r="L1027" s="956"/>
      <c r="M1027" s="956"/>
      <c r="N1027" s="956"/>
      <c r="O1027" s="956"/>
      <c r="P1027" s="956"/>
    </row>
    <row r="1028" spans="1:16" s="1008" customFormat="1">
      <c r="A1028" s="1007"/>
      <c r="B1028" s="956"/>
      <c r="C1028" s="956"/>
      <c r="G1028" s="956"/>
      <c r="H1028" s="956"/>
      <c r="I1028" s="956"/>
      <c r="J1028" s="956"/>
      <c r="K1028" s="956"/>
      <c r="L1028" s="956"/>
      <c r="M1028" s="956"/>
      <c r="N1028" s="956"/>
      <c r="O1028" s="956"/>
      <c r="P1028" s="956"/>
    </row>
    <row r="1029" spans="1:16" s="1008" customFormat="1">
      <c r="A1029" s="1007"/>
      <c r="B1029" s="956"/>
      <c r="C1029" s="956"/>
      <c r="G1029" s="956"/>
      <c r="H1029" s="956"/>
      <c r="I1029" s="956"/>
      <c r="J1029" s="956"/>
      <c r="K1029" s="956"/>
      <c r="L1029" s="956"/>
      <c r="M1029" s="956"/>
      <c r="N1029" s="956"/>
      <c r="O1029" s="956"/>
      <c r="P1029" s="956"/>
    </row>
    <row r="1030" spans="1:16" s="1008" customFormat="1">
      <c r="A1030" s="1007"/>
      <c r="B1030" s="956"/>
      <c r="C1030" s="956"/>
      <c r="G1030" s="956"/>
      <c r="H1030" s="956"/>
      <c r="I1030" s="956"/>
      <c r="J1030" s="956"/>
      <c r="K1030" s="956"/>
      <c r="L1030" s="956"/>
      <c r="M1030" s="956"/>
      <c r="N1030" s="956"/>
      <c r="O1030" s="956"/>
      <c r="P1030" s="956"/>
    </row>
    <row r="1031" spans="1:16" s="1008" customFormat="1">
      <c r="A1031" s="1007"/>
      <c r="B1031" s="956"/>
      <c r="C1031" s="956"/>
      <c r="G1031" s="956"/>
      <c r="H1031" s="956"/>
      <c r="I1031" s="956"/>
      <c r="J1031" s="956"/>
      <c r="K1031" s="956"/>
      <c r="L1031" s="956"/>
      <c r="M1031" s="956"/>
      <c r="N1031" s="956"/>
      <c r="O1031" s="956"/>
      <c r="P1031" s="956"/>
    </row>
    <row r="1032" spans="1:16" s="1008" customFormat="1">
      <c r="A1032" s="1007"/>
      <c r="B1032" s="956"/>
      <c r="C1032" s="956"/>
      <c r="G1032" s="956"/>
      <c r="H1032" s="956"/>
      <c r="I1032" s="956"/>
      <c r="J1032" s="956"/>
      <c r="K1032" s="956"/>
      <c r="L1032" s="956"/>
      <c r="M1032" s="956"/>
      <c r="N1032" s="956"/>
      <c r="O1032" s="956"/>
      <c r="P1032" s="956"/>
    </row>
    <row r="1033" spans="1:16" s="1008" customFormat="1">
      <c r="A1033" s="1007"/>
      <c r="B1033" s="956"/>
      <c r="C1033" s="956"/>
      <c r="G1033" s="956"/>
      <c r="H1033" s="956"/>
      <c r="I1033" s="956"/>
      <c r="J1033" s="956"/>
      <c r="K1033" s="956"/>
      <c r="L1033" s="956"/>
      <c r="M1033" s="956"/>
      <c r="N1033" s="956"/>
      <c r="O1033" s="956"/>
      <c r="P1033" s="956"/>
    </row>
    <row r="1034" spans="1:16" s="1008" customFormat="1">
      <c r="A1034" s="1007"/>
      <c r="B1034" s="956"/>
      <c r="C1034" s="956"/>
      <c r="G1034" s="956"/>
      <c r="H1034" s="956"/>
      <c r="I1034" s="956"/>
      <c r="J1034" s="956"/>
      <c r="K1034" s="956"/>
      <c r="L1034" s="956"/>
      <c r="M1034" s="956"/>
      <c r="N1034" s="956"/>
      <c r="O1034" s="956"/>
      <c r="P1034" s="956"/>
    </row>
    <row r="1035" spans="1:16" s="1008" customFormat="1">
      <c r="A1035" s="1007"/>
      <c r="B1035" s="956"/>
      <c r="C1035" s="956"/>
      <c r="G1035" s="956"/>
      <c r="H1035" s="956"/>
      <c r="I1035" s="956"/>
      <c r="J1035" s="956"/>
      <c r="K1035" s="956"/>
      <c r="L1035" s="956"/>
      <c r="M1035" s="956"/>
      <c r="N1035" s="956"/>
      <c r="O1035" s="956"/>
      <c r="P1035" s="956"/>
    </row>
    <row r="1036" spans="1:16" s="1008" customFormat="1">
      <c r="A1036" s="1007"/>
      <c r="B1036" s="956"/>
      <c r="C1036" s="956"/>
      <c r="G1036" s="956"/>
      <c r="H1036" s="956"/>
      <c r="I1036" s="956"/>
      <c r="J1036" s="956"/>
      <c r="K1036" s="956"/>
      <c r="L1036" s="956"/>
      <c r="M1036" s="956"/>
      <c r="N1036" s="956"/>
      <c r="O1036" s="956"/>
      <c r="P1036" s="956"/>
    </row>
    <row r="1037" spans="1:16" s="1008" customFormat="1">
      <c r="A1037" s="1007"/>
      <c r="B1037" s="956"/>
      <c r="C1037" s="956"/>
      <c r="G1037" s="956"/>
      <c r="H1037" s="956"/>
      <c r="I1037" s="956"/>
      <c r="J1037" s="956"/>
      <c r="K1037" s="956"/>
      <c r="L1037" s="956"/>
      <c r="M1037" s="956"/>
      <c r="N1037" s="956"/>
      <c r="O1037" s="956"/>
      <c r="P1037" s="956"/>
    </row>
    <row r="1038" spans="1:16" s="1008" customFormat="1">
      <c r="A1038" s="1007"/>
      <c r="B1038" s="956"/>
      <c r="C1038" s="956"/>
      <c r="G1038" s="956"/>
      <c r="H1038" s="956"/>
      <c r="I1038" s="956"/>
      <c r="J1038" s="956"/>
      <c r="K1038" s="956"/>
      <c r="L1038" s="956"/>
      <c r="M1038" s="956"/>
      <c r="N1038" s="956"/>
      <c r="O1038" s="956"/>
      <c r="P1038" s="956"/>
    </row>
    <row r="1039" spans="1:16" s="1008" customFormat="1">
      <c r="A1039" s="1007"/>
      <c r="B1039" s="956"/>
      <c r="C1039" s="956"/>
      <c r="G1039" s="956"/>
      <c r="H1039" s="956"/>
      <c r="I1039" s="956"/>
      <c r="J1039" s="956"/>
      <c r="K1039" s="956"/>
      <c r="L1039" s="956"/>
      <c r="M1039" s="956"/>
      <c r="N1039" s="956"/>
      <c r="O1039" s="956"/>
      <c r="P1039" s="956"/>
    </row>
    <row r="1040" spans="1:16" s="1008" customFormat="1">
      <c r="A1040" s="1007"/>
      <c r="B1040" s="956"/>
      <c r="C1040" s="956"/>
      <c r="G1040" s="956"/>
      <c r="H1040" s="956"/>
      <c r="I1040" s="956"/>
      <c r="J1040" s="956"/>
      <c r="K1040" s="956"/>
      <c r="L1040" s="956"/>
      <c r="M1040" s="956"/>
      <c r="N1040" s="956"/>
      <c r="O1040" s="956"/>
      <c r="P1040" s="956"/>
    </row>
    <row r="1041" spans="1:16" s="1008" customFormat="1">
      <c r="A1041" s="1007"/>
      <c r="B1041" s="956"/>
      <c r="C1041" s="956"/>
      <c r="G1041" s="956"/>
      <c r="H1041" s="956"/>
      <c r="I1041" s="956"/>
      <c r="J1041" s="956"/>
      <c r="K1041" s="956"/>
      <c r="L1041" s="956"/>
      <c r="M1041" s="956"/>
      <c r="N1041" s="956"/>
      <c r="O1041" s="956"/>
      <c r="P1041" s="956"/>
    </row>
    <row r="1042" spans="1:16" s="1008" customFormat="1">
      <c r="A1042" s="1007"/>
      <c r="B1042" s="956"/>
      <c r="C1042" s="956"/>
      <c r="G1042" s="956"/>
      <c r="H1042" s="956"/>
      <c r="I1042" s="956"/>
      <c r="J1042" s="956"/>
      <c r="K1042" s="956"/>
      <c r="L1042" s="956"/>
      <c r="M1042" s="956"/>
      <c r="N1042" s="956"/>
      <c r="O1042" s="956"/>
      <c r="P1042" s="956"/>
    </row>
    <row r="1043" spans="1:16" s="1008" customFormat="1">
      <c r="A1043" s="1007"/>
      <c r="B1043" s="956"/>
      <c r="C1043" s="956"/>
      <c r="G1043" s="956"/>
      <c r="H1043" s="956"/>
      <c r="I1043" s="956"/>
      <c r="J1043" s="956"/>
      <c r="K1043" s="956"/>
      <c r="L1043" s="956"/>
      <c r="M1043" s="956"/>
      <c r="N1043" s="956"/>
      <c r="O1043" s="956"/>
      <c r="P1043" s="956"/>
    </row>
    <row r="1044" spans="1:16" s="1008" customFormat="1">
      <c r="A1044" s="1007"/>
      <c r="B1044" s="956"/>
      <c r="C1044" s="956"/>
      <c r="G1044" s="956"/>
      <c r="H1044" s="956"/>
      <c r="I1044" s="956"/>
      <c r="J1044" s="956"/>
      <c r="K1044" s="956"/>
      <c r="L1044" s="956"/>
      <c r="M1044" s="956"/>
      <c r="N1044" s="956"/>
      <c r="O1044" s="956"/>
      <c r="P1044" s="956"/>
    </row>
    <row r="1045" spans="1:16" s="1008" customFormat="1">
      <c r="A1045" s="1007"/>
      <c r="B1045" s="956"/>
      <c r="C1045" s="956"/>
      <c r="G1045" s="956"/>
      <c r="H1045" s="956"/>
      <c r="I1045" s="956"/>
      <c r="J1045" s="956"/>
      <c r="K1045" s="956"/>
      <c r="L1045" s="956"/>
      <c r="M1045" s="956"/>
      <c r="N1045" s="956"/>
      <c r="O1045" s="956"/>
      <c r="P1045" s="956"/>
    </row>
    <row r="1046" spans="1:16" s="1008" customFormat="1">
      <c r="A1046" s="1007"/>
      <c r="B1046" s="956"/>
      <c r="C1046" s="956"/>
      <c r="G1046" s="956"/>
      <c r="H1046" s="956"/>
      <c r="I1046" s="956"/>
      <c r="J1046" s="956"/>
      <c r="K1046" s="956"/>
      <c r="L1046" s="956"/>
      <c r="M1046" s="956"/>
      <c r="N1046" s="956"/>
      <c r="O1046" s="956"/>
      <c r="P1046" s="956"/>
    </row>
    <row r="1047" spans="1:16" s="1008" customFormat="1">
      <c r="A1047" s="1007"/>
      <c r="B1047" s="956"/>
      <c r="C1047" s="956"/>
      <c r="G1047" s="956"/>
      <c r="H1047" s="956"/>
      <c r="I1047" s="956"/>
      <c r="J1047" s="956"/>
      <c r="K1047" s="956"/>
      <c r="L1047" s="956"/>
      <c r="M1047" s="956"/>
      <c r="N1047" s="956"/>
      <c r="O1047" s="956"/>
      <c r="P1047" s="956"/>
    </row>
    <row r="1048" spans="1:16" s="1008" customFormat="1">
      <c r="A1048" s="1007"/>
      <c r="B1048" s="956"/>
      <c r="C1048" s="956"/>
      <c r="G1048" s="956"/>
      <c r="H1048" s="956"/>
      <c r="I1048" s="956"/>
      <c r="J1048" s="956"/>
      <c r="K1048" s="956"/>
      <c r="L1048" s="956"/>
      <c r="M1048" s="956"/>
      <c r="N1048" s="956"/>
      <c r="O1048" s="956"/>
      <c r="P1048" s="956"/>
    </row>
    <row r="1049" spans="1:16" s="1008" customFormat="1">
      <c r="A1049" s="1007"/>
      <c r="B1049" s="956"/>
      <c r="C1049" s="956"/>
      <c r="G1049" s="956"/>
      <c r="H1049" s="956"/>
      <c r="I1049" s="956"/>
      <c r="J1049" s="956"/>
      <c r="K1049" s="956"/>
      <c r="L1049" s="956"/>
      <c r="M1049" s="956"/>
      <c r="N1049" s="956"/>
      <c r="O1049" s="956"/>
      <c r="P1049" s="956"/>
    </row>
    <row r="1050" spans="1:16" s="1008" customFormat="1">
      <c r="A1050" s="1007"/>
      <c r="B1050" s="956"/>
      <c r="C1050" s="956"/>
      <c r="G1050" s="956"/>
      <c r="H1050" s="956"/>
      <c r="I1050" s="956"/>
      <c r="J1050" s="956"/>
      <c r="K1050" s="956"/>
      <c r="L1050" s="956"/>
      <c r="M1050" s="956"/>
      <c r="N1050" s="956"/>
      <c r="O1050" s="956"/>
      <c r="P1050" s="956"/>
    </row>
    <row r="1051" spans="1:16" s="1008" customFormat="1">
      <c r="A1051" s="1007"/>
      <c r="B1051" s="956"/>
      <c r="C1051" s="956"/>
      <c r="G1051" s="956"/>
      <c r="H1051" s="956"/>
      <c r="I1051" s="956"/>
      <c r="J1051" s="956"/>
      <c r="K1051" s="956"/>
      <c r="L1051" s="956"/>
      <c r="M1051" s="956"/>
      <c r="N1051" s="956"/>
      <c r="O1051" s="956"/>
      <c r="P1051" s="956"/>
    </row>
    <row r="1052" spans="1:16" s="1008" customFormat="1">
      <c r="A1052" s="1007"/>
      <c r="B1052" s="956"/>
      <c r="C1052" s="956"/>
      <c r="G1052" s="956"/>
      <c r="H1052" s="956"/>
      <c r="I1052" s="956"/>
      <c r="J1052" s="956"/>
      <c r="K1052" s="956"/>
      <c r="L1052" s="956"/>
      <c r="M1052" s="956"/>
      <c r="N1052" s="956"/>
      <c r="O1052" s="956"/>
      <c r="P1052" s="956"/>
    </row>
    <row r="1053" spans="1:16" s="1008" customFormat="1">
      <c r="A1053" s="1007"/>
      <c r="B1053" s="956"/>
      <c r="C1053" s="956"/>
      <c r="G1053" s="956"/>
      <c r="H1053" s="956"/>
      <c r="I1053" s="956"/>
      <c r="J1053" s="956"/>
      <c r="K1053" s="956"/>
      <c r="L1053" s="956"/>
      <c r="M1053" s="956"/>
      <c r="N1053" s="956"/>
      <c r="O1053" s="956"/>
      <c r="P1053" s="956"/>
    </row>
    <row r="1054" spans="1:16" s="1008" customFormat="1">
      <c r="A1054" s="1007"/>
      <c r="B1054" s="956"/>
      <c r="C1054" s="956"/>
      <c r="G1054" s="956"/>
      <c r="H1054" s="956"/>
      <c r="I1054" s="956"/>
      <c r="J1054" s="956"/>
      <c r="K1054" s="956"/>
      <c r="L1054" s="956"/>
      <c r="M1054" s="956"/>
      <c r="N1054" s="956"/>
      <c r="O1054" s="956"/>
      <c r="P1054" s="956"/>
    </row>
    <row r="1055" spans="1:16" s="1008" customFormat="1">
      <c r="A1055" s="1007"/>
      <c r="B1055" s="956"/>
      <c r="C1055" s="956"/>
      <c r="G1055" s="956"/>
      <c r="H1055" s="956"/>
      <c r="I1055" s="956"/>
      <c r="J1055" s="956"/>
      <c r="K1055" s="956"/>
      <c r="L1055" s="956"/>
      <c r="M1055" s="956"/>
      <c r="N1055" s="956"/>
      <c r="O1055" s="956"/>
      <c r="P1055" s="956"/>
    </row>
    <row r="1056" spans="1:16" s="1008" customFormat="1">
      <c r="A1056" s="1007"/>
      <c r="B1056" s="956"/>
      <c r="C1056" s="956"/>
      <c r="G1056" s="956"/>
      <c r="H1056" s="956"/>
      <c r="I1056" s="956"/>
      <c r="J1056" s="956"/>
      <c r="K1056" s="956"/>
      <c r="L1056" s="956"/>
      <c r="M1056" s="956"/>
      <c r="N1056" s="956"/>
      <c r="O1056" s="956"/>
      <c r="P1056" s="956"/>
    </row>
    <row r="1057" spans="1:16" s="1008" customFormat="1">
      <c r="A1057" s="1007"/>
      <c r="B1057" s="956"/>
      <c r="C1057" s="956"/>
      <c r="G1057" s="956"/>
      <c r="H1057" s="956"/>
      <c r="I1057" s="956"/>
      <c r="J1057" s="956"/>
      <c r="K1057" s="956"/>
      <c r="L1057" s="956"/>
      <c r="M1057" s="956"/>
      <c r="N1057" s="956"/>
      <c r="O1057" s="956"/>
      <c r="P1057" s="956"/>
    </row>
    <row r="1058" spans="1:16" s="1008" customFormat="1">
      <c r="A1058" s="1007"/>
      <c r="B1058" s="956"/>
      <c r="C1058" s="956"/>
      <c r="G1058" s="956"/>
      <c r="H1058" s="956"/>
      <c r="I1058" s="956"/>
      <c r="J1058" s="956"/>
      <c r="K1058" s="956"/>
      <c r="L1058" s="956"/>
      <c r="M1058" s="956"/>
      <c r="N1058" s="956"/>
      <c r="O1058" s="956"/>
      <c r="P1058" s="956"/>
    </row>
    <row r="1059" spans="1:16" s="1008" customFormat="1">
      <c r="A1059" s="1007"/>
      <c r="B1059" s="956"/>
      <c r="C1059" s="956"/>
      <c r="G1059" s="956"/>
      <c r="H1059" s="956"/>
      <c r="I1059" s="956"/>
      <c r="J1059" s="956"/>
      <c r="K1059" s="956"/>
      <c r="L1059" s="956"/>
      <c r="M1059" s="956"/>
      <c r="N1059" s="956"/>
      <c r="O1059" s="956"/>
      <c r="P1059" s="956"/>
    </row>
    <row r="1060" spans="1:16" s="1008" customFormat="1">
      <c r="A1060" s="1007"/>
      <c r="B1060" s="956"/>
      <c r="C1060" s="956"/>
      <c r="G1060" s="956"/>
      <c r="H1060" s="956"/>
      <c r="I1060" s="956"/>
      <c r="J1060" s="956"/>
      <c r="K1060" s="956"/>
      <c r="L1060" s="956"/>
      <c r="M1060" s="956"/>
      <c r="N1060" s="956"/>
      <c r="O1060" s="956"/>
      <c r="P1060" s="956"/>
    </row>
    <row r="1061" spans="1:16" s="1008" customFormat="1">
      <c r="A1061" s="1007"/>
      <c r="B1061" s="956"/>
      <c r="C1061" s="956"/>
      <c r="G1061" s="956"/>
      <c r="H1061" s="956"/>
      <c r="I1061" s="956"/>
      <c r="J1061" s="956"/>
      <c r="K1061" s="956"/>
      <c r="L1061" s="956"/>
      <c r="M1061" s="956"/>
      <c r="N1061" s="956"/>
      <c r="O1061" s="956"/>
      <c r="P1061" s="956"/>
    </row>
    <row r="1062" spans="1:16" s="1008" customFormat="1">
      <c r="A1062" s="1007"/>
      <c r="B1062" s="956"/>
      <c r="C1062" s="956"/>
      <c r="G1062" s="956"/>
      <c r="H1062" s="956"/>
      <c r="I1062" s="956"/>
      <c r="J1062" s="956"/>
      <c r="K1062" s="956"/>
      <c r="L1062" s="956"/>
      <c r="M1062" s="956"/>
      <c r="N1062" s="956"/>
      <c r="O1062" s="956"/>
      <c r="P1062" s="956"/>
    </row>
    <row r="1063" spans="1:16" s="1008" customFormat="1">
      <c r="A1063" s="1007"/>
      <c r="B1063" s="956"/>
      <c r="C1063" s="956"/>
      <c r="G1063" s="956"/>
      <c r="H1063" s="956"/>
      <c r="I1063" s="956"/>
      <c r="J1063" s="956"/>
      <c r="K1063" s="956"/>
      <c r="L1063" s="956"/>
      <c r="M1063" s="956"/>
      <c r="N1063" s="956"/>
      <c r="O1063" s="956"/>
      <c r="P1063" s="956"/>
    </row>
    <row r="1064" spans="1:16" s="1008" customFormat="1">
      <c r="A1064" s="1007"/>
      <c r="B1064" s="956"/>
      <c r="C1064" s="956"/>
      <c r="G1064" s="956"/>
      <c r="H1064" s="956"/>
      <c r="I1064" s="956"/>
      <c r="J1064" s="956"/>
      <c r="K1064" s="956"/>
      <c r="L1064" s="956"/>
      <c r="M1064" s="956"/>
      <c r="N1064" s="956"/>
      <c r="O1064" s="956"/>
      <c r="P1064" s="956"/>
    </row>
    <row r="1065" spans="1:16" s="1008" customFormat="1">
      <c r="A1065" s="1007"/>
      <c r="B1065" s="956"/>
      <c r="C1065" s="956"/>
      <c r="G1065" s="956"/>
      <c r="H1065" s="956"/>
      <c r="I1065" s="956"/>
      <c r="J1065" s="956"/>
      <c r="K1065" s="956"/>
      <c r="L1065" s="956"/>
      <c r="M1065" s="956"/>
      <c r="N1065" s="956"/>
      <c r="O1065" s="956"/>
      <c r="P1065" s="956"/>
    </row>
    <row r="1066" spans="1:16" s="1008" customFormat="1">
      <c r="A1066" s="1007"/>
      <c r="B1066" s="956"/>
      <c r="C1066" s="956"/>
      <c r="G1066" s="956"/>
      <c r="H1066" s="956"/>
      <c r="I1066" s="956"/>
      <c r="J1066" s="956"/>
      <c r="K1066" s="956"/>
      <c r="L1066" s="956"/>
      <c r="M1066" s="956"/>
      <c r="N1066" s="956"/>
      <c r="O1066" s="956"/>
      <c r="P1066" s="956"/>
    </row>
    <row r="1067" spans="1:16" s="1008" customFormat="1">
      <c r="A1067" s="1007"/>
      <c r="B1067" s="956"/>
      <c r="C1067" s="956"/>
      <c r="G1067" s="956"/>
      <c r="H1067" s="956"/>
      <c r="I1067" s="956"/>
      <c r="J1067" s="956"/>
      <c r="K1067" s="956"/>
      <c r="L1067" s="956"/>
      <c r="M1067" s="956"/>
      <c r="N1067" s="956"/>
      <c r="O1067" s="956"/>
      <c r="P1067" s="956"/>
    </row>
    <row r="1068" spans="1:16" s="1008" customFormat="1">
      <c r="A1068" s="1007"/>
      <c r="B1068" s="956"/>
      <c r="C1068" s="956"/>
      <c r="G1068" s="956"/>
      <c r="H1068" s="956"/>
      <c r="I1068" s="956"/>
      <c r="J1068" s="956"/>
      <c r="K1068" s="956"/>
      <c r="L1068" s="956"/>
      <c r="M1068" s="956"/>
      <c r="N1068" s="956"/>
      <c r="O1068" s="956"/>
      <c r="P1068" s="956"/>
    </row>
    <row r="1069" spans="1:16" s="1008" customFormat="1">
      <c r="A1069" s="1007"/>
      <c r="B1069" s="956"/>
      <c r="C1069" s="956"/>
      <c r="G1069" s="956"/>
      <c r="H1069" s="956"/>
      <c r="I1069" s="956"/>
      <c r="J1069" s="956"/>
      <c r="K1069" s="956"/>
      <c r="L1069" s="956"/>
      <c r="M1069" s="956"/>
      <c r="N1069" s="956"/>
      <c r="O1069" s="956"/>
      <c r="P1069" s="956"/>
    </row>
    <row r="1070" spans="1:16" s="1008" customFormat="1">
      <c r="A1070" s="1007"/>
      <c r="B1070" s="956"/>
      <c r="C1070" s="956"/>
      <c r="G1070" s="956"/>
      <c r="H1070" s="956"/>
      <c r="I1070" s="956"/>
      <c r="J1070" s="956"/>
      <c r="K1070" s="956"/>
      <c r="L1070" s="956"/>
      <c r="M1070" s="956"/>
      <c r="N1070" s="956"/>
      <c r="O1070" s="956"/>
      <c r="P1070" s="956"/>
    </row>
    <row r="1071" spans="1:16" s="1008" customFormat="1">
      <c r="A1071" s="1007"/>
      <c r="B1071" s="956"/>
      <c r="C1071" s="956"/>
      <c r="G1071" s="956"/>
      <c r="H1071" s="956"/>
      <c r="I1071" s="956"/>
      <c r="J1071" s="956"/>
      <c r="K1071" s="956"/>
      <c r="L1071" s="956"/>
      <c r="M1071" s="956"/>
      <c r="N1071" s="956"/>
      <c r="O1071" s="956"/>
      <c r="P1071" s="956"/>
    </row>
    <row r="1072" spans="1:16" s="1008" customFormat="1">
      <c r="A1072" s="1007"/>
      <c r="B1072" s="956"/>
      <c r="C1072" s="956"/>
      <c r="G1072" s="956"/>
      <c r="H1072" s="956"/>
      <c r="I1072" s="956"/>
      <c r="J1072" s="956"/>
      <c r="K1072" s="956"/>
      <c r="L1072" s="956"/>
      <c r="M1072" s="956"/>
      <c r="N1072" s="956"/>
      <c r="O1072" s="956"/>
      <c r="P1072" s="956"/>
    </row>
    <row r="1073" spans="1:16" s="1008" customFormat="1">
      <c r="A1073" s="1007"/>
      <c r="B1073" s="956"/>
      <c r="C1073" s="956"/>
      <c r="G1073" s="956"/>
      <c r="H1073" s="956"/>
      <c r="I1073" s="956"/>
      <c r="J1073" s="956"/>
      <c r="K1073" s="956"/>
      <c r="L1073" s="956"/>
      <c r="M1073" s="956"/>
      <c r="N1073" s="956"/>
      <c r="O1073" s="956"/>
      <c r="P1073" s="956"/>
    </row>
    <row r="1074" spans="1:16" s="1008" customFormat="1">
      <c r="A1074" s="1007"/>
      <c r="B1074" s="956"/>
      <c r="C1074" s="956"/>
      <c r="G1074" s="956"/>
      <c r="H1074" s="956"/>
      <c r="I1074" s="956"/>
      <c r="J1074" s="956"/>
      <c r="K1074" s="956"/>
      <c r="L1074" s="956"/>
      <c r="M1074" s="956"/>
      <c r="N1074" s="956"/>
      <c r="O1074" s="956"/>
      <c r="P1074" s="956"/>
    </row>
    <row r="1075" spans="1:16" s="1008" customFormat="1">
      <c r="A1075" s="1007"/>
      <c r="B1075" s="956"/>
      <c r="C1075" s="956"/>
      <c r="G1075" s="956"/>
      <c r="H1075" s="956"/>
      <c r="I1075" s="956"/>
      <c r="J1075" s="956"/>
      <c r="K1075" s="956"/>
      <c r="L1075" s="956"/>
      <c r="M1075" s="956"/>
      <c r="N1075" s="956"/>
      <c r="O1075" s="956"/>
      <c r="P1075" s="956"/>
    </row>
    <row r="1076" spans="1:16" s="1008" customFormat="1">
      <c r="A1076" s="1007"/>
      <c r="B1076" s="956"/>
      <c r="C1076" s="956"/>
      <c r="G1076" s="956"/>
      <c r="H1076" s="956"/>
      <c r="I1076" s="956"/>
      <c r="J1076" s="956"/>
      <c r="K1076" s="956"/>
      <c r="L1076" s="956"/>
      <c r="M1076" s="956"/>
      <c r="N1076" s="956"/>
      <c r="O1076" s="956"/>
      <c r="P1076" s="956"/>
    </row>
    <row r="1077" spans="1:16" s="1008" customFormat="1">
      <c r="A1077" s="1007"/>
      <c r="B1077" s="956"/>
      <c r="C1077" s="956"/>
      <c r="G1077" s="956"/>
      <c r="H1077" s="956"/>
      <c r="I1077" s="956"/>
      <c r="J1077" s="956"/>
      <c r="K1077" s="956"/>
      <c r="L1077" s="956"/>
      <c r="M1077" s="956"/>
      <c r="N1077" s="956"/>
      <c r="O1077" s="956"/>
      <c r="P1077" s="956"/>
    </row>
    <row r="1078" spans="1:16" s="1008" customFormat="1">
      <c r="A1078" s="1007"/>
      <c r="B1078" s="956"/>
      <c r="C1078" s="956"/>
      <c r="G1078" s="956"/>
      <c r="H1078" s="956"/>
      <c r="I1078" s="956"/>
      <c r="J1078" s="956"/>
      <c r="K1078" s="956"/>
      <c r="L1078" s="956"/>
      <c r="M1078" s="956"/>
      <c r="N1078" s="956"/>
      <c r="O1078" s="956"/>
      <c r="P1078" s="956"/>
    </row>
    <row r="1079" spans="1:16" s="1008" customFormat="1">
      <c r="A1079" s="1007"/>
      <c r="B1079" s="956"/>
      <c r="C1079" s="956"/>
      <c r="G1079" s="956"/>
      <c r="H1079" s="956"/>
      <c r="I1079" s="956"/>
      <c r="J1079" s="956"/>
      <c r="K1079" s="956"/>
      <c r="L1079" s="956"/>
      <c r="M1079" s="956"/>
      <c r="N1079" s="956"/>
      <c r="O1079" s="956"/>
      <c r="P1079" s="956"/>
    </row>
    <row r="1080" spans="1:16" s="1008" customFormat="1">
      <c r="A1080" s="1007"/>
      <c r="B1080" s="956"/>
      <c r="C1080" s="956"/>
      <c r="G1080" s="956"/>
      <c r="H1080" s="956"/>
      <c r="I1080" s="956"/>
      <c r="J1080" s="956"/>
      <c r="K1080" s="956"/>
      <c r="L1080" s="956"/>
      <c r="M1080" s="956"/>
      <c r="N1080" s="956"/>
      <c r="O1080" s="956"/>
      <c r="P1080" s="956"/>
    </row>
    <row r="1081" spans="1:16" s="1008" customFormat="1">
      <c r="A1081" s="1007"/>
      <c r="B1081" s="956"/>
      <c r="C1081" s="956"/>
      <c r="G1081" s="956"/>
      <c r="H1081" s="956"/>
      <c r="I1081" s="956"/>
      <c r="J1081" s="956"/>
      <c r="K1081" s="956"/>
      <c r="L1081" s="956"/>
      <c r="M1081" s="956"/>
      <c r="N1081" s="956"/>
      <c r="O1081" s="956"/>
      <c r="P1081" s="956"/>
    </row>
    <row r="1082" spans="1:16" s="1008" customFormat="1">
      <c r="A1082" s="1007"/>
      <c r="B1082" s="956"/>
      <c r="C1082" s="956"/>
      <c r="G1082" s="956"/>
      <c r="H1082" s="956"/>
      <c r="I1082" s="956"/>
      <c r="J1082" s="956"/>
      <c r="K1082" s="956"/>
      <c r="L1082" s="956"/>
      <c r="M1082" s="956"/>
      <c r="N1082" s="956"/>
      <c r="O1082" s="956"/>
      <c r="P1082" s="956"/>
    </row>
    <row r="1083" spans="1:16" s="1008" customFormat="1">
      <c r="A1083" s="1007"/>
      <c r="B1083" s="956"/>
      <c r="C1083" s="956"/>
      <c r="G1083" s="956"/>
      <c r="H1083" s="956"/>
      <c r="I1083" s="956"/>
      <c r="J1083" s="956"/>
      <c r="K1083" s="956"/>
      <c r="L1083" s="956"/>
      <c r="M1083" s="956"/>
      <c r="N1083" s="956"/>
      <c r="O1083" s="956"/>
      <c r="P1083" s="956"/>
    </row>
    <row r="1084" spans="1:16" s="1008" customFormat="1">
      <c r="A1084" s="1007"/>
      <c r="B1084" s="956"/>
      <c r="C1084" s="956"/>
      <c r="G1084" s="956"/>
      <c r="H1084" s="956"/>
      <c r="I1084" s="956"/>
      <c r="J1084" s="956"/>
      <c r="K1084" s="956"/>
      <c r="L1084" s="956"/>
      <c r="M1084" s="956"/>
      <c r="N1084" s="956"/>
      <c r="O1084" s="956"/>
      <c r="P1084" s="956"/>
    </row>
    <row r="1085" spans="1:16" s="1008" customFormat="1">
      <c r="A1085" s="1007"/>
      <c r="B1085" s="956"/>
      <c r="C1085" s="956"/>
      <c r="G1085" s="956"/>
      <c r="H1085" s="956"/>
      <c r="I1085" s="956"/>
      <c r="J1085" s="956"/>
      <c r="K1085" s="956"/>
      <c r="L1085" s="956"/>
      <c r="M1085" s="956"/>
      <c r="N1085" s="956"/>
      <c r="O1085" s="956"/>
      <c r="P1085" s="956"/>
    </row>
    <row r="1086" spans="1:16" s="1008" customFormat="1">
      <c r="A1086" s="1007"/>
      <c r="B1086" s="956"/>
      <c r="C1086" s="956"/>
      <c r="G1086" s="956"/>
      <c r="H1086" s="956"/>
      <c r="I1086" s="956"/>
      <c r="J1086" s="956"/>
      <c r="K1086" s="956"/>
      <c r="L1086" s="956"/>
      <c r="M1086" s="956"/>
      <c r="N1086" s="956"/>
      <c r="O1086" s="956"/>
      <c r="P1086" s="956"/>
    </row>
    <row r="1087" spans="1:16" s="1008" customFormat="1">
      <c r="A1087" s="1007"/>
      <c r="B1087" s="956"/>
      <c r="C1087" s="956"/>
      <c r="G1087" s="956"/>
      <c r="H1087" s="956"/>
      <c r="I1087" s="956"/>
      <c r="J1087" s="956"/>
      <c r="K1087" s="956"/>
      <c r="L1087" s="956"/>
      <c r="M1087" s="956"/>
      <c r="N1087" s="956"/>
      <c r="O1087" s="956"/>
      <c r="P1087" s="956"/>
    </row>
    <row r="1088" spans="1:16" s="1008" customFormat="1">
      <c r="A1088" s="1007"/>
      <c r="B1088" s="956"/>
      <c r="C1088" s="956"/>
      <c r="G1088" s="956"/>
      <c r="H1088" s="956"/>
      <c r="I1088" s="956"/>
      <c r="J1088" s="956"/>
      <c r="K1088" s="956"/>
      <c r="L1088" s="956"/>
      <c r="M1088" s="956"/>
      <c r="N1088" s="956"/>
      <c r="O1088" s="956"/>
      <c r="P1088" s="956"/>
    </row>
    <row r="1089" spans="1:16" s="1008" customFormat="1">
      <c r="A1089" s="1007"/>
      <c r="B1089" s="956"/>
      <c r="C1089" s="956"/>
      <c r="G1089" s="956"/>
      <c r="H1089" s="956"/>
      <c r="I1089" s="956"/>
      <c r="J1089" s="956"/>
      <c r="K1089" s="956"/>
      <c r="L1089" s="956"/>
      <c r="M1089" s="956"/>
      <c r="N1089" s="956"/>
      <c r="O1089" s="956"/>
      <c r="P1089" s="956"/>
    </row>
    <row r="1090" spans="1:16" s="1008" customFormat="1">
      <c r="A1090" s="1007"/>
      <c r="B1090" s="956"/>
      <c r="C1090" s="956"/>
      <c r="G1090" s="956"/>
      <c r="H1090" s="956"/>
      <c r="I1090" s="956"/>
      <c r="J1090" s="956"/>
      <c r="K1090" s="956"/>
      <c r="L1090" s="956"/>
      <c r="M1090" s="956"/>
      <c r="N1090" s="956"/>
      <c r="O1090" s="956"/>
      <c r="P1090" s="956"/>
    </row>
    <row r="1091" spans="1:16" s="1008" customFormat="1">
      <c r="A1091" s="1007"/>
      <c r="B1091" s="956"/>
      <c r="C1091" s="956"/>
      <c r="G1091" s="956"/>
      <c r="H1091" s="956"/>
      <c r="I1091" s="956"/>
      <c r="J1091" s="956"/>
      <c r="K1091" s="956"/>
      <c r="L1091" s="956"/>
      <c r="M1091" s="956"/>
      <c r="N1091" s="956"/>
      <c r="O1091" s="956"/>
      <c r="P1091" s="956"/>
    </row>
    <row r="1092" spans="1:16" s="1008" customFormat="1">
      <c r="A1092" s="1007"/>
      <c r="B1092" s="956"/>
      <c r="C1092" s="956"/>
      <c r="G1092" s="956"/>
      <c r="H1092" s="956"/>
      <c r="I1092" s="956"/>
      <c r="J1092" s="956"/>
      <c r="K1092" s="956"/>
      <c r="L1092" s="956"/>
      <c r="M1092" s="956"/>
      <c r="N1092" s="956"/>
      <c r="O1092" s="956"/>
      <c r="P1092" s="956"/>
    </row>
    <row r="1093" spans="1:16" s="1008" customFormat="1">
      <c r="A1093" s="1007"/>
      <c r="B1093" s="956"/>
      <c r="C1093" s="956"/>
      <c r="G1093" s="956"/>
      <c r="H1093" s="956"/>
      <c r="I1093" s="956"/>
      <c r="J1093" s="956"/>
      <c r="K1093" s="956"/>
      <c r="L1093" s="956"/>
      <c r="M1093" s="956"/>
      <c r="N1093" s="956"/>
      <c r="O1093" s="956"/>
      <c r="P1093" s="956"/>
    </row>
    <row r="1094" spans="1:16" s="1008" customFormat="1">
      <c r="A1094" s="1007"/>
      <c r="B1094" s="956"/>
      <c r="C1094" s="956"/>
      <c r="G1094" s="956"/>
      <c r="H1094" s="956"/>
      <c r="I1094" s="956"/>
      <c r="J1094" s="956"/>
      <c r="K1094" s="956"/>
      <c r="L1094" s="956"/>
      <c r="M1094" s="956"/>
      <c r="N1094" s="956"/>
      <c r="O1094" s="956"/>
      <c r="P1094" s="956"/>
    </row>
    <row r="1095" spans="1:16" s="1008" customFormat="1">
      <c r="A1095" s="1007"/>
      <c r="B1095" s="956"/>
      <c r="C1095" s="956"/>
      <c r="G1095" s="956"/>
      <c r="H1095" s="956"/>
      <c r="I1095" s="956"/>
      <c r="J1095" s="956"/>
      <c r="K1095" s="956"/>
      <c r="L1095" s="956"/>
      <c r="M1095" s="956"/>
      <c r="N1095" s="956"/>
      <c r="O1095" s="956"/>
      <c r="P1095" s="956"/>
    </row>
    <row r="1096" spans="1:16" s="1008" customFormat="1">
      <c r="A1096" s="1007"/>
      <c r="B1096" s="956"/>
      <c r="C1096" s="956"/>
      <c r="G1096" s="956"/>
      <c r="H1096" s="956"/>
      <c r="I1096" s="956"/>
      <c r="J1096" s="956"/>
      <c r="K1096" s="956"/>
      <c r="L1096" s="956"/>
      <c r="M1096" s="956"/>
      <c r="N1096" s="956"/>
      <c r="O1096" s="956"/>
      <c r="P1096" s="956"/>
    </row>
    <row r="1097" spans="1:16" s="1008" customFormat="1">
      <c r="A1097" s="1007"/>
      <c r="B1097" s="956"/>
      <c r="C1097" s="956"/>
      <c r="G1097" s="956"/>
      <c r="H1097" s="956"/>
      <c r="I1097" s="956"/>
      <c r="J1097" s="956"/>
      <c r="K1097" s="956"/>
      <c r="L1097" s="956"/>
      <c r="M1097" s="956"/>
      <c r="N1097" s="956"/>
      <c r="O1097" s="956"/>
      <c r="P1097" s="956"/>
    </row>
    <row r="1098" spans="1:16" s="1008" customFormat="1">
      <c r="A1098" s="1007"/>
      <c r="B1098" s="956"/>
      <c r="C1098" s="956"/>
      <c r="G1098" s="956"/>
      <c r="H1098" s="956"/>
      <c r="I1098" s="956"/>
      <c r="J1098" s="956"/>
      <c r="K1098" s="956"/>
      <c r="L1098" s="956"/>
      <c r="M1098" s="956"/>
      <c r="N1098" s="956"/>
      <c r="O1098" s="956"/>
      <c r="P1098" s="956"/>
    </row>
    <row r="1099" spans="1:16" s="1008" customFormat="1">
      <c r="A1099" s="1007"/>
      <c r="B1099" s="956"/>
      <c r="C1099" s="956"/>
      <c r="G1099" s="956"/>
      <c r="H1099" s="956"/>
      <c r="I1099" s="956"/>
      <c r="J1099" s="956"/>
      <c r="K1099" s="956"/>
      <c r="L1099" s="956"/>
      <c r="M1099" s="956"/>
      <c r="N1099" s="956"/>
      <c r="O1099" s="956"/>
      <c r="P1099" s="956"/>
    </row>
    <row r="1100" spans="1:16" s="1008" customFormat="1">
      <c r="A1100" s="1007"/>
      <c r="B1100" s="956"/>
      <c r="C1100" s="956"/>
      <c r="G1100" s="956"/>
      <c r="H1100" s="956"/>
      <c r="I1100" s="956"/>
      <c r="J1100" s="956"/>
      <c r="K1100" s="956"/>
      <c r="L1100" s="956"/>
      <c r="M1100" s="956"/>
      <c r="N1100" s="956"/>
      <c r="O1100" s="956"/>
      <c r="P1100" s="956"/>
    </row>
    <row r="1101" spans="1:16" s="1008" customFormat="1">
      <c r="A1101" s="1007"/>
      <c r="B1101" s="956"/>
      <c r="C1101" s="956"/>
      <c r="G1101" s="956"/>
      <c r="H1101" s="956"/>
      <c r="I1101" s="956"/>
      <c r="J1101" s="956"/>
      <c r="K1101" s="956"/>
      <c r="L1101" s="956"/>
      <c r="M1101" s="956"/>
      <c r="N1101" s="956"/>
      <c r="O1101" s="956"/>
      <c r="P1101" s="956"/>
    </row>
    <row r="1102" spans="1:16" s="1008" customFormat="1">
      <c r="A1102" s="1007"/>
      <c r="B1102" s="956"/>
      <c r="C1102" s="956"/>
      <c r="G1102" s="956"/>
      <c r="H1102" s="956"/>
      <c r="I1102" s="956"/>
      <c r="J1102" s="956"/>
      <c r="K1102" s="956"/>
      <c r="L1102" s="956"/>
      <c r="M1102" s="956"/>
      <c r="N1102" s="956"/>
      <c r="O1102" s="956"/>
      <c r="P1102" s="956"/>
    </row>
    <row r="1103" spans="1:16" s="1008" customFormat="1">
      <c r="A1103" s="1007"/>
      <c r="B1103" s="956"/>
      <c r="C1103" s="956"/>
      <c r="G1103" s="956"/>
      <c r="H1103" s="956"/>
      <c r="I1103" s="956"/>
      <c r="J1103" s="956"/>
      <c r="K1103" s="956"/>
      <c r="L1103" s="956"/>
      <c r="M1103" s="956"/>
      <c r="N1103" s="956"/>
      <c r="O1103" s="956"/>
      <c r="P1103" s="956"/>
    </row>
    <row r="1104" spans="1:16" s="1008" customFormat="1">
      <c r="A1104" s="1007"/>
      <c r="B1104" s="956"/>
      <c r="C1104" s="956"/>
      <c r="G1104" s="956"/>
      <c r="H1104" s="956"/>
      <c r="I1104" s="956"/>
      <c r="J1104" s="956"/>
      <c r="K1104" s="956"/>
      <c r="L1104" s="956"/>
      <c r="M1104" s="956"/>
      <c r="N1104" s="956"/>
      <c r="O1104" s="956"/>
      <c r="P1104" s="956"/>
    </row>
    <row r="1105" spans="1:16" s="1008" customFormat="1">
      <c r="A1105" s="1007"/>
      <c r="B1105" s="956"/>
      <c r="C1105" s="956"/>
      <c r="G1105" s="956"/>
      <c r="H1105" s="956"/>
      <c r="I1105" s="956"/>
      <c r="J1105" s="956"/>
      <c r="K1105" s="956"/>
      <c r="L1105" s="956"/>
      <c r="M1105" s="956"/>
      <c r="N1105" s="956"/>
      <c r="O1105" s="956"/>
      <c r="P1105" s="956"/>
    </row>
    <row r="1106" spans="1:16" s="1008" customFormat="1">
      <c r="A1106" s="1007"/>
      <c r="B1106" s="956"/>
      <c r="C1106" s="956"/>
      <c r="G1106" s="956"/>
      <c r="H1106" s="956"/>
      <c r="I1106" s="956"/>
      <c r="J1106" s="956"/>
      <c r="K1106" s="956"/>
      <c r="L1106" s="956"/>
      <c r="M1106" s="956"/>
      <c r="N1106" s="956"/>
      <c r="O1106" s="956"/>
      <c r="P1106" s="956"/>
    </row>
    <row r="1107" spans="1:16" s="1008" customFormat="1">
      <c r="A1107" s="1007"/>
      <c r="B1107" s="956"/>
      <c r="C1107" s="956"/>
      <c r="G1107" s="956"/>
      <c r="H1107" s="956"/>
      <c r="I1107" s="956"/>
      <c r="J1107" s="956"/>
      <c r="K1107" s="956"/>
      <c r="L1107" s="956"/>
      <c r="M1107" s="956"/>
      <c r="N1107" s="956"/>
      <c r="O1107" s="956"/>
      <c r="P1107" s="956"/>
    </row>
    <row r="1108" spans="1:16" s="1008" customFormat="1">
      <c r="A1108" s="1007"/>
      <c r="B1108" s="956"/>
      <c r="C1108" s="956"/>
      <c r="G1108" s="956"/>
      <c r="H1108" s="956"/>
      <c r="I1108" s="956"/>
      <c r="J1108" s="956"/>
      <c r="K1108" s="956"/>
      <c r="L1108" s="956"/>
      <c r="M1108" s="956"/>
      <c r="N1108" s="956"/>
      <c r="O1108" s="956"/>
      <c r="P1108" s="956"/>
    </row>
    <row r="1109" spans="1:16" s="1008" customFormat="1">
      <c r="A1109" s="1007"/>
      <c r="B1109" s="956"/>
      <c r="C1109" s="956"/>
      <c r="G1109" s="956"/>
      <c r="H1109" s="956"/>
      <c r="I1109" s="956"/>
      <c r="J1109" s="956"/>
      <c r="K1109" s="956"/>
      <c r="L1109" s="956"/>
      <c r="M1109" s="956"/>
      <c r="N1109" s="956"/>
      <c r="O1109" s="956"/>
      <c r="P1109" s="956"/>
    </row>
    <row r="1110" spans="1:16" s="1008" customFormat="1">
      <c r="A1110" s="1007"/>
      <c r="B1110" s="956"/>
      <c r="C1110" s="956"/>
      <c r="G1110" s="956"/>
      <c r="H1110" s="956"/>
      <c r="I1110" s="956"/>
      <c r="J1110" s="956"/>
      <c r="K1110" s="956"/>
      <c r="L1110" s="956"/>
      <c r="M1110" s="956"/>
      <c r="N1110" s="956"/>
      <c r="O1110" s="956"/>
      <c r="P1110" s="956"/>
    </row>
    <row r="1111" spans="1:16" s="1008" customFormat="1">
      <c r="A1111" s="1007"/>
      <c r="B1111" s="956"/>
      <c r="C1111" s="956"/>
      <c r="G1111" s="956"/>
      <c r="H1111" s="956"/>
      <c r="I1111" s="956"/>
      <c r="J1111" s="956"/>
      <c r="K1111" s="956"/>
      <c r="L1111" s="956"/>
      <c r="M1111" s="956"/>
      <c r="N1111" s="956"/>
      <c r="O1111" s="956"/>
      <c r="P1111" s="956"/>
    </row>
    <row r="1112" spans="1:16" s="1008" customFormat="1">
      <c r="A1112" s="1007"/>
      <c r="B1112" s="956"/>
      <c r="C1112" s="956"/>
      <c r="G1112" s="956"/>
      <c r="H1112" s="956"/>
      <c r="I1112" s="956"/>
      <c r="J1112" s="956"/>
      <c r="K1112" s="956"/>
      <c r="L1112" s="956"/>
      <c r="M1112" s="956"/>
      <c r="N1112" s="956"/>
      <c r="O1112" s="956"/>
      <c r="P1112" s="956"/>
    </row>
    <row r="1113" spans="1:16" s="1008" customFormat="1">
      <c r="A1113" s="1007"/>
      <c r="B1113" s="956"/>
      <c r="C1113" s="956"/>
      <c r="G1113" s="956"/>
      <c r="H1113" s="956"/>
      <c r="I1113" s="956"/>
      <c r="J1113" s="956"/>
      <c r="K1113" s="956"/>
      <c r="L1113" s="956"/>
      <c r="M1113" s="956"/>
      <c r="N1113" s="956"/>
      <c r="O1113" s="956"/>
      <c r="P1113" s="956"/>
    </row>
    <row r="1114" spans="1:16" s="1008" customFormat="1">
      <c r="A1114" s="1007"/>
      <c r="B1114" s="956"/>
      <c r="C1114" s="956"/>
      <c r="G1114" s="956"/>
      <c r="H1114" s="956"/>
      <c r="I1114" s="956"/>
      <c r="J1114" s="956"/>
      <c r="K1114" s="956"/>
      <c r="L1114" s="956"/>
      <c r="M1114" s="956"/>
      <c r="N1114" s="956"/>
      <c r="O1114" s="956"/>
      <c r="P1114" s="956"/>
    </row>
    <row r="1115" spans="1:16" s="1008" customFormat="1">
      <c r="A1115" s="1007"/>
      <c r="B1115" s="956"/>
      <c r="C1115" s="956"/>
      <c r="G1115" s="956"/>
      <c r="H1115" s="956"/>
      <c r="I1115" s="956"/>
      <c r="J1115" s="956"/>
      <c r="K1115" s="956"/>
      <c r="L1115" s="956"/>
      <c r="M1115" s="956"/>
      <c r="N1115" s="956"/>
      <c r="O1115" s="956"/>
      <c r="P1115" s="956"/>
    </row>
    <row r="1116" spans="1:16" s="1008" customFormat="1">
      <c r="A1116" s="1007"/>
      <c r="B1116" s="956"/>
      <c r="C1116" s="956"/>
      <c r="G1116" s="956"/>
      <c r="H1116" s="956"/>
      <c r="I1116" s="956"/>
      <c r="J1116" s="956"/>
      <c r="K1116" s="956"/>
      <c r="L1116" s="956"/>
      <c r="M1116" s="956"/>
      <c r="N1116" s="956"/>
      <c r="O1116" s="956"/>
      <c r="P1116" s="956"/>
    </row>
    <row r="1117" spans="1:16" s="1008" customFormat="1">
      <c r="A1117" s="1007"/>
      <c r="B1117" s="956"/>
      <c r="C1117" s="956"/>
      <c r="G1117" s="956"/>
      <c r="H1117" s="956"/>
      <c r="I1117" s="956"/>
      <c r="J1117" s="956"/>
      <c r="K1117" s="956"/>
      <c r="L1117" s="956"/>
      <c r="M1117" s="956"/>
      <c r="N1117" s="956"/>
      <c r="O1117" s="956"/>
      <c r="P1117" s="956"/>
    </row>
    <row r="1118" spans="1:16" s="1008" customFormat="1">
      <c r="A1118" s="1007"/>
      <c r="B1118" s="956"/>
      <c r="C1118" s="956"/>
      <c r="G1118" s="956"/>
      <c r="H1118" s="956"/>
      <c r="I1118" s="956"/>
      <c r="J1118" s="956"/>
      <c r="K1118" s="956"/>
      <c r="L1118" s="956"/>
      <c r="M1118" s="956"/>
      <c r="N1118" s="956"/>
      <c r="O1118" s="956"/>
      <c r="P1118" s="956"/>
    </row>
    <row r="1119" spans="1:16" s="1008" customFormat="1">
      <c r="A1119" s="1007"/>
      <c r="B1119" s="956"/>
      <c r="C1119" s="956"/>
      <c r="G1119" s="956"/>
      <c r="H1119" s="956"/>
      <c r="I1119" s="956"/>
      <c r="J1119" s="956"/>
      <c r="K1119" s="956"/>
      <c r="L1119" s="956"/>
      <c r="M1119" s="956"/>
      <c r="N1119" s="956"/>
      <c r="O1119" s="956"/>
      <c r="P1119" s="956"/>
    </row>
    <row r="1120" spans="1:16" s="1008" customFormat="1">
      <c r="A1120" s="1007"/>
      <c r="B1120" s="956"/>
      <c r="C1120" s="956"/>
      <c r="G1120" s="956"/>
      <c r="H1120" s="956"/>
      <c r="I1120" s="956"/>
      <c r="J1120" s="956"/>
      <c r="K1120" s="956"/>
      <c r="L1120" s="956"/>
      <c r="M1120" s="956"/>
      <c r="N1120" s="956"/>
      <c r="O1120" s="956"/>
      <c r="P1120" s="956"/>
    </row>
    <row r="1121" spans="1:16" s="1008" customFormat="1">
      <c r="A1121" s="1007"/>
      <c r="B1121" s="956"/>
      <c r="C1121" s="956"/>
      <c r="G1121" s="956"/>
      <c r="H1121" s="956"/>
      <c r="I1121" s="956"/>
      <c r="J1121" s="956"/>
      <c r="K1121" s="956"/>
      <c r="L1121" s="956"/>
      <c r="M1121" s="956"/>
      <c r="N1121" s="956"/>
      <c r="O1121" s="956"/>
      <c r="P1121" s="956"/>
    </row>
    <row r="1122" spans="1:16" s="1008" customFormat="1">
      <c r="A1122" s="1007"/>
      <c r="B1122" s="956"/>
      <c r="C1122" s="956"/>
      <c r="G1122" s="956"/>
      <c r="H1122" s="956"/>
      <c r="I1122" s="956"/>
      <c r="J1122" s="956"/>
      <c r="K1122" s="956"/>
      <c r="L1122" s="956"/>
      <c r="M1122" s="956"/>
      <c r="N1122" s="956"/>
      <c r="O1122" s="956"/>
      <c r="P1122" s="956"/>
    </row>
    <row r="1123" spans="1:16" s="1008" customFormat="1">
      <c r="A1123" s="1007"/>
      <c r="B1123" s="956"/>
      <c r="C1123" s="956"/>
      <c r="G1123" s="956"/>
      <c r="H1123" s="956"/>
      <c r="I1123" s="956"/>
      <c r="J1123" s="956"/>
      <c r="K1123" s="956"/>
      <c r="L1123" s="956"/>
      <c r="M1123" s="956"/>
      <c r="N1123" s="956"/>
      <c r="O1123" s="956"/>
      <c r="P1123" s="956"/>
    </row>
    <row r="1124" spans="1:16" s="1008" customFormat="1">
      <c r="A1124" s="1007"/>
      <c r="B1124" s="956"/>
      <c r="C1124" s="956"/>
      <c r="G1124" s="956"/>
      <c r="H1124" s="956"/>
      <c r="I1124" s="956"/>
      <c r="J1124" s="956"/>
      <c r="K1124" s="956"/>
      <c r="L1124" s="956"/>
      <c r="M1124" s="956"/>
      <c r="N1124" s="956"/>
      <c r="O1124" s="956"/>
      <c r="P1124" s="956"/>
    </row>
    <row r="1125" spans="1:16" s="1008" customFormat="1">
      <c r="A1125" s="1007"/>
      <c r="B1125" s="956"/>
      <c r="C1125" s="956"/>
      <c r="G1125" s="956"/>
      <c r="H1125" s="956"/>
      <c r="I1125" s="956"/>
      <c r="J1125" s="956"/>
      <c r="K1125" s="956"/>
      <c r="L1125" s="956"/>
      <c r="M1125" s="956"/>
      <c r="N1125" s="956"/>
      <c r="O1125" s="956"/>
      <c r="P1125" s="956"/>
    </row>
    <row r="1126" spans="1:16" s="1008" customFormat="1">
      <c r="A1126" s="1007"/>
      <c r="B1126" s="956"/>
      <c r="C1126" s="956"/>
      <c r="G1126" s="956"/>
      <c r="H1126" s="956"/>
      <c r="I1126" s="956"/>
      <c r="J1126" s="956"/>
      <c r="K1126" s="956"/>
      <c r="L1126" s="956"/>
      <c r="M1126" s="956"/>
      <c r="N1126" s="956"/>
      <c r="O1126" s="956"/>
      <c r="P1126" s="956"/>
    </row>
    <row r="1127" spans="1:16" s="1008" customFormat="1">
      <c r="A1127" s="1007"/>
      <c r="B1127" s="956"/>
      <c r="C1127" s="956"/>
      <c r="G1127" s="956"/>
      <c r="H1127" s="956"/>
      <c r="I1127" s="956"/>
      <c r="J1127" s="956"/>
      <c r="K1127" s="956"/>
      <c r="L1127" s="956"/>
      <c r="M1127" s="956"/>
      <c r="N1127" s="956"/>
      <c r="O1127" s="956"/>
      <c r="P1127" s="956"/>
    </row>
    <row r="1128" spans="1:16" s="1008" customFormat="1">
      <c r="A1128" s="1007"/>
      <c r="B1128" s="956"/>
      <c r="C1128" s="956"/>
      <c r="G1128" s="956"/>
      <c r="H1128" s="956"/>
      <c r="I1128" s="956"/>
      <c r="J1128" s="956"/>
      <c r="K1128" s="956"/>
      <c r="L1128" s="956"/>
      <c r="M1128" s="956"/>
      <c r="N1128" s="956"/>
      <c r="O1128" s="956"/>
      <c r="P1128" s="956"/>
    </row>
    <row r="1129" spans="1:16" s="1008" customFormat="1">
      <c r="A1129" s="1007"/>
      <c r="B1129" s="956"/>
      <c r="C1129" s="956"/>
      <c r="G1129" s="956"/>
      <c r="H1129" s="956"/>
      <c r="I1129" s="956"/>
      <c r="J1129" s="956"/>
      <c r="K1129" s="956"/>
      <c r="L1129" s="956"/>
      <c r="M1129" s="956"/>
      <c r="N1129" s="956"/>
      <c r="O1129" s="956"/>
      <c r="P1129" s="956"/>
    </row>
    <row r="1130" spans="1:16" s="1008" customFormat="1">
      <c r="A1130" s="1007"/>
      <c r="B1130" s="956"/>
      <c r="C1130" s="956"/>
      <c r="G1130" s="956"/>
      <c r="H1130" s="956"/>
      <c r="I1130" s="956"/>
      <c r="J1130" s="956"/>
      <c r="K1130" s="956"/>
      <c r="L1130" s="956"/>
      <c r="M1130" s="956"/>
      <c r="N1130" s="956"/>
      <c r="O1130" s="956"/>
      <c r="P1130" s="956"/>
    </row>
    <row r="1131" spans="1:16" s="1008" customFormat="1">
      <c r="A1131" s="1007"/>
      <c r="B1131" s="956"/>
      <c r="C1131" s="956"/>
      <c r="G1131" s="956"/>
      <c r="H1131" s="956"/>
      <c r="I1131" s="956"/>
      <c r="J1131" s="956"/>
      <c r="K1131" s="956"/>
      <c r="L1131" s="956"/>
      <c r="M1131" s="956"/>
      <c r="N1131" s="956"/>
      <c r="O1131" s="956"/>
      <c r="P1131" s="956"/>
    </row>
    <row r="1132" spans="1:16" s="1008" customFormat="1">
      <c r="A1132" s="1007"/>
      <c r="B1132" s="956"/>
      <c r="C1132" s="956"/>
      <c r="G1132" s="956"/>
      <c r="H1132" s="956"/>
      <c r="I1132" s="956"/>
      <c r="J1132" s="956"/>
      <c r="K1132" s="956"/>
      <c r="L1132" s="956"/>
      <c r="M1132" s="956"/>
      <c r="N1132" s="956"/>
      <c r="O1132" s="956"/>
      <c r="P1132" s="956"/>
    </row>
    <row r="1133" spans="1:16" s="1008" customFormat="1">
      <c r="A1133" s="1007"/>
      <c r="B1133" s="956"/>
      <c r="C1133" s="956"/>
      <c r="G1133" s="956"/>
      <c r="H1133" s="956"/>
      <c r="I1133" s="956"/>
      <c r="J1133" s="956"/>
      <c r="K1133" s="956"/>
      <c r="L1133" s="956"/>
      <c r="M1133" s="956"/>
      <c r="N1133" s="956"/>
      <c r="O1133" s="956"/>
      <c r="P1133" s="956"/>
    </row>
    <row r="1134" spans="1:16" s="1008" customFormat="1">
      <c r="A1134" s="1007"/>
      <c r="B1134" s="956"/>
      <c r="C1134" s="956"/>
      <c r="G1134" s="956"/>
      <c r="H1134" s="956"/>
      <c r="I1134" s="956"/>
      <c r="J1134" s="956"/>
      <c r="K1134" s="956"/>
      <c r="L1134" s="956"/>
      <c r="M1134" s="956"/>
      <c r="N1134" s="956"/>
      <c r="O1134" s="956"/>
      <c r="P1134" s="956"/>
    </row>
    <row r="1135" spans="1:16" s="1008" customFormat="1">
      <c r="A1135" s="1007"/>
      <c r="B1135" s="956"/>
      <c r="C1135" s="956"/>
      <c r="G1135" s="956"/>
      <c r="H1135" s="956"/>
      <c r="I1135" s="956"/>
      <c r="J1135" s="956"/>
      <c r="K1135" s="956"/>
      <c r="L1135" s="956"/>
      <c r="M1135" s="956"/>
      <c r="N1135" s="956"/>
      <c r="O1135" s="956"/>
      <c r="P1135" s="956"/>
    </row>
    <row r="1136" spans="1:16" s="1008" customFormat="1">
      <c r="A1136" s="1007"/>
      <c r="B1136" s="956"/>
      <c r="C1136" s="956"/>
      <c r="G1136" s="956"/>
      <c r="H1136" s="956"/>
      <c r="I1136" s="956"/>
      <c r="J1136" s="956"/>
      <c r="K1136" s="956"/>
      <c r="L1136" s="956"/>
      <c r="M1136" s="956"/>
      <c r="N1136" s="956"/>
      <c r="O1136" s="956"/>
      <c r="P1136" s="956"/>
    </row>
    <row r="1137" spans="1:16" s="1008" customFormat="1">
      <c r="A1137" s="1007"/>
      <c r="B1137" s="956"/>
      <c r="C1137" s="956"/>
      <c r="G1137" s="956"/>
      <c r="H1137" s="956"/>
      <c r="I1137" s="956"/>
      <c r="J1137" s="956"/>
      <c r="K1137" s="956"/>
      <c r="L1137" s="956"/>
      <c r="M1137" s="956"/>
      <c r="N1137" s="956"/>
      <c r="O1137" s="956"/>
      <c r="P1137" s="956"/>
    </row>
    <row r="1138" spans="1:16" s="1008" customFormat="1">
      <c r="A1138" s="1007"/>
      <c r="B1138" s="956"/>
      <c r="C1138" s="956"/>
      <c r="G1138" s="956"/>
      <c r="H1138" s="956"/>
      <c r="I1138" s="956"/>
      <c r="J1138" s="956"/>
      <c r="K1138" s="956"/>
      <c r="L1138" s="956"/>
      <c r="M1138" s="956"/>
      <c r="N1138" s="956"/>
      <c r="O1138" s="956"/>
      <c r="P1138" s="956"/>
    </row>
    <row r="1139" spans="1:16" s="1008" customFormat="1">
      <c r="A1139" s="1007"/>
      <c r="B1139" s="956"/>
      <c r="C1139" s="956"/>
      <c r="G1139" s="956"/>
      <c r="H1139" s="956"/>
      <c r="I1139" s="956"/>
      <c r="J1139" s="956"/>
      <c r="K1139" s="956"/>
      <c r="L1139" s="956"/>
      <c r="M1139" s="956"/>
      <c r="N1139" s="956"/>
      <c r="O1139" s="956"/>
      <c r="P1139" s="956"/>
    </row>
    <row r="1140" spans="1:16" s="1008" customFormat="1">
      <c r="A1140" s="1007"/>
      <c r="B1140" s="956"/>
      <c r="C1140" s="956"/>
      <c r="G1140" s="956"/>
      <c r="H1140" s="956"/>
      <c r="I1140" s="956"/>
      <c r="J1140" s="956"/>
      <c r="K1140" s="956"/>
      <c r="L1140" s="956"/>
      <c r="M1140" s="956"/>
      <c r="N1140" s="956"/>
      <c r="O1140" s="956"/>
      <c r="P1140" s="956"/>
    </row>
    <row r="1141" spans="1:16" s="1008" customFormat="1">
      <c r="A1141" s="1007"/>
      <c r="B1141" s="956"/>
      <c r="C1141" s="956"/>
      <c r="G1141" s="956"/>
      <c r="H1141" s="956"/>
      <c r="I1141" s="956"/>
      <c r="J1141" s="956"/>
      <c r="K1141" s="956"/>
      <c r="L1141" s="956"/>
      <c r="M1141" s="956"/>
      <c r="N1141" s="956"/>
      <c r="O1141" s="956"/>
      <c r="P1141" s="956"/>
    </row>
    <row r="1142" spans="1:16" s="1008" customFormat="1">
      <c r="A1142" s="1007"/>
      <c r="B1142" s="956"/>
      <c r="C1142" s="956"/>
      <c r="G1142" s="956"/>
      <c r="H1142" s="956"/>
      <c r="I1142" s="956"/>
      <c r="J1142" s="956"/>
      <c r="K1142" s="956"/>
      <c r="L1142" s="956"/>
      <c r="M1142" s="956"/>
      <c r="N1142" s="956"/>
      <c r="O1142" s="956"/>
      <c r="P1142" s="956"/>
    </row>
    <row r="1143" spans="1:16" s="1008" customFormat="1">
      <c r="A1143" s="1007"/>
      <c r="B1143" s="956"/>
      <c r="C1143" s="956"/>
      <c r="G1143" s="956"/>
      <c r="H1143" s="956"/>
      <c r="I1143" s="956"/>
      <c r="J1143" s="956"/>
      <c r="K1143" s="956"/>
      <c r="L1143" s="956"/>
      <c r="M1143" s="956"/>
      <c r="N1143" s="956"/>
      <c r="O1143" s="956"/>
      <c r="P1143" s="956"/>
    </row>
    <row r="1144" spans="1:16" s="1008" customFormat="1">
      <c r="A1144" s="1007"/>
      <c r="B1144" s="956"/>
      <c r="C1144" s="956"/>
      <c r="G1144" s="956"/>
      <c r="H1144" s="956"/>
      <c r="I1144" s="956"/>
      <c r="J1144" s="956"/>
      <c r="K1144" s="956"/>
      <c r="L1144" s="956"/>
      <c r="M1144" s="956"/>
      <c r="N1144" s="956"/>
      <c r="O1144" s="956"/>
      <c r="P1144" s="956"/>
    </row>
    <row r="1145" spans="1:16" s="1008" customFormat="1">
      <c r="A1145" s="1007"/>
      <c r="B1145" s="956"/>
      <c r="C1145" s="956"/>
      <c r="G1145" s="956"/>
      <c r="H1145" s="956"/>
      <c r="I1145" s="956"/>
      <c r="J1145" s="956"/>
      <c r="K1145" s="956"/>
      <c r="L1145" s="956"/>
      <c r="M1145" s="956"/>
      <c r="N1145" s="956"/>
      <c r="O1145" s="956"/>
      <c r="P1145" s="956"/>
    </row>
    <row r="1146" spans="1:16" s="1008" customFormat="1">
      <c r="A1146" s="1007"/>
      <c r="B1146" s="956"/>
      <c r="C1146" s="956"/>
      <c r="G1146" s="956"/>
      <c r="H1146" s="956"/>
      <c r="I1146" s="956"/>
      <c r="J1146" s="956"/>
      <c r="K1146" s="956"/>
      <c r="L1146" s="956"/>
      <c r="M1146" s="956"/>
      <c r="N1146" s="956"/>
      <c r="O1146" s="956"/>
      <c r="P1146" s="956"/>
    </row>
    <row r="1147" spans="1:16" s="1008" customFormat="1">
      <c r="A1147" s="1007"/>
      <c r="B1147" s="956"/>
      <c r="C1147" s="956"/>
      <c r="G1147" s="956"/>
      <c r="H1147" s="956"/>
      <c r="I1147" s="956"/>
      <c r="J1147" s="956"/>
      <c r="K1147" s="956"/>
      <c r="L1147" s="956"/>
      <c r="M1147" s="956"/>
      <c r="N1147" s="956"/>
      <c r="O1147" s="956"/>
      <c r="P1147" s="956"/>
    </row>
    <row r="1148" spans="1:16" s="1008" customFormat="1">
      <c r="A1148" s="1007"/>
      <c r="B1148" s="956"/>
      <c r="C1148" s="956"/>
      <c r="G1148" s="956"/>
      <c r="H1148" s="956"/>
      <c r="I1148" s="956"/>
      <c r="J1148" s="956"/>
      <c r="K1148" s="956"/>
      <c r="L1148" s="956"/>
      <c r="M1148" s="956"/>
      <c r="N1148" s="956"/>
      <c r="O1148" s="956"/>
      <c r="P1148" s="956"/>
    </row>
    <row r="1149" spans="1:16" s="1008" customFormat="1">
      <c r="A1149" s="1007"/>
      <c r="B1149" s="956"/>
      <c r="C1149" s="956"/>
      <c r="G1149" s="956"/>
      <c r="H1149" s="956"/>
      <c r="I1149" s="956"/>
      <c r="J1149" s="956"/>
      <c r="K1149" s="956"/>
      <c r="L1149" s="956"/>
      <c r="M1149" s="956"/>
      <c r="N1149" s="956"/>
      <c r="O1149" s="956"/>
      <c r="P1149" s="956"/>
    </row>
    <row r="1150" spans="1:16" s="1008" customFormat="1">
      <c r="A1150" s="1007"/>
      <c r="B1150" s="956"/>
      <c r="C1150" s="956"/>
      <c r="G1150" s="956"/>
      <c r="H1150" s="956"/>
      <c r="I1150" s="956"/>
      <c r="J1150" s="956"/>
      <c r="K1150" s="956"/>
      <c r="L1150" s="956"/>
      <c r="M1150" s="956"/>
      <c r="N1150" s="956"/>
      <c r="O1150" s="956"/>
      <c r="P1150" s="956"/>
    </row>
    <row r="1151" spans="1:16" s="1008" customFormat="1">
      <c r="A1151" s="1007"/>
      <c r="B1151" s="956"/>
      <c r="C1151" s="956"/>
      <c r="G1151" s="956"/>
      <c r="H1151" s="956"/>
      <c r="I1151" s="956"/>
      <c r="J1151" s="956"/>
      <c r="K1151" s="956"/>
      <c r="L1151" s="956"/>
      <c r="M1151" s="956"/>
      <c r="N1151" s="956"/>
      <c r="O1151" s="956"/>
      <c r="P1151" s="956"/>
    </row>
    <row r="1152" spans="1:16" s="1008" customFormat="1">
      <c r="A1152" s="1007"/>
      <c r="B1152" s="956"/>
      <c r="C1152" s="956"/>
      <c r="G1152" s="956"/>
      <c r="H1152" s="956"/>
      <c r="I1152" s="956"/>
      <c r="J1152" s="956"/>
      <c r="K1152" s="956"/>
      <c r="L1152" s="956"/>
      <c r="M1152" s="956"/>
      <c r="N1152" s="956"/>
      <c r="O1152" s="956"/>
      <c r="P1152" s="956"/>
    </row>
    <row r="1153" spans="1:16" s="1008" customFormat="1">
      <c r="A1153" s="1007"/>
      <c r="B1153" s="956"/>
      <c r="C1153" s="956"/>
      <c r="G1153" s="956"/>
      <c r="H1153" s="956"/>
      <c r="I1153" s="956"/>
      <c r="J1153" s="956"/>
      <c r="K1153" s="956"/>
      <c r="L1153" s="956"/>
      <c r="M1153" s="956"/>
      <c r="N1153" s="956"/>
      <c r="O1153" s="956"/>
      <c r="P1153" s="956"/>
    </row>
    <row r="1154" spans="1:16" s="1008" customFormat="1">
      <c r="A1154" s="1007"/>
      <c r="B1154" s="956"/>
      <c r="C1154" s="956"/>
      <c r="G1154" s="956"/>
      <c r="H1154" s="956"/>
      <c r="I1154" s="956"/>
      <c r="J1154" s="956"/>
      <c r="K1154" s="956"/>
      <c r="L1154" s="956"/>
      <c r="M1154" s="956"/>
      <c r="N1154" s="956"/>
      <c r="O1154" s="956"/>
      <c r="P1154" s="956"/>
    </row>
    <row r="1155" spans="1:16" s="1008" customFormat="1">
      <c r="A1155" s="1007"/>
      <c r="B1155" s="956"/>
      <c r="C1155" s="956"/>
      <c r="G1155" s="956"/>
      <c r="H1155" s="956"/>
      <c r="I1155" s="956"/>
      <c r="J1155" s="956"/>
      <c r="K1155" s="956"/>
      <c r="L1155" s="956"/>
      <c r="M1155" s="956"/>
      <c r="N1155" s="956"/>
      <c r="O1155" s="956"/>
      <c r="P1155" s="956"/>
    </row>
    <row r="1156" spans="1:16" s="1008" customFormat="1">
      <c r="A1156" s="1007"/>
      <c r="B1156" s="956"/>
      <c r="C1156" s="956"/>
      <c r="G1156" s="956"/>
      <c r="H1156" s="956"/>
      <c r="I1156" s="956"/>
      <c r="J1156" s="956"/>
      <c r="K1156" s="956"/>
      <c r="L1156" s="956"/>
      <c r="M1156" s="956"/>
      <c r="N1156" s="956"/>
      <c r="O1156" s="956"/>
      <c r="P1156" s="956"/>
    </row>
    <row r="1157" spans="1:16" s="1008" customFormat="1">
      <c r="A1157" s="1007"/>
      <c r="B1157" s="956"/>
      <c r="C1157" s="956"/>
      <c r="G1157" s="956"/>
      <c r="H1157" s="956"/>
      <c r="I1157" s="956"/>
      <c r="J1157" s="956"/>
      <c r="K1157" s="956"/>
      <c r="L1157" s="956"/>
      <c r="M1157" s="956"/>
      <c r="N1157" s="956"/>
      <c r="O1157" s="956"/>
      <c r="P1157" s="956"/>
    </row>
    <row r="1158" spans="1:16" s="1008" customFormat="1">
      <c r="A1158" s="1007"/>
      <c r="B1158" s="956"/>
      <c r="C1158" s="956"/>
      <c r="G1158" s="956"/>
      <c r="H1158" s="956"/>
      <c r="I1158" s="956"/>
      <c r="J1158" s="956"/>
      <c r="K1158" s="956"/>
      <c r="L1158" s="956"/>
      <c r="M1158" s="956"/>
      <c r="N1158" s="956"/>
      <c r="O1158" s="956"/>
      <c r="P1158" s="956"/>
    </row>
    <row r="1159" spans="1:16" s="1008" customFormat="1">
      <c r="A1159" s="1007"/>
      <c r="B1159" s="956"/>
      <c r="C1159" s="956"/>
      <c r="G1159" s="956"/>
      <c r="H1159" s="956"/>
      <c r="I1159" s="956"/>
      <c r="J1159" s="956"/>
      <c r="K1159" s="956"/>
      <c r="L1159" s="956"/>
      <c r="M1159" s="956"/>
      <c r="N1159" s="956"/>
      <c r="O1159" s="956"/>
      <c r="P1159" s="956"/>
    </row>
    <row r="1160" spans="1:16" s="1008" customFormat="1">
      <c r="A1160" s="1007"/>
      <c r="B1160" s="956"/>
      <c r="C1160" s="956"/>
      <c r="G1160" s="956"/>
      <c r="H1160" s="956"/>
      <c r="I1160" s="956"/>
      <c r="J1160" s="956"/>
      <c r="K1160" s="956"/>
      <c r="L1160" s="956"/>
      <c r="M1160" s="956"/>
      <c r="N1160" s="956"/>
      <c r="O1160" s="956"/>
      <c r="P1160" s="956"/>
    </row>
    <row r="1161" spans="1:16" s="1008" customFormat="1">
      <c r="A1161" s="1007"/>
      <c r="B1161" s="956"/>
      <c r="C1161" s="956"/>
      <c r="G1161" s="956"/>
      <c r="H1161" s="956"/>
      <c r="I1161" s="956"/>
      <c r="J1161" s="956"/>
      <c r="K1161" s="956"/>
      <c r="L1161" s="956"/>
      <c r="M1161" s="956"/>
      <c r="N1161" s="956"/>
      <c r="O1161" s="956"/>
      <c r="P1161" s="956"/>
    </row>
    <row r="1162" spans="1:16" s="1008" customFormat="1">
      <c r="A1162" s="1007"/>
      <c r="B1162" s="956"/>
      <c r="C1162" s="956"/>
      <c r="G1162" s="956"/>
      <c r="H1162" s="956"/>
      <c r="I1162" s="956"/>
      <c r="J1162" s="956"/>
      <c r="K1162" s="956"/>
      <c r="L1162" s="956"/>
      <c r="M1162" s="956"/>
      <c r="N1162" s="956"/>
      <c r="O1162" s="956"/>
      <c r="P1162" s="956"/>
    </row>
    <row r="1163" spans="1:16" s="1008" customFormat="1">
      <c r="A1163" s="1007"/>
      <c r="B1163" s="956"/>
      <c r="C1163" s="956"/>
      <c r="G1163" s="956"/>
      <c r="H1163" s="956"/>
      <c r="I1163" s="956"/>
      <c r="J1163" s="956"/>
      <c r="K1163" s="956"/>
      <c r="L1163" s="956"/>
      <c r="M1163" s="956"/>
      <c r="N1163" s="956"/>
      <c r="O1163" s="956"/>
      <c r="P1163" s="956"/>
    </row>
    <row r="1164" spans="1:16" s="1008" customFormat="1">
      <c r="A1164" s="1007"/>
      <c r="B1164" s="956"/>
      <c r="C1164" s="956"/>
      <c r="G1164" s="956"/>
      <c r="H1164" s="956"/>
      <c r="I1164" s="956"/>
      <c r="J1164" s="956"/>
      <c r="K1164" s="956"/>
      <c r="L1164" s="956"/>
      <c r="M1164" s="956"/>
      <c r="N1164" s="956"/>
      <c r="O1164" s="956"/>
      <c r="P1164" s="956"/>
    </row>
    <row r="1165" spans="1:16" s="1008" customFormat="1">
      <c r="A1165" s="1007"/>
      <c r="B1165" s="956"/>
      <c r="C1165" s="956"/>
      <c r="G1165" s="956"/>
      <c r="H1165" s="956"/>
      <c r="I1165" s="956"/>
      <c r="J1165" s="956"/>
      <c r="K1165" s="956"/>
      <c r="L1165" s="956"/>
      <c r="M1165" s="956"/>
      <c r="N1165" s="956"/>
      <c r="O1165" s="956"/>
      <c r="P1165" s="956"/>
    </row>
    <row r="1166" spans="1:16" s="1008" customFormat="1">
      <c r="A1166" s="1007"/>
      <c r="B1166" s="956"/>
      <c r="C1166" s="956"/>
      <c r="G1166" s="956"/>
      <c r="H1166" s="956"/>
      <c r="I1166" s="956"/>
      <c r="J1166" s="956"/>
      <c r="K1166" s="956"/>
      <c r="L1166" s="956"/>
      <c r="M1166" s="956"/>
      <c r="N1166" s="956"/>
      <c r="O1166" s="956"/>
      <c r="P1166" s="956"/>
    </row>
    <row r="1167" spans="1:16" s="1008" customFormat="1">
      <c r="A1167" s="1007"/>
      <c r="B1167" s="956"/>
      <c r="C1167" s="956"/>
      <c r="G1167" s="956"/>
      <c r="H1167" s="956"/>
      <c r="I1167" s="956"/>
      <c r="J1167" s="956"/>
      <c r="K1167" s="956"/>
      <c r="L1167" s="956"/>
      <c r="M1167" s="956"/>
      <c r="N1167" s="956"/>
      <c r="O1167" s="956"/>
      <c r="P1167" s="956"/>
    </row>
    <row r="1168" spans="1:16" s="1008" customFormat="1">
      <c r="A1168" s="1007"/>
      <c r="B1168" s="956"/>
      <c r="C1168" s="956"/>
      <c r="G1168" s="956"/>
      <c r="H1168" s="956"/>
      <c r="I1168" s="956"/>
      <c r="J1168" s="956"/>
      <c r="K1168" s="956"/>
      <c r="L1168" s="956"/>
      <c r="M1168" s="956"/>
      <c r="N1168" s="956"/>
      <c r="O1168" s="956"/>
      <c r="P1168" s="956"/>
    </row>
    <row r="1169" spans="1:16" s="1008" customFormat="1">
      <c r="A1169" s="1007"/>
      <c r="B1169" s="956"/>
      <c r="C1169" s="956"/>
      <c r="G1169" s="956"/>
      <c r="H1169" s="956"/>
      <c r="I1169" s="956"/>
      <c r="J1169" s="956"/>
      <c r="K1169" s="956"/>
      <c r="L1169" s="956"/>
      <c r="M1169" s="956"/>
      <c r="N1169" s="956"/>
      <c r="O1169" s="956"/>
      <c r="P1169" s="956"/>
    </row>
    <row r="1170" spans="1:16" s="1008" customFormat="1">
      <c r="A1170" s="1007"/>
      <c r="B1170" s="956"/>
      <c r="C1170" s="956"/>
      <c r="G1170" s="956"/>
      <c r="H1170" s="956"/>
      <c r="I1170" s="956"/>
      <c r="J1170" s="956"/>
      <c r="K1170" s="956"/>
      <c r="L1170" s="956"/>
      <c r="M1170" s="956"/>
      <c r="N1170" s="956"/>
      <c r="O1170" s="956"/>
      <c r="P1170" s="956"/>
    </row>
    <row r="1171" spans="1:16" s="1008" customFormat="1">
      <c r="A1171" s="1007"/>
      <c r="B1171" s="956"/>
      <c r="C1171" s="956"/>
      <c r="G1171" s="956"/>
      <c r="H1171" s="956"/>
      <c r="I1171" s="956"/>
      <c r="J1171" s="956"/>
      <c r="K1171" s="956"/>
      <c r="L1171" s="956"/>
      <c r="M1171" s="956"/>
      <c r="N1171" s="956"/>
      <c r="O1171" s="956"/>
      <c r="P1171" s="956"/>
    </row>
    <row r="1172" spans="1:16" s="1008" customFormat="1">
      <c r="A1172" s="1007"/>
      <c r="B1172" s="956"/>
      <c r="C1172" s="956"/>
      <c r="G1172" s="956"/>
      <c r="H1172" s="956"/>
      <c r="I1172" s="956"/>
      <c r="J1172" s="956"/>
      <c r="K1172" s="956"/>
      <c r="L1172" s="956"/>
      <c r="M1172" s="956"/>
      <c r="N1172" s="956"/>
      <c r="O1172" s="956"/>
      <c r="P1172" s="956"/>
    </row>
    <row r="1173" spans="1:16" s="1008" customFormat="1">
      <c r="A1173" s="1007"/>
      <c r="B1173" s="956"/>
      <c r="C1173" s="956"/>
      <c r="G1173" s="956"/>
      <c r="H1173" s="956"/>
      <c r="I1173" s="956"/>
      <c r="J1173" s="956"/>
      <c r="K1173" s="956"/>
      <c r="L1173" s="956"/>
      <c r="M1173" s="956"/>
      <c r="N1173" s="956"/>
      <c r="O1173" s="956"/>
      <c r="P1173" s="956"/>
    </row>
    <row r="1174" spans="1:16" s="1008" customFormat="1">
      <c r="A1174" s="1007"/>
      <c r="B1174" s="956"/>
      <c r="C1174" s="956"/>
      <c r="G1174" s="956"/>
      <c r="H1174" s="956"/>
      <c r="I1174" s="956"/>
      <c r="J1174" s="956"/>
      <c r="K1174" s="956"/>
      <c r="L1174" s="956"/>
      <c r="M1174" s="956"/>
      <c r="N1174" s="956"/>
      <c r="O1174" s="956"/>
      <c r="P1174" s="956"/>
    </row>
    <row r="1175" spans="1:16" s="1008" customFormat="1">
      <c r="A1175" s="1007"/>
      <c r="B1175" s="956"/>
      <c r="C1175" s="956"/>
      <c r="G1175" s="956"/>
      <c r="H1175" s="956"/>
      <c r="I1175" s="956"/>
      <c r="J1175" s="956"/>
      <c r="K1175" s="956"/>
      <c r="L1175" s="956"/>
      <c r="M1175" s="956"/>
      <c r="N1175" s="956"/>
      <c r="O1175" s="956"/>
      <c r="P1175" s="956"/>
    </row>
    <row r="1176" spans="1:16" s="1008" customFormat="1">
      <c r="A1176" s="1007"/>
      <c r="B1176" s="956"/>
      <c r="C1176" s="956"/>
      <c r="G1176" s="956"/>
      <c r="H1176" s="956"/>
      <c r="I1176" s="956"/>
      <c r="J1176" s="956"/>
      <c r="K1176" s="956"/>
      <c r="L1176" s="956"/>
      <c r="M1176" s="956"/>
      <c r="N1176" s="956"/>
      <c r="O1176" s="956"/>
      <c r="P1176" s="956"/>
    </row>
    <row r="1177" spans="1:16" s="1008" customFormat="1">
      <c r="A1177" s="1007"/>
      <c r="B1177" s="956"/>
      <c r="C1177" s="956"/>
      <c r="G1177" s="956"/>
      <c r="H1177" s="956"/>
      <c r="I1177" s="956"/>
      <c r="J1177" s="956"/>
      <c r="K1177" s="956"/>
      <c r="L1177" s="956"/>
      <c r="M1177" s="956"/>
      <c r="N1177" s="956"/>
      <c r="O1177" s="956"/>
      <c r="P1177" s="956"/>
    </row>
    <row r="1178" spans="1:16" s="1008" customFormat="1">
      <c r="A1178" s="1007"/>
      <c r="B1178" s="956"/>
      <c r="C1178" s="956"/>
      <c r="G1178" s="956"/>
      <c r="H1178" s="956"/>
      <c r="I1178" s="956"/>
      <c r="J1178" s="956"/>
      <c r="K1178" s="956"/>
      <c r="L1178" s="956"/>
      <c r="M1178" s="956"/>
      <c r="N1178" s="956"/>
      <c r="O1178" s="956"/>
      <c r="P1178" s="956"/>
    </row>
    <row r="1179" spans="1:16" s="1008" customFormat="1">
      <c r="A1179" s="1007"/>
      <c r="B1179" s="956"/>
      <c r="C1179" s="956"/>
      <c r="G1179" s="956"/>
      <c r="H1179" s="956"/>
      <c r="I1179" s="956"/>
      <c r="J1179" s="956"/>
      <c r="K1179" s="956"/>
      <c r="L1179" s="956"/>
      <c r="M1179" s="956"/>
      <c r="N1179" s="956"/>
      <c r="O1179" s="956"/>
      <c r="P1179" s="956"/>
    </row>
    <row r="1180" spans="1:16" s="1008" customFormat="1">
      <c r="A1180" s="1007"/>
      <c r="B1180" s="956"/>
      <c r="C1180" s="956"/>
      <c r="G1180" s="956"/>
      <c r="H1180" s="956"/>
      <c r="I1180" s="956"/>
      <c r="J1180" s="956"/>
      <c r="K1180" s="956"/>
      <c r="L1180" s="956"/>
      <c r="M1180" s="956"/>
      <c r="N1180" s="956"/>
      <c r="O1180" s="956"/>
      <c r="P1180" s="956"/>
    </row>
    <row r="1181" spans="1:16" s="1008" customFormat="1">
      <c r="A1181" s="1007"/>
      <c r="B1181" s="956"/>
      <c r="C1181" s="956"/>
      <c r="G1181" s="956"/>
      <c r="H1181" s="956"/>
      <c r="I1181" s="956"/>
      <c r="J1181" s="956"/>
      <c r="K1181" s="956"/>
      <c r="L1181" s="956"/>
      <c r="M1181" s="956"/>
      <c r="N1181" s="956"/>
      <c r="O1181" s="956"/>
      <c r="P1181" s="956"/>
    </row>
    <row r="1182" spans="1:16" s="1008" customFormat="1">
      <c r="A1182" s="1007"/>
      <c r="B1182" s="956"/>
      <c r="C1182" s="956"/>
      <c r="G1182" s="956"/>
      <c r="H1182" s="956"/>
      <c r="I1182" s="956"/>
      <c r="J1182" s="956"/>
      <c r="K1182" s="956"/>
      <c r="L1182" s="956"/>
      <c r="M1182" s="956"/>
      <c r="N1182" s="956"/>
      <c r="O1182" s="956"/>
      <c r="P1182" s="956"/>
    </row>
    <row r="1183" spans="1:16" s="1008" customFormat="1">
      <c r="A1183" s="1007"/>
      <c r="B1183" s="956"/>
      <c r="C1183" s="956"/>
      <c r="G1183" s="956"/>
      <c r="H1183" s="956"/>
      <c r="I1183" s="956"/>
      <c r="J1183" s="956"/>
      <c r="K1183" s="956"/>
      <c r="L1183" s="956"/>
      <c r="M1183" s="956"/>
      <c r="N1183" s="956"/>
      <c r="O1183" s="956"/>
      <c r="P1183" s="956"/>
    </row>
    <row r="1184" spans="1:16" s="1008" customFormat="1">
      <c r="A1184" s="1007"/>
      <c r="B1184" s="956"/>
      <c r="C1184" s="956"/>
      <c r="G1184" s="956"/>
      <c r="H1184" s="956"/>
      <c r="I1184" s="956"/>
      <c r="J1184" s="956"/>
      <c r="K1184" s="956"/>
      <c r="L1184" s="956"/>
      <c r="M1184" s="956"/>
      <c r="N1184" s="956"/>
      <c r="O1184" s="956"/>
      <c r="P1184" s="956"/>
    </row>
    <row r="1185" spans="1:16" s="1008" customFormat="1">
      <c r="A1185" s="1007"/>
      <c r="B1185" s="956"/>
      <c r="C1185" s="956"/>
      <c r="G1185" s="956"/>
      <c r="H1185" s="956"/>
      <c r="I1185" s="956"/>
      <c r="J1185" s="956"/>
      <c r="K1185" s="956"/>
      <c r="L1185" s="956"/>
      <c r="M1185" s="956"/>
      <c r="N1185" s="956"/>
      <c r="O1185" s="956"/>
      <c r="P1185" s="956"/>
    </row>
    <row r="1186" spans="1:16" s="1008" customFormat="1">
      <c r="A1186" s="1007"/>
      <c r="B1186" s="956"/>
      <c r="C1186" s="956"/>
      <c r="G1186" s="956"/>
      <c r="H1186" s="956"/>
      <c r="I1186" s="956"/>
      <c r="J1186" s="956"/>
      <c r="K1186" s="956"/>
      <c r="L1186" s="956"/>
      <c r="M1186" s="956"/>
      <c r="N1186" s="956"/>
      <c r="O1186" s="956"/>
      <c r="P1186" s="956"/>
    </row>
    <row r="1187" spans="1:16" s="1008" customFormat="1">
      <c r="A1187" s="1007"/>
      <c r="B1187" s="956"/>
      <c r="C1187" s="956"/>
      <c r="G1187" s="956"/>
      <c r="H1187" s="956"/>
      <c r="I1187" s="956"/>
      <c r="J1187" s="956"/>
      <c r="K1187" s="956"/>
      <c r="L1187" s="956"/>
      <c r="M1187" s="956"/>
      <c r="N1187" s="956"/>
      <c r="O1187" s="956"/>
      <c r="P1187" s="956"/>
    </row>
    <row r="1188" spans="1:16" s="1008" customFormat="1">
      <c r="A1188" s="1007"/>
      <c r="B1188" s="956"/>
      <c r="C1188" s="956"/>
      <c r="G1188" s="956"/>
      <c r="H1188" s="956"/>
      <c r="I1188" s="956"/>
      <c r="J1188" s="956"/>
      <c r="K1188" s="956"/>
      <c r="L1188" s="956"/>
      <c r="M1188" s="956"/>
      <c r="N1188" s="956"/>
      <c r="O1188" s="956"/>
      <c r="P1188" s="956"/>
    </row>
    <row r="1189" spans="1:16" s="1008" customFormat="1">
      <c r="A1189" s="1007"/>
      <c r="B1189" s="956"/>
      <c r="C1189" s="956"/>
      <c r="G1189" s="956"/>
      <c r="H1189" s="956"/>
      <c r="I1189" s="956"/>
      <c r="J1189" s="956"/>
      <c r="K1189" s="956"/>
      <c r="L1189" s="956"/>
      <c r="M1189" s="956"/>
      <c r="N1189" s="956"/>
      <c r="O1189" s="956"/>
      <c r="P1189" s="956"/>
    </row>
    <row r="1190" spans="1:16" s="1008" customFormat="1">
      <c r="A1190" s="1007"/>
      <c r="B1190" s="956"/>
      <c r="C1190" s="956"/>
      <c r="G1190" s="956"/>
      <c r="H1190" s="956"/>
      <c r="I1190" s="956"/>
      <c r="J1190" s="956"/>
      <c r="K1190" s="956"/>
      <c r="L1190" s="956"/>
      <c r="M1190" s="956"/>
      <c r="N1190" s="956"/>
      <c r="O1190" s="956"/>
      <c r="P1190" s="956"/>
    </row>
    <row r="1191" spans="1:16" s="1008" customFormat="1">
      <c r="A1191" s="1007"/>
      <c r="B1191" s="956"/>
      <c r="C1191" s="956"/>
      <c r="G1191" s="956"/>
      <c r="H1191" s="956"/>
      <c r="I1191" s="956"/>
      <c r="J1191" s="956"/>
      <c r="K1191" s="956"/>
      <c r="L1191" s="956"/>
      <c r="M1191" s="956"/>
      <c r="N1191" s="956"/>
      <c r="O1191" s="956"/>
      <c r="P1191" s="956"/>
    </row>
    <row r="1192" spans="1:16" s="1008" customFormat="1">
      <c r="A1192" s="1007"/>
      <c r="B1192" s="956"/>
      <c r="C1192" s="956"/>
      <c r="G1192" s="956"/>
      <c r="H1192" s="956"/>
      <c r="I1192" s="956"/>
      <c r="J1192" s="956"/>
      <c r="K1192" s="956"/>
      <c r="L1192" s="956"/>
      <c r="M1192" s="956"/>
      <c r="N1192" s="956"/>
      <c r="O1192" s="956"/>
      <c r="P1192" s="956"/>
    </row>
    <row r="1193" spans="1:16" s="1008" customFormat="1">
      <c r="A1193" s="1007"/>
      <c r="B1193" s="956"/>
      <c r="C1193" s="956"/>
      <c r="G1193" s="956"/>
      <c r="H1193" s="956"/>
      <c r="I1193" s="956"/>
      <c r="J1193" s="956"/>
      <c r="K1193" s="956"/>
      <c r="L1193" s="956"/>
      <c r="M1193" s="956"/>
      <c r="N1193" s="956"/>
      <c r="O1193" s="956"/>
      <c r="P1193" s="956"/>
    </row>
    <row r="1194" spans="1:16" s="1008" customFormat="1">
      <c r="A1194" s="1007"/>
      <c r="B1194" s="956"/>
      <c r="C1194" s="956"/>
      <c r="G1194" s="956"/>
      <c r="H1194" s="956"/>
      <c r="I1194" s="956"/>
      <c r="J1194" s="956"/>
      <c r="K1194" s="956"/>
      <c r="L1194" s="956"/>
      <c r="M1194" s="956"/>
      <c r="N1194" s="956"/>
      <c r="O1194" s="956"/>
      <c r="P1194" s="956"/>
    </row>
    <row r="1195" spans="1:16" s="1008" customFormat="1">
      <c r="A1195" s="1007"/>
      <c r="B1195" s="956"/>
      <c r="C1195" s="956"/>
      <c r="G1195" s="956"/>
      <c r="H1195" s="956"/>
      <c r="I1195" s="956"/>
      <c r="J1195" s="956"/>
      <c r="K1195" s="956"/>
      <c r="L1195" s="956"/>
      <c r="M1195" s="956"/>
      <c r="N1195" s="956"/>
      <c r="O1195" s="956"/>
      <c r="P1195" s="956"/>
    </row>
    <row r="1196" spans="1:16" s="1008" customFormat="1">
      <c r="A1196" s="1007"/>
      <c r="B1196" s="956"/>
      <c r="C1196" s="956"/>
      <c r="G1196" s="956"/>
      <c r="H1196" s="956"/>
      <c r="I1196" s="956"/>
      <c r="J1196" s="956"/>
      <c r="K1196" s="956"/>
      <c r="L1196" s="956"/>
      <c r="M1196" s="956"/>
      <c r="N1196" s="956"/>
      <c r="O1196" s="956"/>
      <c r="P1196" s="956"/>
    </row>
    <row r="1197" spans="1:16" s="1008" customFormat="1">
      <c r="A1197" s="1007"/>
      <c r="B1197" s="956"/>
      <c r="C1197" s="956"/>
      <c r="G1197" s="956"/>
      <c r="H1197" s="956"/>
      <c r="I1197" s="956"/>
      <c r="J1197" s="956"/>
      <c r="K1197" s="956"/>
      <c r="L1197" s="956"/>
      <c r="M1197" s="956"/>
      <c r="N1197" s="956"/>
      <c r="O1197" s="956"/>
      <c r="P1197" s="956"/>
    </row>
    <row r="1198" spans="1:16" s="1008" customFormat="1">
      <c r="A1198" s="1007"/>
      <c r="B1198" s="956"/>
      <c r="C1198" s="956"/>
      <c r="G1198" s="956"/>
      <c r="H1198" s="956"/>
      <c r="I1198" s="956"/>
      <c r="J1198" s="956"/>
      <c r="K1198" s="956"/>
      <c r="L1198" s="956"/>
      <c r="M1198" s="956"/>
      <c r="N1198" s="956"/>
      <c r="O1198" s="956"/>
      <c r="P1198" s="956"/>
    </row>
    <row r="1199" spans="1:16" s="1008" customFormat="1">
      <c r="A1199" s="1007"/>
      <c r="B1199" s="956"/>
      <c r="C1199" s="956"/>
      <c r="G1199" s="956"/>
      <c r="H1199" s="956"/>
      <c r="I1199" s="956"/>
      <c r="J1199" s="956"/>
      <c r="K1199" s="956"/>
      <c r="L1199" s="956"/>
      <c r="M1199" s="956"/>
      <c r="N1199" s="956"/>
      <c r="O1199" s="956"/>
      <c r="P1199" s="956"/>
    </row>
    <row r="1200" spans="1:16" s="1008" customFormat="1">
      <c r="A1200" s="1007"/>
      <c r="B1200" s="956"/>
      <c r="C1200" s="956"/>
      <c r="G1200" s="956"/>
      <c r="H1200" s="956"/>
      <c r="I1200" s="956"/>
      <c r="J1200" s="956"/>
      <c r="K1200" s="956"/>
      <c r="L1200" s="956"/>
      <c r="M1200" s="956"/>
      <c r="N1200" s="956"/>
      <c r="O1200" s="956"/>
      <c r="P1200" s="956"/>
    </row>
    <row r="1201" spans="1:16" s="1008" customFormat="1">
      <c r="A1201" s="1007"/>
      <c r="B1201" s="956"/>
      <c r="C1201" s="956"/>
      <c r="G1201" s="956"/>
      <c r="H1201" s="956"/>
      <c r="I1201" s="956"/>
      <c r="J1201" s="956"/>
      <c r="K1201" s="956"/>
      <c r="L1201" s="956"/>
      <c r="M1201" s="956"/>
      <c r="N1201" s="956"/>
      <c r="O1201" s="956"/>
      <c r="P1201" s="956"/>
    </row>
    <row r="1202" spans="1:16" s="1008" customFormat="1">
      <c r="A1202" s="1007"/>
      <c r="B1202" s="956"/>
      <c r="C1202" s="956"/>
      <c r="G1202" s="956"/>
      <c r="H1202" s="956"/>
      <c r="I1202" s="956"/>
      <c r="J1202" s="956"/>
      <c r="K1202" s="956"/>
      <c r="L1202" s="956"/>
      <c r="M1202" s="956"/>
      <c r="N1202" s="956"/>
      <c r="O1202" s="956"/>
      <c r="P1202" s="956"/>
    </row>
    <row r="1203" spans="1:16" s="1008" customFormat="1">
      <c r="A1203" s="1007"/>
      <c r="B1203" s="956"/>
      <c r="C1203" s="956"/>
      <c r="G1203" s="956"/>
      <c r="H1203" s="956"/>
      <c r="I1203" s="956"/>
      <c r="J1203" s="956"/>
      <c r="K1203" s="956"/>
      <c r="L1203" s="956"/>
      <c r="M1203" s="956"/>
      <c r="N1203" s="956"/>
      <c r="O1203" s="956"/>
      <c r="P1203" s="956"/>
    </row>
    <row r="1204" spans="1:16" s="1008" customFormat="1">
      <c r="A1204" s="1007"/>
      <c r="B1204" s="956"/>
      <c r="C1204" s="956"/>
      <c r="G1204" s="956"/>
      <c r="H1204" s="956"/>
      <c r="I1204" s="956"/>
      <c r="J1204" s="956"/>
      <c r="K1204" s="956"/>
      <c r="L1204" s="956"/>
      <c r="M1204" s="956"/>
      <c r="N1204" s="956"/>
      <c r="O1204" s="956"/>
      <c r="P1204" s="956"/>
    </row>
    <row r="1205" spans="1:16" s="1008" customFormat="1">
      <c r="A1205" s="1007"/>
      <c r="B1205" s="956"/>
      <c r="C1205" s="956"/>
      <c r="G1205" s="956"/>
      <c r="H1205" s="956"/>
      <c r="I1205" s="956"/>
      <c r="J1205" s="956"/>
      <c r="K1205" s="956"/>
      <c r="L1205" s="956"/>
      <c r="M1205" s="956"/>
      <c r="N1205" s="956"/>
      <c r="O1205" s="956"/>
      <c r="P1205" s="956"/>
    </row>
    <row r="1206" spans="1:16" s="1008" customFormat="1">
      <c r="A1206" s="1007"/>
      <c r="B1206" s="956"/>
      <c r="C1206" s="956"/>
      <c r="G1206" s="956"/>
      <c r="H1206" s="956"/>
      <c r="I1206" s="956"/>
      <c r="J1206" s="956"/>
      <c r="K1206" s="956"/>
      <c r="L1206" s="956"/>
      <c r="M1206" s="956"/>
      <c r="N1206" s="956"/>
      <c r="O1206" s="956"/>
      <c r="P1206" s="956"/>
    </row>
    <row r="1207" spans="1:16" s="1008" customFormat="1">
      <c r="A1207" s="1007"/>
      <c r="B1207" s="956"/>
      <c r="C1207" s="956"/>
      <c r="G1207" s="956"/>
      <c r="H1207" s="956"/>
      <c r="I1207" s="956"/>
      <c r="J1207" s="956"/>
      <c r="K1207" s="956"/>
      <c r="L1207" s="956"/>
      <c r="M1207" s="956"/>
      <c r="N1207" s="956"/>
      <c r="O1207" s="956"/>
      <c r="P1207" s="956"/>
    </row>
    <row r="1208" spans="1:16" s="1008" customFormat="1">
      <c r="A1208" s="1007"/>
      <c r="B1208" s="956"/>
      <c r="C1208" s="956"/>
      <c r="G1208" s="956"/>
      <c r="H1208" s="956"/>
      <c r="I1208" s="956"/>
      <c r="J1208" s="956"/>
      <c r="K1208" s="956"/>
      <c r="L1208" s="956"/>
      <c r="M1208" s="956"/>
      <c r="N1208" s="956"/>
      <c r="O1208" s="956"/>
      <c r="P1208" s="956"/>
    </row>
    <row r="1209" spans="1:16" s="1008" customFormat="1">
      <c r="A1209" s="1007"/>
      <c r="B1209" s="956"/>
      <c r="C1209" s="956"/>
      <c r="G1209" s="956"/>
      <c r="H1209" s="956"/>
      <c r="I1209" s="956"/>
      <c r="J1209" s="956"/>
      <c r="K1209" s="956"/>
      <c r="L1209" s="956"/>
      <c r="M1209" s="956"/>
      <c r="N1209" s="956"/>
      <c r="O1209" s="956"/>
      <c r="P1209" s="956"/>
    </row>
    <row r="1210" spans="1:16" s="1008" customFormat="1">
      <c r="A1210" s="1007"/>
      <c r="B1210" s="956"/>
      <c r="C1210" s="956"/>
      <c r="G1210" s="956"/>
      <c r="H1210" s="956"/>
      <c r="I1210" s="956"/>
      <c r="J1210" s="956"/>
      <c r="K1210" s="956"/>
      <c r="L1210" s="956"/>
      <c r="M1210" s="956"/>
      <c r="N1210" s="956"/>
      <c r="O1210" s="956"/>
      <c r="P1210" s="956"/>
    </row>
    <row r="1211" spans="1:16" s="1008" customFormat="1">
      <c r="A1211" s="1007"/>
      <c r="B1211" s="956"/>
      <c r="C1211" s="956"/>
      <c r="G1211" s="956"/>
      <c r="H1211" s="956"/>
      <c r="I1211" s="956"/>
      <c r="J1211" s="956"/>
      <c r="K1211" s="956"/>
      <c r="L1211" s="956"/>
      <c r="M1211" s="956"/>
      <c r="N1211" s="956"/>
      <c r="O1211" s="956"/>
      <c r="P1211" s="956"/>
    </row>
    <row r="1212" spans="1:16" s="1008" customFormat="1">
      <c r="A1212" s="1007"/>
      <c r="B1212" s="956"/>
      <c r="C1212" s="956"/>
      <c r="G1212" s="956"/>
      <c r="H1212" s="956"/>
      <c r="I1212" s="956"/>
      <c r="J1212" s="956"/>
      <c r="K1212" s="956"/>
      <c r="L1212" s="956"/>
      <c r="M1212" s="956"/>
      <c r="N1212" s="956"/>
      <c r="O1212" s="956"/>
      <c r="P1212" s="956"/>
    </row>
    <row r="1213" spans="1:16" s="1008" customFormat="1">
      <c r="A1213" s="1007"/>
      <c r="B1213" s="956"/>
      <c r="C1213" s="956"/>
      <c r="G1213" s="956"/>
      <c r="H1213" s="956"/>
      <c r="I1213" s="956"/>
      <c r="J1213" s="956"/>
      <c r="K1213" s="956"/>
      <c r="L1213" s="956"/>
      <c r="M1213" s="956"/>
      <c r="N1213" s="956"/>
      <c r="O1213" s="956"/>
      <c r="P1213" s="956"/>
    </row>
    <row r="1214" spans="1:16" s="1008" customFormat="1">
      <c r="A1214" s="1007"/>
      <c r="B1214" s="956"/>
      <c r="C1214" s="956"/>
      <c r="G1214" s="956"/>
      <c r="H1214" s="956"/>
      <c r="I1214" s="956"/>
      <c r="J1214" s="956"/>
      <c r="K1214" s="956"/>
      <c r="L1214" s="956"/>
      <c r="M1214" s="956"/>
      <c r="N1214" s="956"/>
      <c r="O1214" s="956"/>
      <c r="P1214" s="956"/>
    </row>
    <row r="1215" spans="1:16" s="1008" customFormat="1">
      <c r="A1215" s="1007"/>
      <c r="B1215" s="956"/>
      <c r="C1215" s="956"/>
      <c r="G1215" s="956"/>
      <c r="H1215" s="956"/>
      <c r="I1215" s="956"/>
      <c r="J1215" s="956"/>
      <c r="K1215" s="956"/>
      <c r="L1215" s="956"/>
      <c r="M1215" s="956"/>
      <c r="N1215" s="956"/>
      <c r="O1215" s="956"/>
      <c r="P1215" s="956"/>
    </row>
    <row r="1216" spans="1:16" s="1008" customFormat="1">
      <c r="A1216" s="1007"/>
      <c r="B1216" s="956"/>
      <c r="C1216" s="956"/>
      <c r="G1216" s="956"/>
      <c r="H1216" s="956"/>
      <c r="I1216" s="956"/>
      <c r="J1216" s="956"/>
      <c r="K1216" s="956"/>
      <c r="L1216" s="956"/>
      <c r="M1216" s="956"/>
      <c r="N1216" s="956"/>
      <c r="O1216" s="956"/>
      <c r="P1216" s="956"/>
    </row>
    <row r="1217" spans="1:16" s="1008" customFormat="1">
      <c r="A1217" s="1007"/>
      <c r="B1217" s="956"/>
      <c r="C1217" s="956"/>
      <c r="G1217" s="956"/>
      <c r="H1217" s="956"/>
      <c r="I1217" s="956"/>
      <c r="J1217" s="956"/>
      <c r="K1217" s="956"/>
      <c r="L1217" s="956"/>
      <c r="M1217" s="956"/>
      <c r="N1217" s="956"/>
      <c r="O1217" s="956"/>
      <c r="P1217" s="956"/>
    </row>
    <row r="1218" spans="1:16" s="1008" customFormat="1">
      <c r="A1218" s="1007"/>
      <c r="B1218" s="956"/>
      <c r="C1218" s="956"/>
      <c r="G1218" s="956"/>
      <c r="H1218" s="956"/>
      <c r="I1218" s="956"/>
      <c r="J1218" s="956"/>
      <c r="K1218" s="956"/>
      <c r="L1218" s="956"/>
      <c r="M1218" s="956"/>
      <c r="N1218" s="956"/>
      <c r="O1218" s="956"/>
      <c r="P1218" s="956"/>
    </row>
    <row r="1219" spans="1:16" s="1008" customFormat="1">
      <c r="A1219" s="1007"/>
      <c r="B1219" s="956"/>
      <c r="C1219" s="956"/>
      <c r="G1219" s="956"/>
      <c r="H1219" s="956"/>
      <c r="I1219" s="956"/>
      <c r="J1219" s="956"/>
      <c r="K1219" s="956"/>
      <c r="L1219" s="956"/>
      <c r="M1219" s="956"/>
      <c r="N1219" s="956"/>
      <c r="O1219" s="956"/>
      <c r="P1219" s="956"/>
    </row>
    <row r="1220" spans="1:16" s="1008" customFormat="1">
      <c r="A1220" s="1007"/>
      <c r="B1220" s="956"/>
      <c r="C1220" s="956"/>
      <c r="G1220" s="956"/>
      <c r="H1220" s="956"/>
      <c r="I1220" s="956"/>
      <c r="J1220" s="956"/>
      <c r="K1220" s="956"/>
      <c r="L1220" s="956"/>
      <c r="M1220" s="956"/>
      <c r="N1220" s="956"/>
      <c r="O1220" s="956"/>
      <c r="P1220" s="956"/>
    </row>
    <row r="1221" spans="1:16" s="1008" customFormat="1">
      <c r="A1221" s="1007"/>
      <c r="B1221" s="956"/>
      <c r="C1221" s="956"/>
      <c r="G1221" s="956"/>
      <c r="H1221" s="956"/>
      <c r="I1221" s="956"/>
      <c r="J1221" s="956"/>
      <c r="K1221" s="956"/>
      <c r="L1221" s="956"/>
      <c r="M1221" s="956"/>
      <c r="N1221" s="956"/>
      <c r="O1221" s="956"/>
      <c r="P1221" s="956"/>
    </row>
    <row r="1222" spans="1:16" s="1008" customFormat="1">
      <c r="A1222" s="1007"/>
      <c r="B1222" s="956"/>
      <c r="C1222" s="956"/>
      <c r="G1222" s="956"/>
      <c r="H1222" s="956"/>
      <c r="I1222" s="956"/>
      <c r="J1222" s="956"/>
      <c r="K1222" s="956"/>
      <c r="L1222" s="956"/>
      <c r="M1222" s="956"/>
      <c r="N1222" s="956"/>
      <c r="O1222" s="956"/>
      <c r="P1222" s="956"/>
    </row>
    <row r="1223" spans="1:16" s="1008" customFormat="1">
      <c r="A1223" s="1007"/>
      <c r="B1223" s="956"/>
      <c r="C1223" s="956"/>
      <c r="G1223" s="956"/>
      <c r="H1223" s="956"/>
      <c r="I1223" s="956"/>
      <c r="J1223" s="956"/>
      <c r="K1223" s="956"/>
      <c r="L1223" s="956"/>
      <c r="M1223" s="956"/>
      <c r="N1223" s="956"/>
      <c r="O1223" s="956"/>
      <c r="P1223" s="956"/>
    </row>
    <row r="1224" spans="1:16" s="1008" customFormat="1">
      <c r="A1224" s="1007"/>
      <c r="B1224" s="956"/>
      <c r="C1224" s="956"/>
      <c r="G1224" s="956"/>
      <c r="H1224" s="956"/>
      <c r="I1224" s="956"/>
      <c r="J1224" s="956"/>
      <c r="K1224" s="956"/>
      <c r="L1224" s="956"/>
      <c r="M1224" s="956"/>
      <c r="N1224" s="956"/>
      <c r="O1224" s="956"/>
      <c r="P1224" s="956"/>
    </row>
    <row r="1225" spans="1:16" s="1008" customFormat="1">
      <c r="A1225" s="1007"/>
      <c r="B1225" s="956"/>
      <c r="C1225" s="956"/>
      <c r="G1225" s="956"/>
      <c r="H1225" s="956"/>
      <c r="I1225" s="956"/>
      <c r="J1225" s="956"/>
      <c r="K1225" s="956"/>
      <c r="L1225" s="956"/>
      <c r="M1225" s="956"/>
      <c r="N1225" s="956"/>
      <c r="O1225" s="956"/>
      <c r="P1225" s="956"/>
    </row>
    <row r="1226" spans="1:16" s="1008" customFormat="1">
      <c r="A1226" s="1007"/>
      <c r="B1226" s="956"/>
      <c r="C1226" s="956"/>
      <c r="G1226" s="956"/>
      <c r="H1226" s="956"/>
      <c r="I1226" s="956"/>
      <c r="J1226" s="956"/>
      <c r="K1226" s="956"/>
      <c r="L1226" s="956"/>
      <c r="M1226" s="956"/>
      <c r="N1226" s="956"/>
      <c r="O1226" s="956"/>
      <c r="P1226" s="956"/>
    </row>
    <row r="1227" spans="1:16" s="1008" customFormat="1">
      <c r="A1227" s="1007"/>
      <c r="B1227" s="956"/>
      <c r="C1227" s="956"/>
      <c r="G1227" s="956"/>
      <c r="H1227" s="956"/>
      <c r="I1227" s="956"/>
      <c r="J1227" s="956"/>
      <c r="K1227" s="956"/>
      <c r="L1227" s="956"/>
      <c r="M1227" s="956"/>
      <c r="N1227" s="956"/>
      <c r="O1227" s="956"/>
      <c r="P1227" s="956"/>
    </row>
    <row r="1228" spans="1:16" s="1008" customFormat="1">
      <c r="A1228" s="1007"/>
      <c r="B1228" s="956"/>
      <c r="C1228" s="956"/>
      <c r="G1228" s="956"/>
      <c r="H1228" s="956"/>
      <c r="I1228" s="956"/>
      <c r="J1228" s="956"/>
      <c r="K1228" s="956"/>
      <c r="L1228" s="956"/>
      <c r="M1228" s="956"/>
      <c r="N1228" s="956"/>
      <c r="O1228" s="956"/>
      <c r="P1228" s="956"/>
    </row>
    <row r="1229" spans="1:16" s="1008" customFormat="1">
      <c r="A1229" s="1007"/>
      <c r="B1229" s="956"/>
      <c r="C1229" s="956"/>
      <c r="G1229" s="956"/>
      <c r="H1229" s="956"/>
      <c r="I1229" s="956"/>
      <c r="J1229" s="956"/>
      <c r="K1229" s="956"/>
      <c r="L1229" s="956"/>
      <c r="M1229" s="956"/>
      <c r="N1229" s="956"/>
      <c r="O1229" s="956"/>
      <c r="P1229" s="956"/>
    </row>
    <row r="1230" spans="1:16" s="1008" customFormat="1">
      <c r="A1230" s="1007"/>
      <c r="B1230" s="956"/>
      <c r="C1230" s="956"/>
      <c r="G1230" s="956"/>
      <c r="H1230" s="956"/>
      <c r="I1230" s="956"/>
      <c r="J1230" s="956"/>
      <c r="K1230" s="956"/>
      <c r="L1230" s="956"/>
      <c r="M1230" s="956"/>
      <c r="N1230" s="956"/>
      <c r="O1230" s="956"/>
      <c r="P1230" s="956"/>
    </row>
    <row r="1231" spans="1:16" s="1008" customFormat="1">
      <c r="A1231" s="1007"/>
      <c r="B1231" s="956"/>
      <c r="C1231" s="956"/>
      <c r="G1231" s="956"/>
      <c r="H1231" s="956"/>
      <c r="I1231" s="956"/>
      <c r="J1231" s="956"/>
      <c r="K1231" s="956"/>
      <c r="L1231" s="956"/>
      <c r="M1231" s="956"/>
      <c r="N1231" s="956"/>
      <c r="O1231" s="956"/>
      <c r="P1231" s="956"/>
    </row>
    <row r="1232" spans="1:16" s="1008" customFormat="1">
      <c r="A1232" s="1007"/>
      <c r="B1232" s="956"/>
      <c r="C1232" s="956"/>
      <c r="G1232" s="956"/>
      <c r="H1232" s="956"/>
      <c r="I1232" s="956"/>
      <c r="J1232" s="956"/>
      <c r="K1232" s="956"/>
      <c r="L1232" s="956"/>
      <c r="M1232" s="956"/>
      <c r="N1232" s="956"/>
      <c r="O1232" s="956"/>
      <c r="P1232" s="956"/>
    </row>
    <row r="1233" spans="1:16" s="1008" customFormat="1">
      <c r="A1233" s="1007"/>
      <c r="B1233" s="956"/>
      <c r="C1233" s="956"/>
      <c r="G1233" s="956"/>
      <c r="H1233" s="956"/>
      <c r="I1233" s="956"/>
      <c r="J1233" s="956"/>
      <c r="K1233" s="956"/>
      <c r="L1233" s="956"/>
      <c r="M1233" s="956"/>
      <c r="N1233" s="956"/>
      <c r="O1233" s="956"/>
      <c r="P1233" s="956"/>
    </row>
    <row r="1234" spans="1:16" s="1008" customFormat="1">
      <c r="A1234" s="1007"/>
      <c r="B1234" s="956"/>
      <c r="C1234" s="956"/>
      <c r="G1234" s="956"/>
      <c r="H1234" s="956"/>
      <c r="I1234" s="956"/>
      <c r="J1234" s="956"/>
      <c r="K1234" s="956"/>
      <c r="L1234" s="956"/>
      <c r="M1234" s="956"/>
      <c r="N1234" s="956"/>
      <c r="O1234" s="956"/>
      <c r="P1234" s="956"/>
    </row>
    <row r="1235" spans="1:16" s="1008" customFormat="1">
      <c r="A1235" s="1007"/>
      <c r="B1235" s="956"/>
      <c r="C1235" s="956"/>
      <c r="G1235" s="956"/>
      <c r="H1235" s="956"/>
      <c r="I1235" s="956"/>
      <c r="J1235" s="956"/>
      <c r="K1235" s="956"/>
      <c r="L1235" s="956"/>
      <c r="M1235" s="956"/>
      <c r="N1235" s="956"/>
      <c r="O1235" s="956"/>
      <c r="P1235" s="956"/>
    </row>
    <row r="1236" spans="1:16" s="1008" customFormat="1">
      <c r="A1236" s="1007"/>
      <c r="B1236" s="956"/>
      <c r="C1236" s="956"/>
      <c r="G1236" s="956"/>
      <c r="H1236" s="956"/>
      <c r="I1236" s="956"/>
      <c r="J1236" s="956"/>
      <c r="K1236" s="956"/>
      <c r="L1236" s="956"/>
      <c r="M1236" s="956"/>
      <c r="N1236" s="956"/>
      <c r="O1236" s="956"/>
      <c r="P1236" s="956"/>
    </row>
    <row r="1237" spans="1:16" s="1008" customFormat="1">
      <c r="A1237" s="1007"/>
      <c r="B1237" s="956"/>
      <c r="C1237" s="956"/>
      <c r="G1237" s="956"/>
      <c r="H1237" s="956"/>
      <c r="I1237" s="956"/>
      <c r="J1237" s="956"/>
      <c r="K1237" s="956"/>
      <c r="L1237" s="956"/>
      <c r="M1237" s="956"/>
      <c r="N1237" s="956"/>
      <c r="O1237" s="956"/>
      <c r="P1237" s="956"/>
    </row>
    <row r="1238" spans="1:16" s="1008" customFormat="1">
      <c r="A1238" s="1007"/>
      <c r="B1238" s="956"/>
      <c r="C1238" s="956"/>
      <c r="G1238" s="956"/>
      <c r="H1238" s="956"/>
      <c r="I1238" s="956"/>
      <c r="J1238" s="956"/>
      <c r="K1238" s="956"/>
      <c r="L1238" s="956"/>
      <c r="M1238" s="956"/>
      <c r="N1238" s="956"/>
      <c r="O1238" s="956"/>
      <c r="P1238" s="956"/>
    </row>
    <row r="1239" spans="1:16" s="1008" customFormat="1">
      <c r="A1239" s="1007"/>
      <c r="B1239" s="956"/>
      <c r="C1239" s="956"/>
      <c r="G1239" s="956"/>
      <c r="H1239" s="956"/>
      <c r="I1239" s="956"/>
      <c r="J1239" s="956"/>
      <c r="K1239" s="956"/>
      <c r="L1239" s="956"/>
      <c r="M1239" s="956"/>
      <c r="N1239" s="956"/>
      <c r="O1239" s="956"/>
      <c r="P1239" s="956"/>
    </row>
    <row r="1240" spans="1:16" s="1008" customFormat="1">
      <c r="A1240" s="1007"/>
      <c r="B1240" s="956"/>
      <c r="C1240" s="956"/>
      <c r="G1240" s="956"/>
      <c r="H1240" s="956"/>
      <c r="I1240" s="956"/>
      <c r="J1240" s="956"/>
      <c r="K1240" s="956"/>
      <c r="L1240" s="956"/>
      <c r="M1240" s="956"/>
      <c r="N1240" s="956"/>
      <c r="O1240" s="956"/>
      <c r="P1240" s="956"/>
    </row>
    <row r="1241" spans="1:16" s="1008" customFormat="1">
      <c r="A1241" s="1007"/>
      <c r="B1241" s="956"/>
      <c r="C1241" s="956"/>
      <c r="G1241" s="956"/>
      <c r="H1241" s="956"/>
      <c r="I1241" s="956"/>
      <c r="J1241" s="956"/>
      <c r="K1241" s="956"/>
      <c r="L1241" s="956"/>
      <c r="M1241" s="956"/>
      <c r="N1241" s="956"/>
      <c r="O1241" s="956"/>
      <c r="P1241" s="956"/>
    </row>
    <row r="1242" spans="1:16" s="1008" customFormat="1">
      <c r="A1242" s="1007"/>
      <c r="B1242" s="956"/>
      <c r="C1242" s="956"/>
      <c r="G1242" s="956"/>
      <c r="H1242" s="956"/>
      <c r="I1242" s="956"/>
      <c r="J1242" s="956"/>
      <c r="K1242" s="956"/>
      <c r="L1242" s="956"/>
      <c r="M1242" s="956"/>
      <c r="N1242" s="956"/>
      <c r="O1242" s="956"/>
      <c r="P1242" s="956"/>
    </row>
    <row r="1243" spans="1:16" s="1008" customFormat="1">
      <c r="A1243" s="1007"/>
      <c r="B1243" s="956"/>
      <c r="C1243" s="956"/>
      <c r="G1243" s="956"/>
      <c r="H1243" s="956"/>
      <c r="I1243" s="956"/>
      <c r="J1243" s="956"/>
      <c r="K1243" s="956"/>
      <c r="L1243" s="956"/>
      <c r="M1243" s="956"/>
      <c r="N1243" s="956"/>
      <c r="O1243" s="956"/>
      <c r="P1243" s="956"/>
    </row>
    <row r="1244" spans="1:16" s="1008" customFormat="1">
      <c r="A1244" s="1007"/>
      <c r="B1244" s="956"/>
      <c r="C1244" s="956"/>
      <c r="G1244" s="956"/>
      <c r="H1244" s="956"/>
      <c r="I1244" s="956"/>
      <c r="J1244" s="956"/>
      <c r="K1244" s="956"/>
      <c r="L1244" s="956"/>
      <c r="M1244" s="956"/>
      <c r="N1244" s="956"/>
      <c r="O1244" s="956"/>
      <c r="P1244" s="956"/>
    </row>
    <row r="1245" spans="1:16" s="1008" customFormat="1">
      <c r="A1245" s="1007"/>
      <c r="B1245" s="956"/>
      <c r="C1245" s="956"/>
      <c r="G1245" s="956"/>
      <c r="H1245" s="956"/>
      <c r="I1245" s="956"/>
      <c r="J1245" s="956"/>
      <c r="K1245" s="956"/>
      <c r="L1245" s="956"/>
      <c r="M1245" s="956"/>
      <c r="N1245" s="956"/>
      <c r="O1245" s="956"/>
      <c r="P1245" s="956"/>
    </row>
    <row r="1246" spans="1:16" s="1008" customFormat="1">
      <c r="A1246" s="1007"/>
      <c r="B1246" s="956"/>
      <c r="C1246" s="956"/>
      <c r="G1246" s="956"/>
      <c r="H1246" s="956"/>
      <c r="I1246" s="956"/>
      <c r="J1246" s="956"/>
      <c r="K1246" s="956"/>
      <c r="L1246" s="956"/>
      <c r="M1246" s="956"/>
      <c r="N1246" s="956"/>
      <c r="O1246" s="956"/>
      <c r="P1246" s="956"/>
    </row>
    <row r="1247" spans="1:16" s="1008" customFormat="1">
      <c r="A1247" s="1007"/>
      <c r="B1247" s="956"/>
      <c r="C1247" s="956"/>
      <c r="G1247" s="956"/>
      <c r="H1247" s="956"/>
      <c r="I1247" s="956"/>
      <c r="J1247" s="956"/>
      <c r="K1247" s="956"/>
      <c r="L1247" s="956"/>
      <c r="M1247" s="956"/>
      <c r="N1247" s="956"/>
      <c r="O1247" s="956"/>
      <c r="P1247" s="956"/>
    </row>
    <row r="1248" spans="1:16" s="1008" customFormat="1">
      <c r="A1248" s="1007"/>
      <c r="B1248" s="956"/>
      <c r="C1248" s="956"/>
      <c r="G1248" s="956"/>
      <c r="H1248" s="956"/>
      <c r="I1248" s="956"/>
      <c r="J1248" s="956"/>
      <c r="K1248" s="956"/>
      <c r="L1248" s="956"/>
      <c r="M1248" s="956"/>
      <c r="N1248" s="956"/>
      <c r="O1248" s="956"/>
      <c r="P1248" s="956"/>
    </row>
    <row r="1249" spans="1:16" s="1008" customFormat="1">
      <c r="A1249" s="1007"/>
      <c r="B1249" s="956"/>
      <c r="C1249" s="956"/>
      <c r="G1249" s="956"/>
      <c r="H1249" s="956"/>
      <c r="I1249" s="956"/>
      <c r="J1249" s="956"/>
      <c r="K1249" s="956"/>
      <c r="L1249" s="956"/>
      <c r="M1249" s="956"/>
      <c r="N1249" s="956"/>
      <c r="O1249" s="956"/>
      <c r="P1249" s="956"/>
    </row>
    <row r="1250" spans="1:16" s="1008" customFormat="1">
      <c r="A1250" s="1007"/>
      <c r="B1250" s="956"/>
      <c r="C1250" s="956"/>
      <c r="G1250" s="956"/>
      <c r="H1250" s="956"/>
      <c r="I1250" s="956"/>
      <c r="J1250" s="956"/>
      <c r="K1250" s="956"/>
      <c r="L1250" s="956"/>
      <c r="M1250" s="956"/>
      <c r="N1250" s="956"/>
      <c r="O1250" s="956"/>
      <c r="P1250" s="956"/>
    </row>
    <row r="1251" spans="1:16" s="1008" customFormat="1">
      <c r="A1251" s="1007"/>
      <c r="B1251" s="956"/>
      <c r="C1251" s="956"/>
      <c r="G1251" s="956"/>
      <c r="H1251" s="956"/>
      <c r="I1251" s="956"/>
      <c r="J1251" s="956"/>
      <c r="K1251" s="956"/>
      <c r="L1251" s="956"/>
      <c r="M1251" s="956"/>
      <c r="N1251" s="956"/>
      <c r="O1251" s="956"/>
      <c r="P1251" s="956"/>
    </row>
    <row r="1252" spans="1:16" s="1008" customFormat="1">
      <c r="A1252" s="1007"/>
      <c r="B1252" s="956"/>
      <c r="C1252" s="956"/>
      <c r="G1252" s="956"/>
      <c r="H1252" s="956"/>
      <c r="I1252" s="956"/>
      <c r="J1252" s="956"/>
      <c r="K1252" s="956"/>
      <c r="L1252" s="956"/>
      <c r="M1252" s="956"/>
      <c r="N1252" s="956"/>
      <c r="O1252" s="956"/>
      <c r="P1252" s="956"/>
    </row>
    <row r="1253" spans="1:16" s="1008" customFormat="1">
      <c r="A1253" s="1007"/>
      <c r="B1253" s="956"/>
      <c r="C1253" s="956"/>
      <c r="G1253" s="956"/>
      <c r="H1253" s="956"/>
      <c r="I1253" s="956"/>
      <c r="J1253" s="956"/>
      <c r="K1253" s="956"/>
      <c r="L1253" s="956"/>
      <c r="M1253" s="956"/>
      <c r="N1253" s="956"/>
      <c r="O1253" s="956"/>
      <c r="P1253" s="956"/>
    </row>
    <row r="1254" spans="1:16" s="1008" customFormat="1">
      <c r="A1254" s="1007"/>
      <c r="B1254" s="956"/>
      <c r="C1254" s="956"/>
      <c r="G1254" s="956"/>
      <c r="H1254" s="956"/>
      <c r="I1254" s="956"/>
      <c r="J1254" s="956"/>
      <c r="K1254" s="956"/>
      <c r="L1254" s="956"/>
      <c r="M1254" s="956"/>
      <c r="N1254" s="956"/>
      <c r="O1254" s="956"/>
      <c r="P1254" s="956"/>
    </row>
    <row r="1255" spans="1:16" s="1008" customFormat="1">
      <c r="A1255" s="1007"/>
      <c r="B1255" s="956"/>
      <c r="C1255" s="956"/>
      <c r="G1255" s="956"/>
      <c r="H1255" s="956"/>
      <c r="I1255" s="956"/>
      <c r="J1255" s="956"/>
      <c r="K1255" s="956"/>
      <c r="L1255" s="956"/>
      <c r="M1255" s="956"/>
      <c r="N1255" s="956"/>
      <c r="O1255" s="956"/>
      <c r="P1255" s="956"/>
    </row>
    <row r="1256" spans="1:16" s="1008" customFormat="1">
      <c r="A1256" s="1007"/>
      <c r="B1256" s="956"/>
      <c r="C1256" s="956"/>
      <c r="G1256" s="956"/>
      <c r="H1256" s="956"/>
      <c r="I1256" s="956"/>
      <c r="J1256" s="956"/>
      <c r="K1256" s="956"/>
      <c r="L1256" s="956"/>
      <c r="M1256" s="956"/>
      <c r="N1256" s="956"/>
      <c r="O1256" s="956"/>
      <c r="P1256" s="956"/>
    </row>
    <row r="1257" spans="1:16" s="1008" customFormat="1">
      <c r="A1257" s="1007"/>
      <c r="B1257" s="956"/>
      <c r="C1257" s="956"/>
      <c r="G1257" s="956"/>
      <c r="H1257" s="956"/>
      <c r="I1257" s="956"/>
      <c r="J1257" s="956"/>
      <c r="K1257" s="956"/>
      <c r="L1257" s="956"/>
      <c r="M1257" s="956"/>
      <c r="N1257" s="956"/>
      <c r="O1257" s="956"/>
      <c r="P1257" s="956"/>
    </row>
    <row r="1258" spans="1:16" s="1008" customFormat="1">
      <c r="A1258" s="1007"/>
      <c r="B1258" s="956"/>
      <c r="C1258" s="956"/>
      <c r="G1258" s="956"/>
      <c r="H1258" s="956"/>
      <c r="I1258" s="956"/>
      <c r="J1258" s="956"/>
      <c r="K1258" s="956"/>
      <c r="L1258" s="956"/>
      <c r="M1258" s="956"/>
      <c r="N1258" s="956"/>
      <c r="O1258" s="956"/>
      <c r="P1258" s="956"/>
    </row>
    <row r="1259" spans="1:16" s="1008" customFormat="1">
      <c r="A1259" s="1007"/>
      <c r="B1259" s="956"/>
      <c r="C1259" s="956"/>
      <c r="G1259" s="956"/>
      <c r="H1259" s="956"/>
      <c r="I1259" s="956"/>
      <c r="J1259" s="956"/>
      <c r="K1259" s="956"/>
      <c r="L1259" s="956"/>
      <c r="M1259" s="956"/>
      <c r="N1259" s="956"/>
      <c r="O1259" s="956"/>
      <c r="P1259" s="956"/>
    </row>
    <row r="1260" spans="1:16" s="1008" customFormat="1">
      <c r="A1260" s="1007"/>
      <c r="B1260" s="956"/>
      <c r="C1260" s="956"/>
      <c r="G1260" s="956"/>
      <c r="H1260" s="956"/>
      <c r="I1260" s="956"/>
      <c r="J1260" s="956"/>
      <c r="K1260" s="956"/>
      <c r="L1260" s="956"/>
      <c r="M1260" s="956"/>
      <c r="N1260" s="956"/>
      <c r="O1260" s="956"/>
      <c r="P1260" s="956"/>
    </row>
    <row r="1261" spans="1:16" s="1008" customFormat="1">
      <c r="A1261" s="1007"/>
      <c r="B1261" s="956"/>
      <c r="C1261" s="956"/>
      <c r="G1261" s="956"/>
      <c r="H1261" s="956"/>
      <c r="I1261" s="956"/>
      <c r="J1261" s="956"/>
      <c r="K1261" s="956"/>
      <c r="L1261" s="956"/>
      <c r="M1261" s="956"/>
      <c r="N1261" s="956"/>
      <c r="O1261" s="956"/>
      <c r="P1261" s="956"/>
    </row>
    <row r="1262" spans="1:16" s="1008" customFormat="1">
      <c r="A1262" s="1007"/>
      <c r="B1262" s="956"/>
      <c r="C1262" s="956"/>
      <c r="G1262" s="956"/>
      <c r="H1262" s="956"/>
      <c r="I1262" s="956"/>
      <c r="J1262" s="956"/>
      <c r="K1262" s="956"/>
      <c r="L1262" s="956"/>
      <c r="M1262" s="956"/>
      <c r="N1262" s="956"/>
      <c r="O1262" s="956"/>
      <c r="P1262" s="956"/>
    </row>
    <row r="1263" spans="1:16" s="1008" customFormat="1">
      <c r="A1263" s="1007"/>
      <c r="B1263" s="956"/>
      <c r="C1263" s="956"/>
      <c r="G1263" s="956"/>
      <c r="H1263" s="956"/>
      <c r="I1263" s="956"/>
      <c r="J1263" s="956"/>
      <c r="K1263" s="956"/>
      <c r="L1263" s="956"/>
      <c r="M1263" s="956"/>
      <c r="N1263" s="956"/>
      <c r="O1263" s="956"/>
      <c r="P1263" s="956"/>
    </row>
    <row r="1264" spans="1:16" s="1008" customFormat="1">
      <c r="A1264" s="1007"/>
      <c r="B1264" s="956"/>
      <c r="C1264" s="956"/>
      <c r="G1264" s="956"/>
      <c r="H1264" s="956"/>
      <c r="I1264" s="956"/>
      <c r="J1264" s="956"/>
      <c r="K1264" s="956"/>
      <c r="L1264" s="956"/>
      <c r="M1264" s="956"/>
      <c r="N1264" s="956"/>
      <c r="O1264" s="956"/>
      <c r="P1264" s="956"/>
    </row>
    <row r="1265" spans="1:16" s="1008" customFormat="1">
      <c r="A1265" s="1007"/>
      <c r="B1265" s="956"/>
      <c r="C1265" s="956"/>
      <c r="G1265" s="956"/>
      <c r="H1265" s="956"/>
      <c r="I1265" s="956"/>
      <c r="J1265" s="956"/>
      <c r="K1265" s="956"/>
      <c r="L1265" s="956"/>
      <c r="M1265" s="956"/>
      <c r="N1265" s="956"/>
      <c r="O1265" s="956"/>
      <c r="P1265" s="956"/>
    </row>
    <row r="1266" spans="1:16" s="1008" customFormat="1">
      <c r="A1266" s="1007"/>
      <c r="B1266" s="956"/>
      <c r="C1266" s="956"/>
      <c r="G1266" s="956"/>
      <c r="H1266" s="956"/>
      <c r="I1266" s="956"/>
      <c r="J1266" s="956"/>
      <c r="K1266" s="956"/>
      <c r="L1266" s="956"/>
      <c r="M1266" s="956"/>
      <c r="N1266" s="956"/>
      <c r="O1266" s="956"/>
      <c r="P1266" s="956"/>
    </row>
    <row r="1267" spans="1:16" s="1008" customFormat="1">
      <c r="A1267" s="1007"/>
      <c r="B1267" s="956"/>
      <c r="C1267" s="956"/>
      <c r="G1267" s="956"/>
      <c r="H1267" s="956"/>
      <c r="I1267" s="956"/>
      <c r="J1267" s="956"/>
      <c r="K1267" s="956"/>
      <c r="L1267" s="956"/>
      <c r="M1267" s="956"/>
      <c r="N1267" s="956"/>
      <c r="O1267" s="956"/>
      <c r="P1267" s="956"/>
    </row>
    <row r="1268" spans="1:16" s="1008" customFormat="1">
      <c r="A1268" s="1007"/>
      <c r="B1268" s="956"/>
      <c r="C1268" s="956"/>
      <c r="G1268" s="956"/>
      <c r="H1268" s="956"/>
      <c r="I1268" s="956"/>
      <c r="J1268" s="956"/>
      <c r="K1268" s="956"/>
      <c r="L1268" s="956"/>
      <c r="M1268" s="956"/>
      <c r="N1268" s="956"/>
      <c r="O1268" s="956"/>
      <c r="P1268" s="956"/>
    </row>
    <row r="1269" spans="1:16" s="1008" customFormat="1">
      <c r="A1269" s="1007"/>
      <c r="B1269" s="956"/>
      <c r="C1269" s="956"/>
      <c r="G1269" s="956"/>
      <c r="H1269" s="956"/>
      <c r="I1269" s="956"/>
      <c r="J1269" s="956"/>
      <c r="K1269" s="956"/>
      <c r="L1269" s="956"/>
      <c r="M1269" s="956"/>
      <c r="N1269" s="956"/>
      <c r="O1269" s="956"/>
      <c r="P1269" s="956"/>
    </row>
    <row r="1270" spans="1:16" s="1008" customFormat="1">
      <c r="A1270" s="1007"/>
      <c r="B1270" s="956"/>
      <c r="C1270" s="956"/>
      <c r="G1270" s="956"/>
      <c r="H1270" s="956"/>
      <c r="I1270" s="956"/>
      <c r="J1270" s="956"/>
      <c r="K1270" s="956"/>
      <c r="L1270" s="956"/>
      <c r="M1270" s="956"/>
      <c r="N1270" s="956"/>
      <c r="O1270" s="956"/>
      <c r="P1270" s="956"/>
    </row>
    <row r="1271" spans="1:16" s="1008" customFormat="1">
      <c r="A1271" s="1007"/>
      <c r="B1271" s="956"/>
      <c r="C1271" s="956"/>
      <c r="G1271" s="956"/>
      <c r="H1271" s="956"/>
      <c r="I1271" s="956"/>
      <c r="J1271" s="956"/>
      <c r="K1271" s="956"/>
      <c r="L1271" s="956"/>
      <c r="M1271" s="956"/>
      <c r="N1271" s="956"/>
      <c r="O1271" s="956"/>
      <c r="P1271" s="956"/>
    </row>
    <row r="1272" spans="1:16" s="1008" customFormat="1">
      <c r="A1272" s="1007"/>
      <c r="B1272" s="956"/>
      <c r="C1272" s="956"/>
      <c r="G1272" s="956"/>
      <c r="H1272" s="956"/>
      <c r="I1272" s="956"/>
      <c r="J1272" s="956"/>
      <c r="K1272" s="956"/>
      <c r="L1272" s="956"/>
      <c r="M1272" s="956"/>
      <c r="N1272" s="956"/>
      <c r="O1272" s="956"/>
      <c r="P1272" s="956"/>
    </row>
    <row r="1273" spans="1:16" s="1008" customFormat="1">
      <c r="A1273" s="1007"/>
      <c r="B1273" s="956"/>
      <c r="C1273" s="956"/>
      <c r="G1273" s="956"/>
      <c r="H1273" s="956"/>
      <c r="I1273" s="956"/>
      <c r="J1273" s="956"/>
      <c r="K1273" s="956"/>
      <c r="L1273" s="956"/>
      <c r="M1273" s="956"/>
      <c r="N1273" s="956"/>
      <c r="O1273" s="956"/>
      <c r="P1273" s="956"/>
    </row>
    <row r="1274" spans="1:16" s="1008" customFormat="1">
      <c r="A1274" s="1007"/>
      <c r="B1274" s="956"/>
      <c r="C1274" s="956"/>
      <c r="G1274" s="956"/>
      <c r="H1274" s="956"/>
      <c r="I1274" s="956"/>
      <c r="J1274" s="956"/>
      <c r="K1274" s="956"/>
      <c r="L1274" s="956"/>
      <c r="M1274" s="956"/>
      <c r="N1274" s="956"/>
      <c r="O1274" s="956"/>
      <c r="P1274" s="956"/>
    </row>
    <row r="1275" spans="1:16" s="1008" customFormat="1">
      <c r="A1275" s="1007"/>
      <c r="B1275" s="956"/>
      <c r="C1275" s="956"/>
      <c r="G1275" s="956"/>
      <c r="H1275" s="956"/>
      <c r="I1275" s="956"/>
      <c r="J1275" s="956"/>
      <c r="K1275" s="956"/>
      <c r="L1275" s="956"/>
      <c r="M1275" s="956"/>
      <c r="N1275" s="956"/>
      <c r="O1275" s="956"/>
      <c r="P1275" s="956"/>
    </row>
    <row r="1276" spans="1:16" s="1008" customFormat="1">
      <c r="A1276" s="1007"/>
      <c r="B1276" s="956"/>
      <c r="C1276" s="956"/>
      <c r="G1276" s="956"/>
      <c r="H1276" s="956"/>
      <c r="I1276" s="956"/>
      <c r="J1276" s="956"/>
      <c r="K1276" s="956"/>
      <c r="L1276" s="956"/>
      <c r="M1276" s="956"/>
      <c r="N1276" s="956"/>
      <c r="O1276" s="956"/>
      <c r="P1276" s="956"/>
    </row>
    <row r="1277" spans="1:16" s="1008" customFormat="1">
      <c r="A1277" s="1007"/>
      <c r="B1277" s="956"/>
      <c r="C1277" s="956"/>
      <c r="G1277" s="956"/>
      <c r="H1277" s="956"/>
      <c r="I1277" s="956"/>
      <c r="J1277" s="956"/>
      <c r="K1277" s="956"/>
      <c r="L1277" s="956"/>
      <c r="M1277" s="956"/>
      <c r="N1277" s="956"/>
      <c r="O1277" s="956"/>
      <c r="P1277" s="956"/>
    </row>
    <row r="1278" spans="1:16" s="1008" customFormat="1">
      <c r="A1278" s="1007"/>
      <c r="B1278" s="956"/>
      <c r="C1278" s="956"/>
      <c r="G1278" s="956"/>
      <c r="H1278" s="956"/>
      <c r="I1278" s="956"/>
      <c r="J1278" s="956"/>
      <c r="K1278" s="956"/>
      <c r="L1278" s="956"/>
      <c r="M1278" s="956"/>
      <c r="N1278" s="956"/>
      <c r="O1278" s="956"/>
      <c r="P1278" s="956"/>
    </row>
    <row r="1279" spans="1:16" s="1008" customFormat="1">
      <c r="A1279" s="1007"/>
      <c r="B1279" s="956"/>
      <c r="C1279" s="956"/>
      <c r="G1279" s="956"/>
      <c r="H1279" s="956"/>
      <c r="I1279" s="956"/>
      <c r="J1279" s="956"/>
      <c r="K1279" s="956"/>
      <c r="L1279" s="956"/>
      <c r="M1279" s="956"/>
      <c r="N1279" s="956"/>
      <c r="O1279" s="956"/>
      <c r="P1279" s="956"/>
    </row>
    <row r="1280" spans="1:16" s="1008" customFormat="1">
      <c r="A1280" s="1007"/>
      <c r="B1280" s="956"/>
      <c r="C1280" s="956"/>
      <c r="G1280" s="956"/>
      <c r="H1280" s="956"/>
      <c r="I1280" s="956"/>
      <c r="J1280" s="956"/>
      <c r="K1280" s="956"/>
      <c r="L1280" s="956"/>
      <c r="M1280" s="956"/>
      <c r="N1280" s="956"/>
      <c r="O1280" s="956"/>
      <c r="P1280" s="956"/>
    </row>
    <row r="1281" spans="1:16" s="1008" customFormat="1">
      <c r="A1281" s="1007"/>
      <c r="B1281" s="956"/>
      <c r="C1281" s="956"/>
      <c r="G1281" s="956"/>
      <c r="H1281" s="956"/>
      <c r="I1281" s="956"/>
      <c r="J1281" s="956"/>
      <c r="K1281" s="956"/>
      <c r="L1281" s="956"/>
      <c r="M1281" s="956"/>
      <c r="N1281" s="956"/>
      <c r="O1281" s="956"/>
      <c r="P1281" s="956"/>
    </row>
    <row r="1282" spans="1:16" s="1008" customFormat="1">
      <c r="A1282" s="1007"/>
      <c r="B1282" s="956"/>
      <c r="C1282" s="956"/>
      <c r="G1282" s="956"/>
      <c r="H1282" s="956"/>
      <c r="I1282" s="956"/>
      <c r="J1282" s="956"/>
      <c r="K1282" s="956"/>
      <c r="L1282" s="956"/>
      <c r="M1282" s="956"/>
      <c r="N1282" s="956"/>
      <c r="O1282" s="956"/>
      <c r="P1282" s="956"/>
    </row>
    <row r="1283" spans="1:16" s="1008" customFormat="1">
      <c r="A1283" s="1007"/>
      <c r="B1283" s="956"/>
      <c r="C1283" s="956"/>
      <c r="G1283" s="956"/>
      <c r="H1283" s="956"/>
      <c r="I1283" s="956"/>
      <c r="J1283" s="956"/>
      <c r="K1283" s="956"/>
      <c r="L1283" s="956"/>
      <c r="M1283" s="956"/>
      <c r="N1283" s="956"/>
      <c r="O1283" s="956"/>
      <c r="P1283" s="956"/>
    </row>
    <row r="1284" spans="1:16" s="1008" customFormat="1">
      <c r="A1284" s="1007"/>
      <c r="B1284" s="956"/>
      <c r="C1284" s="956"/>
      <c r="G1284" s="956"/>
      <c r="H1284" s="956"/>
      <c r="I1284" s="956"/>
      <c r="J1284" s="956"/>
      <c r="K1284" s="956"/>
      <c r="L1284" s="956"/>
      <c r="M1284" s="956"/>
      <c r="N1284" s="956"/>
      <c r="O1284" s="956"/>
      <c r="P1284" s="956"/>
    </row>
    <row r="1285" spans="1:16" s="1008" customFormat="1">
      <c r="A1285" s="1007"/>
      <c r="B1285" s="956"/>
      <c r="C1285" s="956"/>
      <c r="G1285" s="956"/>
      <c r="H1285" s="956"/>
      <c r="I1285" s="956"/>
      <c r="J1285" s="956"/>
      <c r="K1285" s="956"/>
      <c r="L1285" s="956"/>
      <c r="M1285" s="956"/>
      <c r="N1285" s="956"/>
      <c r="O1285" s="956"/>
      <c r="P1285" s="956"/>
    </row>
    <row r="1286" spans="1:16" s="1008" customFormat="1">
      <c r="A1286" s="1007"/>
      <c r="B1286" s="956"/>
      <c r="C1286" s="956"/>
      <c r="G1286" s="956"/>
      <c r="H1286" s="956"/>
      <c r="I1286" s="956"/>
      <c r="J1286" s="956"/>
      <c r="K1286" s="956"/>
      <c r="L1286" s="956"/>
      <c r="M1286" s="956"/>
      <c r="N1286" s="956"/>
      <c r="O1286" s="956"/>
      <c r="P1286" s="956"/>
    </row>
    <row r="1287" spans="1:16" s="1008" customFormat="1">
      <c r="A1287" s="1007"/>
      <c r="B1287" s="956"/>
      <c r="C1287" s="956"/>
      <c r="G1287" s="956"/>
      <c r="H1287" s="956"/>
      <c r="I1287" s="956"/>
      <c r="J1287" s="956"/>
      <c r="K1287" s="956"/>
      <c r="L1287" s="956"/>
      <c r="M1287" s="956"/>
      <c r="N1287" s="956"/>
      <c r="O1287" s="956"/>
      <c r="P1287" s="956"/>
    </row>
    <row r="1288" spans="1:16" s="1008" customFormat="1">
      <c r="A1288" s="1007"/>
      <c r="B1288" s="956"/>
      <c r="C1288" s="956"/>
      <c r="G1288" s="956"/>
      <c r="H1288" s="956"/>
      <c r="I1288" s="956"/>
      <c r="J1288" s="956"/>
      <c r="K1288" s="956"/>
      <c r="L1288" s="956"/>
      <c r="M1288" s="956"/>
      <c r="N1288" s="956"/>
      <c r="O1288" s="956"/>
      <c r="P1288" s="956"/>
    </row>
    <row r="1289" spans="1:16" s="1008" customFormat="1">
      <c r="A1289" s="1007"/>
      <c r="B1289" s="956"/>
      <c r="C1289" s="956"/>
      <c r="G1289" s="956"/>
      <c r="H1289" s="956"/>
      <c r="I1289" s="956"/>
      <c r="J1289" s="956"/>
      <c r="K1289" s="956"/>
      <c r="L1289" s="956"/>
      <c r="M1289" s="956"/>
      <c r="N1289" s="956"/>
      <c r="O1289" s="956"/>
      <c r="P1289" s="956"/>
    </row>
    <row r="1290" spans="1:16" s="1008" customFormat="1">
      <c r="A1290" s="1007"/>
      <c r="B1290" s="956"/>
      <c r="C1290" s="956"/>
      <c r="G1290" s="956"/>
      <c r="H1290" s="956"/>
      <c r="I1290" s="956"/>
      <c r="J1290" s="956"/>
      <c r="K1290" s="956"/>
      <c r="L1290" s="956"/>
      <c r="M1290" s="956"/>
      <c r="N1290" s="956"/>
      <c r="O1290" s="956"/>
      <c r="P1290" s="956"/>
    </row>
    <row r="1291" spans="1:16" s="1008" customFormat="1">
      <c r="A1291" s="1007"/>
      <c r="B1291" s="956"/>
      <c r="C1291" s="956"/>
      <c r="G1291" s="956"/>
      <c r="H1291" s="956"/>
      <c r="I1291" s="956"/>
      <c r="J1291" s="956"/>
      <c r="K1291" s="956"/>
      <c r="L1291" s="956"/>
      <c r="M1291" s="956"/>
      <c r="N1291" s="956"/>
      <c r="O1291" s="956"/>
      <c r="P1291" s="956"/>
    </row>
    <row r="1292" spans="1:16" s="1008" customFormat="1">
      <c r="A1292" s="1007"/>
      <c r="B1292" s="956"/>
      <c r="C1292" s="956"/>
      <c r="G1292" s="956"/>
      <c r="H1292" s="956"/>
      <c r="I1292" s="956"/>
      <c r="J1292" s="956"/>
      <c r="K1292" s="956"/>
      <c r="L1292" s="956"/>
      <c r="M1292" s="956"/>
      <c r="N1292" s="956"/>
      <c r="O1292" s="956"/>
      <c r="P1292" s="956"/>
    </row>
    <row r="1293" spans="1:16" s="1008" customFormat="1">
      <c r="A1293" s="1007"/>
      <c r="B1293" s="956"/>
      <c r="C1293" s="956"/>
      <c r="G1293" s="956"/>
      <c r="H1293" s="956"/>
      <c r="I1293" s="956"/>
      <c r="J1293" s="956"/>
      <c r="K1293" s="956"/>
      <c r="L1293" s="956"/>
      <c r="M1293" s="956"/>
      <c r="N1293" s="956"/>
      <c r="O1293" s="956"/>
      <c r="P1293" s="956"/>
    </row>
    <row r="1294" spans="1:16" s="1008" customFormat="1">
      <c r="A1294" s="1007"/>
      <c r="B1294" s="956"/>
      <c r="C1294" s="956"/>
      <c r="G1294" s="956"/>
      <c r="H1294" s="956"/>
      <c r="I1294" s="956"/>
      <c r="J1294" s="956"/>
      <c r="K1294" s="956"/>
      <c r="L1294" s="956"/>
      <c r="M1294" s="956"/>
      <c r="N1294" s="956"/>
      <c r="O1294" s="956"/>
      <c r="P1294" s="956"/>
    </row>
    <row r="1295" spans="1:16" s="1008" customFormat="1">
      <c r="A1295" s="1007"/>
      <c r="B1295" s="956"/>
      <c r="C1295" s="956"/>
      <c r="G1295" s="956"/>
      <c r="H1295" s="956"/>
      <c r="I1295" s="956"/>
      <c r="J1295" s="956"/>
      <c r="K1295" s="956"/>
      <c r="L1295" s="956"/>
      <c r="M1295" s="956"/>
      <c r="N1295" s="956"/>
      <c r="O1295" s="956"/>
      <c r="P1295" s="956"/>
    </row>
    <row r="1296" spans="1:16" s="1008" customFormat="1">
      <c r="A1296" s="1007"/>
      <c r="B1296" s="956"/>
      <c r="C1296" s="956"/>
      <c r="G1296" s="956"/>
      <c r="H1296" s="956"/>
      <c r="I1296" s="956"/>
      <c r="J1296" s="956"/>
      <c r="K1296" s="956"/>
      <c r="L1296" s="956"/>
      <c r="M1296" s="956"/>
      <c r="N1296" s="956"/>
      <c r="O1296" s="956"/>
      <c r="P1296" s="956"/>
    </row>
    <row r="1297" spans="1:16" s="1008" customFormat="1">
      <c r="A1297" s="1007"/>
      <c r="B1297" s="956"/>
      <c r="C1297" s="956"/>
      <c r="G1297" s="956"/>
      <c r="H1297" s="956"/>
      <c r="I1297" s="956"/>
      <c r="J1297" s="956"/>
      <c r="K1297" s="956"/>
      <c r="L1297" s="956"/>
      <c r="M1297" s="956"/>
      <c r="N1297" s="956"/>
      <c r="O1297" s="956"/>
      <c r="P1297" s="956"/>
    </row>
    <row r="1298" spans="1:16" s="1008" customFormat="1">
      <c r="A1298" s="1007"/>
      <c r="B1298" s="956"/>
      <c r="C1298" s="956"/>
      <c r="G1298" s="956"/>
      <c r="H1298" s="956"/>
      <c r="I1298" s="956"/>
      <c r="J1298" s="956"/>
      <c r="K1298" s="956"/>
      <c r="L1298" s="956"/>
      <c r="M1298" s="956"/>
      <c r="N1298" s="956"/>
      <c r="O1298" s="956"/>
      <c r="P1298" s="956"/>
    </row>
    <row r="1299" spans="1:16" s="1008" customFormat="1">
      <c r="A1299" s="1007"/>
      <c r="B1299" s="956"/>
      <c r="C1299" s="956"/>
      <c r="G1299" s="956"/>
      <c r="H1299" s="956"/>
      <c r="I1299" s="956"/>
      <c r="J1299" s="956"/>
      <c r="K1299" s="956"/>
      <c r="L1299" s="956"/>
      <c r="M1299" s="956"/>
      <c r="N1299" s="956"/>
      <c r="O1299" s="956"/>
      <c r="P1299" s="956"/>
    </row>
    <row r="1300" spans="1:16" s="1008" customFormat="1">
      <c r="A1300" s="1007"/>
      <c r="B1300" s="956"/>
      <c r="C1300" s="956"/>
      <c r="G1300" s="956"/>
      <c r="H1300" s="956"/>
      <c r="I1300" s="956"/>
      <c r="J1300" s="956"/>
      <c r="K1300" s="956"/>
      <c r="L1300" s="956"/>
      <c r="M1300" s="956"/>
      <c r="N1300" s="956"/>
      <c r="O1300" s="956"/>
      <c r="P1300" s="956"/>
    </row>
    <row r="1301" spans="1:16" s="1008" customFormat="1">
      <c r="A1301" s="1007"/>
      <c r="B1301" s="956"/>
      <c r="C1301" s="956"/>
      <c r="G1301" s="956"/>
      <c r="H1301" s="956"/>
      <c r="I1301" s="956"/>
      <c r="J1301" s="956"/>
      <c r="K1301" s="956"/>
      <c r="L1301" s="956"/>
      <c r="M1301" s="956"/>
      <c r="N1301" s="956"/>
      <c r="O1301" s="956"/>
      <c r="P1301" s="956"/>
    </row>
    <row r="1302" spans="1:16" s="1008" customFormat="1">
      <c r="A1302" s="1007"/>
      <c r="B1302" s="956"/>
      <c r="C1302" s="956"/>
      <c r="G1302" s="956"/>
      <c r="H1302" s="956"/>
      <c r="I1302" s="956"/>
      <c r="J1302" s="956"/>
      <c r="K1302" s="956"/>
      <c r="L1302" s="956"/>
      <c r="M1302" s="956"/>
      <c r="N1302" s="956"/>
      <c r="O1302" s="956"/>
      <c r="P1302" s="956"/>
    </row>
    <row r="1303" spans="1:16" s="1008" customFormat="1">
      <c r="A1303" s="1007"/>
      <c r="B1303" s="956"/>
      <c r="C1303" s="956"/>
      <c r="G1303" s="956"/>
      <c r="H1303" s="956"/>
      <c r="I1303" s="956"/>
      <c r="J1303" s="956"/>
      <c r="K1303" s="956"/>
      <c r="L1303" s="956"/>
      <c r="M1303" s="956"/>
      <c r="N1303" s="956"/>
      <c r="O1303" s="956"/>
      <c r="P1303" s="956"/>
    </row>
    <row r="1304" spans="1:16" s="1008" customFormat="1">
      <c r="A1304" s="1007"/>
      <c r="B1304" s="956"/>
      <c r="C1304" s="956"/>
      <c r="G1304" s="956"/>
      <c r="H1304" s="956"/>
      <c r="I1304" s="956"/>
      <c r="J1304" s="956"/>
      <c r="K1304" s="956"/>
      <c r="L1304" s="956"/>
      <c r="M1304" s="956"/>
      <c r="N1304" s="956"/>
      <c r="O1304" s="956"/>
      <c r="P1304" s="956"/>
    </row>
    <row r="1305" spans="1:16" s="1008" customFormat="1">
      <c r="A1305" s="1007"/>
      <c r="B1305" s="956"/>
      <c r="C1305" s="956"/>
      <c r="G1305" s="956"/>
      <c r="H1305" s="956"/>
      <c r="I1305" s="956"/>
      <c r="J1305" s="956"/>
      <c r="K1305" s="956"/>
      <c r="L1305" s="956"/>
      <c r="M1305" s="956"/>
      <c r="N1305" s="956"/>
      <c r="O1305" s="956"/>
      <c r="P1305" s="956"/>
    </row>
    <row r="1306" spans="1:16" s="1008" customFormat="1">
      <c r="A1306" s="1007"/>
      <c r="B1306" s="956"/>
      <c r="C1306" s="956"/>
      <c r="G1306" s="956"/>
      <c r="H1306" s="956"/>
      <c r="I1306" s="956"/>
      <c r="J1306" s="956"/>
      <c r="K1306" s="956"/>
      <c r="L1306" s="956"/>
      <c r="M1306" s="956"/>
      <c r="N1306" s="956"/>
      <c r="O1306" s="956"/>
      <c r="P1306" s="956"/>
    </row>
    <row r="1307" spans="1:16" s="1008" customFormat="1">
      <c r="A1307" s="1007"/>
      <c r="B1307" s="956"/>
      <c r="C1307" s="956"/>
      <c r="G1307" s="956"/>
      <c r="H1307" s="956"/>
      <c r="I1307" s="956"/>
      <c r="J1307" s="956"/>
      <c r="K1307" s="956"/>
      <c r="L1307" s="956"/>
      <c r="M1307" s="956"/>
      <c r="N1307" s="956"/>
      <c r="O1307" s="956"/>
      <c r="P1307" s="956"/>
    </row>
    <row r="1308" spans="1:16" s="1008" customFormat="1">
      <c r="A1308" s="1007"/>
      <c r="B1308" s="956"/>
      <c r="C1308" s="956"/>
      <c r="G1308" s="956"/>
      <c r="H1308" s="956"/>
      <c r="I1308" s="956"/>
      <c r="J1308" s="956"/>
      <c r="K1308" s="956"/>
      <c r="L1308" s="956"/>
      <c r="M1308" s="956"/>
      <c r="N1308" s="956"/>
      <c r="O1308" s="956"/>
      <c r="P1308" s="956"/>
    </row>
    <row r="1309" spans="1:16" s="1008" customFormat="1">
      <c r="A1309" s="1007"/>
      <c r="B1309" s="956"/>
      <c r="C1309" s="956"/>
      <c r="G1309" s="956"/>
      <c r="H1309" s="956"/>
      <c r="I1309" s="956"/>
      <c r="J1309" s="956"/>
      <c r="K1309" s="956"/>
      <c r="L1309" s="956"/>
      <c r="M1309" s="956"/>
      <c r="N1309" s="956"/>
      <c r="O1309" s="956"/>
      <c r="P1309" s="956"/>
    </row>
    <row r="1310" spans="1:16" s="1008" customFormat="1">
      <c r="A1310" s="1007"/>
      <c r="B1310" s="956"/>
      <c r="C1310" s="956"/>
      <c r="G1310" s="956"/>
      <c r="H1310" s="956"/>
      <c r="I1310" s="956"/>
      <c r="J1310" s="956"/>
      <c r="K1310" s="956"/>
      <c r="L1310" s="956"/>
      <c r="M1310" s="956"/>
      <c r="N1310" s="956"/>
      <c r="O1310" s="956"/>
      <c r="P1310" s="956"/>
    </row>
    <row r="1311" spans="1:16" s="1008" customFormat="1">
      <c r="A1311" s="1007"/>
      <c r="B1311" s="956"/>
      <c r="C1311" s="956"/>
      <c r="G1311" s="956"/>
      <c r="H1311" s="956"/>
      <c r="I1311" s="956"/>
      <c r="J1311" s="956"/>
      <c r="K1311" s="956"/>
      <c r="L1311" s="956"/>
      <c r="M1311" s="956"/>
      <c r="N1311" s="956"/>
      <c r="O1311" s="956"/>
      <c r="P1311" s="956"/>
    </row>
    <row r="1312" spans="1:16" s="1008" customFormat="1">
      <c r="A1312" s="1007"/>
      <c r="B1312" s="956"/>
      <c r="C1312" s="956"/>
      <c r="G1312" s="956"/>
      <c r="H1312" s="956"/>
      <c r="I1312" s="956"/>
      <c r="J1312" s="956"/>
      <c r="K1312" s="956"/>
      <c r="L1312" s="956"/>
      <c r="M1312" s="956"/>
      <c r="N1312" s="956"/>
      <c r="O1312" s="956"/>
      <c r="P1312" s="956"/>
    </row>
    <row r="1313" spans="1:16" s="1008" customFormat="1">
      <c r="A1313" s="1007"/>
      <c r="B1313" s="956"/>
      <c r="C1313" s="956"/>
      <c r="G1313" s="956"/>
      <c r="H1313" s="956"/>
      <c r="I1313" s="956"/>
      <c r="J1313" s="956"/>
      <c r="K1313" s="956"/>
      <c r="L1313" s="956"/>
      <c r="M1313" s="956"/>
      <c r="N1313" s="956"/>
      <c r="O1313" s="956"/>
      <c r="P1313" s="956"/>
    </row>
    <row r="1314" spans="1:16" s="1008" customFormat="1">
      <c r="A1314" s="1007"/>
      <c r="B1314" s="956"/>
      <c r="C1314" s="956"/>
      <c r="G1314" s="956"/>
      <c r="H1314" s="956"/>
      <c r="I1314" s="956"/>
      <c r="J1314" s="956"/>
      <c r="K1314" s="956"/>
      <c r="L1314" s="956"/>
      <c r="M1314" s="956"/>
      <c r="N1314" s="956"/>
      <c r="O1314" s="956"/>
      <c r="P1314" s="956"/>
    </row>
    <row r="1315" spans="1:16" s="1008" customFormat="1">
      <c r="A1315" s="1007"/>
      <c r="B1315" s="956"/>
      <c r="C1315" s="956"/>
      <c r="G1315" s="956"/>
      <c r="H1315" s="956"/>
      <c r="I1315" s="956"/>
      <c r="J1315" s="956"/>
      <c r="K1315" s="956"/>
      <c r="L1315" s="956"/>
      <c r="M1315" s="956"/>
      <c r="N1315" s="956"/>
      <c r="O1315" s="956"/>
      <c r="P1315" s="956"/>
    </row>
    <row r="1316" spans="1:16" s="1008" customFormat="1">
      <c r="A1316" s="1007"/>
      <c r="B1316" s="956"/>
      <c r="C1316" s="956"/>
      <c r="G1316" s="956"/>
      <c r="H1316" s="956"/>
      <c r="I1316" s="956"/>
      <c r="J1316" s="956"/>
      <c r="K1316" s="956"/>
      <c r="L1316" s="956"/>
      <c r="M1316" s="956"/>
      <c r="N1316" s="956"/>
      <c r="O1316" s="956"/>
      <c r="P1316" s="956"/>
    </row>
    <row r="1317" spans="1:16" s="1008" customFormat="1">
      <c r="A1317" s="1007"/>
      <c r="B1317" s="956"/>
      <c r="C1317" s="956"/>
      <c r="G1317" s="956"/>
      <c r="H1317" s="956"/>
      <c r="I1317" s="956"/>
      <c r="J1317" s="956"/>
      <c r="K1317" s="956"/>
      <c r="L1317" s="956"/>
      <c r="M1317" s="956"/>
      <c r="N1317" s="956"/>
      <c r="O1317" s="956"/>
      <c r="P1317" s="956"/>
    </row>
    <row r="1318" spans="1:16" s="1008" customFormat="1">
      <c r="A1318" s="1007"/>
      <c r="B1318" s="956"/>
      <c r="C1318" s="956"/>
      <c r="G1318" s="956"/>
      <c r="H1318" s="956"/>
      <c r="I1318" s="956"/>
      <c r="J1318" s="956"/>
      <c r="K1318" s="956"/>
      <c r="L1318" s="956"/>
      <c r="M1318" s="956"/>
      <c r="N1318" s="956"/>
      <c r="O1318" s="956"/>
      <c r="P1318" s="956"/>
    </row>
    <row r="1319" spans="1:16" s="1008" customFormat="1">
      <c r="A1319" s="1007"/>
      <c r="B1319" s="956"/>
      <c r="C1319" s="956"/>
      <c r="G1319" s="956"/>
      <c r="H1319" s="956"/>
      <c r="I1319" s="956"/>
      <c r="J1319" s="956"/>
      <c r="K1319" s="956"/>
      <c r="L1319" s="956"/>
      <c r="M1319" s="956"/>
      <c r="N1319" s="956"/>
      <c r="O1319" s="956"/>
      <c r="P1319" s="956"/>
    </row>
    <row r="1320" spans="1:16" s="1008" customFormat="1">
      <c r="A1320" s="1007"/>
      <c r="B1320" s="956"/>
      <c r="C1320" s="956"/>
      <c r="G1320" s="956"/>
      <c r="H1320" s="956"/>
      <c r="I1320" s="956"/>
      <c r="J1320" s="956"/>
      <c r="K1320" s="956"/>
      <c r="L1320" s="956"/>
      <c r="M1320" s="956"/>
      <c r="N1320" s="956"/>
      <c r="O1320" s="956"/>
      <c r="P1320" s="956"/>
    </row>
    <row r="1321" spans="1:16" s="1008" customFormat="1">
      <c r="A1321" s="1007"/>
      <c r="B1321" s="956"/>
      <c r="C1321" s="956"/>
      <c r="G1321" s="956"/>
      <c r="H1321" s="956"/>
      <c r="I1321" s="956"/>
      <c r="J1321" s="956"/>
      <c r="K1321" s="956"/>
      <c r="L1321" s="956"/>
      <c r="M1321" s="956"/>
      <c r="N1321" s="956"/>
      <c r="O1321" s="956"/>
      <c r="P1321" s="956"/>
    </row>
    <row r="1322" spans="1:16" s="1008" customFormat="1">
      <c r="A1322" s="1007"/>
      <c r="B1322" s="956"/>
      <c r="C1322" s="956"/>
      <c r="G1322" s="956"/>
      <c r="H1322" s="956"/>
      <c r="I1322" s="956"/>
      <c r="J1322" s="956"/>
      <c r="K1322" s="956"/>
      <c r="L1322" s="956"/>
      <c r="M1322" s="956"/>
      <c r="N1322" s="956"/>
      <c r="O1322" s="956"/>
      <c r="P1322" s="956"/>
    </row>
    <row r="1323" spans="1:16" s="1008" customFormat="1">
      <c r="A1323" s="1007"/>
      <c r="B1323" s="956"/>
      <c r="C1323" s="956"/>
      <c r="G1323" s="956"/>
      <c r="H1323" s="956"/>
      <c r="I1323" s="956"/>
      <c r="J1323" s="956"/>
      <c r="K1323" s="956"/>
      <c r="L1323" s="956"/>
      <c r="M1323" s="956"/>
      <c r="N1323" s="956"/>
      <c r="O1323" s="956"/>
      <c r="P1323" s="956"/>
    </row>
    <row r="1324" spans="1:16" s="1008" customFormat="1">
      <c r="A1324" s="1007"/>
      <c r="B1324" s="956"/>
      <c r="C1324" s="956"/>
      <c r="G1324" s="956"/>
      <c r="H1324" s="956"/>
      <c r="I1324" s="956"/>
      <c r="J1324" s="956"/>
      <c r="K1324" s="956"/>
      <c r="L1324" s="956"/>
      <c r="M1324" s="956"/>
      <c r="N1324" s="956"/>
      <c r="O1324" s="956"/>
      <c r="P1324" s="956"/>
    </row>
    <row r="1325" spans="1:16" s="1008" customFormat="1">
      <c r="A1325" s="1007"/>
      <c r="B1325" s="956"/>
      <c r="C1325" s="956"/>
      <c r="G1325" s="956"/>
      <c r="H1325" s="956"/>
      <c r="I1325" s="956"/>
      <c r="J1325" s="956"/>
      <c r="K1325" s="956"/>
      <c r="L1325" s="956"/>
      <c r="M1325" s="956"/>
      <c r="N1325" s="956"/>
      <c r="O1325" s="956"/>
      <c r="P1325" s="956"/>
    </row>
    <row r="1326" spans="1:16" s="1008" customFormat="1">
      <c r="A1326" s="1007"/>
      <c r="B1326" s="956"/>
      <c r="C1326" s="956"/>
      <c r="G1326" s="956"/>
      <c r="H1326" s="956"/>
      <c r="I1326" s="956"/>
      <c r="J1326" s="956"/>
      <c r="K1326" s="956"/>
      <c r="L1326" s="956"/>
      <c r="M1326" s="956"/>
      <c r="N1326" s="956"/>
      <c r="O1326" s="956"/>
      <c r="P1326" s="956"/>
    </row>
    <row r="1327" spans="1:16" s="1008" customFormat="1">
      <c r="A1327" s="1007"/>
      <c r="B1327" s="956"/>
      <c r="C1327" s="956"/>
      <c r="G1327" s="956"/>
      <c r="H1327" s="956"/>
      <c r="I1327" s="956"/>
      <c r="J1327" s="956"/>
      <c r="K1327" s="956"/>
      <c r="L1327" s="956"/>
      <c r="M1327" s="956"/>
      <c r="N1327" s="956"/>
      <c r="O1327" s="956"/>
      <c r="P1327" s="956"/>
    </row>
    <row r="1328" spans="1:16" s="1008" customFormat="1">
      <c r="A1328" s="1007"/>
      <c r="B1328" s="956"/>
      <c r="C1328" s="956"/>
      <c r="G1328" s="956"/>
      <c r="H1328" s="956"/>
      <c r="I1328" s="956"/>
      <c r="J1328" s="956"/>
      <c r="K1328" s="956"/>
      <c r="L1328" s="956"/>
      <c r="M1328" s="956"/>
      <c r="N1328" s="956"/>
      <c r="O1328" s="956"/>
      <c r="P1328" s="956"/>
    </row>
    <row r="1329" spans="1:16" s="1008" customFormat="1">
      <c r="A1329" s="1007"/>
      <c r="B1329" s="956"/>
      <c r="C1329" s="956"/>
      <c r="G1329" s="956"/>
      <c r="H1329" s="956"/>
      <c r="I1329" s="956"/>
      <c r="J1329" s="956"/>
      <c r="K1329" s="956"/>
      <c r="L1329" s="956"/>
      <c r="M1329" s="956"/>
      <c r="N1329" s="956"/>
      <c r="O1329" s="956"/>
      <c r="P1329" s="956"/>
    </row>
    <row r="1330" spans="1:16" s="1008" customFormat="1">
      <c r="A1330" s="1007"/>
      <c r="B1330" s="956"/>
      <c r="C1330" s="956"/>
      <c r="G1330" s="956"/>
      <c r="H1330" s="956"/>
      <c r="I1330" s="956"/>
      <c r="J1330" s="956"/>
      <c r="K1330" s="956"/>
      <c r="L1330" s="956"/>
      <c r="M1330" s="956"/>
      <c r="N1330" s="956"/>
      <c r="O1330" s="956"/>
      <c r="P1330" s="956"/>
    </row>
    <row r="1331" spans="1:16" s="1008" customFormat="1">
      <c r="A1331" s="1007"/>
      <c r="B1331" s="956"/>
      <c r="C1331" s="956"/>
      <c r="G1331" s="956"/>
      <c r="H1331" s="956"/>
      <c r="I1331" s="956"/>
      <c r="J1331" s="956"/>
      <c r="K1331" s="956"/>
      <c r="L1331" s="956"/>
      <c r="M1331" s="956"/>
      <c r="N1331" s="956"/>
      <c r="O1331" s="956"/>
      <c r="P1331" s="956"/>
    </row>
    <row r="1332" spans="1:16" s="1008" customFormat="1">
      <c r="A1332" s="1007"/>
      <c r="B1332" s="956"/>
      <c r="C1332" s="956"/>
      <c r="G1332" s="956"/>
      <c r="H1332" s="956"/>
      <c r="I1332" s="956"/>
      <c r="J1332" s="956"/>
      <c r="K1332" s="956"/>
      <c r="L1332" s="956"/>
      <c r="M1332" s="956"/>
      <c r="N1332" s="956"/>
      <c r="O1332" s="956"/>
      <c r="P1332" s="956"/>
    </row>
    <row r="1333" spans="1:16" s="1008" customFormat="1">
      <c r="A1333" s="1007"/>
      <c r="B1333" s="956"/>
      <c r="C1333" s="956"/>
      <c r="G1333" s="956"/>
      <c r="H1333" s="956"/>
      <c r="I1333" s="956"/>
      <c r="J1333" s="956"/>
      <c r="K1333" s="956"/>
      <c r="L1333" s="956"/>
      <c r="M1333" s="956"/>
      <c r="N1333" s="956"/>
      <c r="O1333" s="956"/>
      <c r="P1333" s="956"/>
    </row>
    <row r="1334" spans="1:16" s="1008" customFormat="1">
      <c r="A1334" s="1007"/>
      <c r="B1334" s="956"/>
      <c r="C1334" s="956"/>
      <c r="G1334" s="956"/>
      <c r="H1334" s="956"/>
      <c r="I1334" s="956"/>
      <c r="J1334" s="956"/>
      <c r="K1334" s="956"/>
      <c r="L1334" s="956"/>
      <c r="M1334" s="956"/>
      <c r="N1334" s="956"/>
      <c r="O1334" s="956"/>
      <c r="P1334" s="956"/>
    </row>
    <row r="1335" spans="1:16" s="1008" customFormat="1">
      <c r="A1335" s="1007"/>
      <c r="B1335" s="956"/>
      <c r="C1335" s="956"/>
      <c r="G1335" s="956"/>
      <c r="H1335" s="956"/>
      <c r="I1335" s="956"/>
      <c r="J1335" s="956"/>
      <c r="K1335" s="956"/>
      <c r="L1335" s="956"/>
      <c r="M1335" s="956"/>
      <c r="N1335" s="956"/>
      <c r="O1335" s="956"/>
      <c r="P1335" s="956"/>
    </row>
    <row r="1336" spans="1:16" s="1008" customFormat="1">
      <c r="A1336" s="1007"/>
      <c r="B1336" s="956"/>
      <c r="C1336" s="956"/>
      <c r="G1336" s="956"/>
      <c r="H1336" s="956"/>
      <c r="I1336" s="956"/>
      <c r="J1336" s="956"/>
      <c r="K1336" s="956"/>
      <c r="L1336" s="956"/>
      <c r="M1336" s="956"/>
      <c r="N1336" s="956"/>
      <c r="O1336" s="956"/>
      <c r="P1336" s="956"/>
    </row>
    <row r="1337" spans="1:16" s="1008" customFormat="1">
      <c r="A1337" s="1007"/>
      <c r="B1337" s="956"/>
      <c r="C1337" s="956"/>
      <c r="G1337" s="956"/>
      <c r="H1337" s="956"/>
      <c r="I1337" s="956"/>
      <c r="J1337" s="956"/>
      <c r="K1337" s="956"/>
      <c r="L1337" s="956"/>
      <c r="M1337" s="956"/>
      <c r="N1337" s="956"/>
      <c r="O1337" s="956"/>
      <c r="P1337" s="956"/>
    </row>
    <row r="1338" spans="1:16" s="1008" customFormat="1">
      <c r="A1338" s="1007"/>
      <c r="B1338" s="956"/>
      <c r="C1338" s="956"/>
      <c r="G1338" s="956"/>
      <c r="H1338" s="956"/>
      <c r="I1338" s="956"/>
      <c r="J1338" s="956"/>
      <c r="K1338" s="956"/>
      <c r="L1338" s="956"/>
      <c r="M1338" s="956"/>
      <c r="N1338" s="956"/>
      <c r="O1338" s="956"/>
      <c r="P1338" s="956"/>
    </row>
    <row r="1339" spans="1:16" s="1008" customFormat="1">
      <c r="A1339" s="1007"/>
      <c r="B1339" s="956"/>
      <c r="C1339" s="956"/>
      <c r="G1339" s="956"/>
      <c r="H1339" s="956"/>
      <c r="I1339" s="956"/>
      <c r="J1339" s="956"/>
      <c r="K1339" s="956"/>
      <c r="L1339" s="956"/>
      <c r="M1339" s="956"/>
      <c r="N1339" s="956"/>
      <c r="O1339" s="956"/>
      <c r="P1339" s="956"/>
    </row>
    <row r="1340" spans="1:16" s="1008" customFormat="1">
      <c r="A1340" s="1007"/>
      <c r="B1340" s="956"/>
      <c r="C1340" s="956"/>
      <c r="G1340" s="956"/>
      <c r="H1340" s="956"/>
      <c r="I1340" s="956"/>
      <c r="J1340" s="956"/>
      <c r="K1340" s="956"/>
      <c r="L1340" s="956"/>
      <c r="M1340" s="956"/>
      <c r="N1340" s="956"/>
      <c r="O1340" s="956"/>
      <c r="P1340" s="956"/>
    </row>
    <row r="1341" spans="1:16" s="1008" customFormat="1">
      <c r="A1341" s="1007"/>
      <c r="B1341" s="956"/>
      <c r="C1341" s="956"/>
      <c r="G1341" s="956"/>
      <c r="H1341" s="956"/>
      <c r="I1341" s="956"/>
      <c r="J1341" s="956"/>
      <c r="K1341" s="956"/>
      <c r="L1341" s="956"/>
      <c r="M1341" s="956"/>
      <c r="N1341" s="956"/>
      <c r="O1341" s="956"/>
      <c r="P1341" s="956"/>
    </row>
    <row r="1342" spans="1:16" s="1008" customFormat="1">
      <c r="A1342" s="1007"/>
      <c r="B1342" s="956"/>
      <c r="C1342" s="956"/>
      <c r="G1342" s="956"/>
      <c r="H1342" s="956"/>
      <c r="I1342" s="956"/>
      <c r="J1342" s="956"/>
      <c r="K1342" s="956"/>
      <c r="L1342" s="956"/>
      <c r="M1342" s="956"/>
      <c r="N1342" s="956"/>
      <c r="O1342" s="956"/>
      <c r="P1342" s="956"/>
    </row>
    <row r="1343" spans="1:16" s="1008" customFormat="1">
      <c r="A1343" s="1007"/>
      <c r="B1343" s="956"/>
      <c r="C1343" s="956"/>
      <c r="G1343" s="956"/>
      <c r="H1343" s="956"/>
      <c r="I1343" s="956"/>
      <c r="J1343" s="956"/>
      <c r="K1343" s="956"/>
      <c r="L1343" s="956"/>
      <c r="M1343" s="956"/>
      <c r="N1343" s="956"/>
      <c r="O1343" s="956"/>
      <c r="P1343" s="956"/>
    </row>
    <row r="1344" spans="1:16" s="1008" customFormat="1">
      <c r="A1344" s="1007"/>
      <c r="B1344" s="956"/>
      <c r="C1344" s="956"/>
      <c r="G1344" s="956"/>
      <c r="H1344" s="956"/>
      <c r="I1344" s="956"/>
      <c r="J1344" s="956"/>
      <c r="K1344" s="956"/>
      <c r="L1344" s="956"/>
      <c r="M1344" s="956"/>
      <c r="N1344" s="956"/>
      <c r="O1344" s="956"/>
      <c r="P1344" s="956"/>
    </row>
    <row r="1345" spans="1:16" s="1008" customFormat="1">
      <c r="A1345" s="1007"/>
      <c r="B1345" s="956"/>
      <c r="C1345" s="956"/>
      <c r="G1345" s="956"/>
      <c r="H1345" s="956"/>
      <c r="I1345" s="956"/>
      <c r="J1345" s="956"/>
      <c r="K1345" s="956"/>
      <c r="L1345" s="956"/>
      <c r="M1345" s="956"/>
      <c r="N1345" s="956"/>
      <c r="O1345" s="956"/>
      <c r="P1345" s="956"/>
    </row>
    <row r="1346" spans="1:16" s="1008" customFormat="1">
      <c r="A1346" s="1007"/>
      <c r="B1346" s="956"/>
      <c r="C1346" s="956"/>
      <c r="G1346" s="956"/>
      <c r="H1346" s="956"/>
      <c r="I1346" s="956"/>
      <c r="J1346" s="956"/>
      <c r="K1346" s="956"/>
      <c r="L1346" s="956"/>
      <c r="M1346" s="956"/>
      <c r="N1346" s="956"/>
      <c r="O1346" s="956"/>
      <c r="P1346" s="956"/>
    </row>
    <row r="1347" spans="1:16" s="1008" customFormat="1">
      <c r="A1347" s="1007"/>
      <c r="B1347" s="956"/>
      <c r="C1347" s="956"/>
      <c r="G1347" s="956"/>
      <c r="H1347" s="956"/>
      <c r="I1347" s="956"/>
      <c r="J1347" s="956"/>
      <c r="K1347" s="956"/>
      <c r="L1347" s="956"/>
      <c r="M1347" s="956"/>
      <c r="N1347" s="956"/>
      <c r="O1347" s="956"/>
      <c r="P1347" s="956"/>
    </row>
    <row r="1348" spans="1:16" s="1008" customFormat="1">
      <c r="A1348" s="1007"/>
      <c r="B1348" s="956"/>
      <c r="C1348" s="956"/>
      <c r="G1348" s="956"/>
      <c r="H1348" s="956"/>
      <c r="I1348" s="956"/>
      <c r="J1348" s="956"/>
      <c r="K1348" s="956"/>
      <c r="L1348" s="956"/>
      <c r="M1348" s="956"/>
      <c r="N1348" s="956"/>
      <c r="O1348" s="956"/>
      <c r="P1348" s="956"/>
    </row>
    <row r="1349" spans="1:16" s="1008" customFormat="1">
      <c r="A1349" s="1007"/>
      <c r="B1349" s="956"/>
      <c r="C1349" s="956"/>
      <c r="G1349" s="956"/>
      <c r="H1349" s="956"/>
      <c r="I1349" s="956"/>
      <c r="J1349" s="956"/>
      <c r="K1349" s="956"/>
      <c r="L1349" s="956"/>
      <c r="M1349" s="956"/>
      <c r="N1349" s="956"/>
      <c r="O1349" s="956"/>
      <c r="P1349" s="956"/>
    </row>
    <row r="1350" spans="1:16" s="1008" customFormat="1">
      <c r="A1350" s="1007"/>
      <c r="B1350" s="956"/>
      <c r="C1350" s="956"/>
      <c r="G1350" s="956"/>
      <c r="H1350" s="956"/>
      <c r="I1350" s="956"/>
      <c r="J1350" s="956"/>
      <c r="K1350" s="956"/>
      <c r="L1350" s="956"/>
      <c r="M1350" s="956"/>
      <c r="N1350" s="956"/>
      <c r="O1350" s="956"/>
      <c r="P1350" s="956"/>
    </row>
    <row r="1351" spans="1:16" s="1008" customFormat="1">
      <c r="A1351" s="1007"/>
      <c r="B1351" s="956"/>
      <c r="C1351" s="956"/>
      <c r="G1351" s="956"/>
      <c r="H1351" s="956"/>
      <c r="I1351" s="956"/>
      <c r="J1351" s="956"/>
      <c r="K1351" s="956"/>
      <c r="L1351" s="956"/>
      <c r="M1351" s="956"/>
      <c r="N1351" s="956"/>
      <c r="O1351" s="956"/>
      <c r="P1351" s="956"/>
    </row>
    <row r="1352" spans="1:16" s="1008" customFormat="1">
      <c r="A1352" s="1007"/>
      <c r="B1352" s="956"/>
      <c r="C1352" s="956"/>
      <c r="G1352" s="956"/>
      <c r="H1352" s="956"/>
      <c r="I1352" s="956"/>
      <c r="J1352" s="956"/>
      <c r="K1352" s="956"/>
      <c r="L1352" s="956"/>
      <c r="M1352" s="956"/>
      <c r="N1352" s="956"/>
      <c r="O1352" s="956"/>
      <c r="P1352" s="956"/>
    </row>
    <row r="1353" spans="1:16" s="1008" customFormat="1">
      <c r="A1353" s="1007"/>
      <c r="B1353" s="956"/>
      <c r="C1353" s="956"/>
      <c r="G1353" s="956"/>
      <c r="H1353" s="956"/>
      <c r="I1353" s="956"/>
      <c r="J1353" s="956"/>
      <c r="K1353" s="956"/>
      <c r="L1353" s="956"/>
      <c r="M1353" s="956"/>
      <c r="N1353" s="956"/>
      <c r="O1353" s="956"/>
      <c r="P1353" s="956"/>
    </row>
    <row r="1354" spans="1:16" s="1008" customFormat="1">
      <c r="A1354" s="1007"/>
      <c r="B1354" s="956"/>
      <c r="C1354" s="956"/>
      <c r="G1354" s="956"/>
      <c r="H1354" s="956"/>
      <c r="I1354" s="956"/>
      <c r="J1354" s="956"/>
      <c r="K1354" s="956"/>
      <c r="L1354" s="956"/>
      <c r="M1354" s="956"/>
      <c r="N1354" s="956"/>
      <c r="O1354" s="956"/>
      <c r="P1354" s="956"/>
    </row>
    <row r="1355" spans="1:16" s="1008" customFormat="1">
      <c r="A1355" s="1007"/>
      <c r="B1355" s="956"/>
      <c r="C1355" s="956"/>
      <c r="G1355" s="956"/>
      <c r="H1355" s="956"/>
      <c r="I1355" s="956"/>
      <c r="J1355" s="956"/>
      <c r="K1355" s="956"/>
      <c r="L1355" s="956"/>
      <c r="M1355" s="956"/>
      <c r="N1355" s="956"/>
      <c r="O1355" s="956"/>
      <c r="P1355" s="956"/>
    </row>
    <row r="1356" spans="1:16" s="1008" customFormat="1">
      <c r="A1356" s="1007"/>
      <c r="B1356" s="956"/>
      <c r="C1356" s="956"/>
      <c r="G1356" s="956"/>
      <c r="H1356" s="956"/>
      <c r="I1356" s="956"/>
      <c r="J1356" s="956"/>
      <c r="K1356" s="956"/>
      <c r="L1356" s="956"/>
      <c r="M1356" s="956"/>
      <c r="N1356" s="956"/>
      <c r="O1356" s="956"/>
      <c r="P1356" s="956"/>
    </row>
    <row r="1357" spans="1:16" s="1008" customFormat="1">
      <c r="A1357" s="1007"/>
      <c r="B1357" s="956"/>
      <c r="C1357" s="956"/>
      <c r="G1357" s="956"/>
      <c r="H1357" s="956"/>
      <c r="I1357" s="956"/>
      <c r="J1357" s="956"/>
      <c r="K1357" s="956"/>
      <c r="L1357" s="956"/>
      <c r="M1357" s="956"/>
      <c r="N1357" s="956"/>
      <c r="O1357" s="956"/>
      <c r="P1357" s="956"/>
    </row>
    <row r="1358" spans="1:16" s="1008" customFormat="1">
      <c r="A1358" s="1007"/>
      <c r="B1358" s="956"/>
      <c r="C1358" s="956"/>
      <c r="G1358" s="956"/>
      <c r="H1358" s="956"/>
      <c r="I1358" s="956"/>
      <c r="J1358" s="956"/>
      <c r="K1358" s="956"/>
      <c r="L1358" s="956"/>
      <c r="M1358" s="956"/>
      <c r="N1358" s="956"/>
      <c r="O1358" s="956"/>
      <c r="P1358" s="956"/>
    </row>
    <row r="1359" spans="1:16" s="1008" customFormat="1">
      <c r="A1359" s="1007"/>
      <c r="B1359" s="956"/>
      <c r="C1359" s="956"/>
      <c r="G1359" s="956"/>
      <c r="H1359" s="956"/>
      <c r="I1359" s="956"/>
      <c r="J1359" s="956"/>
      <c r="K1359" s="956"/>
      <c r="L1359" s="956"/>
      <c r="M1359" s="956"/>
      <c r="N1359" s="956"/>
      <c r="O1359" s="956"/>
      <c r="P1359" s="956"/>
    </row>
    <row r="1360" spans="1:16" s="1008" customFormat="1">
      <c r="A1360" s="1007"/>
      <c r="B1360" s="956"/>
      <c r="C1360" s="956"/>
      <c r="G1360" s="956"/>
      <c r="H1360" s="956"/>
      <c r="I1360" s="956"/>
      <c r="J1360" s="956"/>
      <c r="K1360" s="956"/>
      <c r="L1360" s="956"/>
      <c r="M1360" s="956"/>
      <c r="N1360" s="956"/>
      <c r="O1360" s="956"/>
      <c r="P1360" s="956"/>
    </row>
    <row r="1361" spans="1:16" s="1008" customFormat="1">
      <c r="A1361" s="1007"/>
      <c r="B1361" s="956"/>
      <c r="C1361" s="956"/>
      <c r="G1361" s="956"/>
      <c r="H1361" s="956"/>
      <c r="I1361" s="956"/>
      <c r="J1361" s="956"/>
      <c r="K1361" s="956"/>
      <c r="L1361" s="956"/>
      <c r="M1361" s="956"/>
      <c r="N1361" s="956"/>
      <c r="O1361" s="956"/>
      <c r="P1361" s="956"/>
    </row>
    <row r="1362" spans="1:16" s="1008" customFormat="1">
      <c r="A1362" s="1007"/>
      <c r="B1362" s="956"/>
      <c r="C1362" s="956"/>
      <c r="G1362" s="956"/>
      <c r="H1362" s="956"/>
      <c r="I1362" s="956"/>
      <c r="J1362" s="956"/>
      <c r="K1362" s="956"/>
      <c r="L1362" s="956"/>
      <c r="M1362" s="956"/>
      <c r="N1362" s="956"/>
      <c r="O1362" s="956"/>
      <c r="P1362" s="956"/>
    </row>
    <row r="1363" spans="1:16" s="1008" customFormat="1">
      <c r="A1363" s="1007"/>
      <c r="B1363" s="956"/>
      <c r="C1363" s="956"/>
      <c r="G1363" s="956"/>
      <c r="H1363" s="956"/>
      <c r="I1363" s="956"/>
      <c r="J1363" s="956"/>
      <c r="K1363" s="956"/>
      <c r="L1363" s="956"/>
      <c r="M1363" s="956"/>
      <c r="N1363" s="956"/>
      <c r="O1363" s="956"/>
      <c r="P1363" s="956"/>
    </row>
    <row r="1364" spans="1:16" s="1008" customFormat="1">
      <c r="A1364" s="1007"/>
      <c r="B1364" s="956"/>
      <c r="C1364" s="956"/>
      <c r="G1364" s="956"/>
      <c r="H1364" s="956"/>
      <c r="I1364" s="956"/>
      <c r="J1364" s="956"/>
      <c r="K1364" s="956"/>
      <c r="L1364" s="956"/>
      <c r="M1364" s="956"/>
      <c r="N1364" s="956"/>
      <c r="O1364" s="956"/>
      <c r="P1364" s="956"/>
    </row>
    <row r="1365" spans="1:16" s="1008" customFormat="1">
      <c r="A1365" s="1007"/>
      <c r="B1365" s="956"/>
      <c r="C1365" s="956"/>
      <c r="G1365" s="956"/>
      <c r="H1365" s="956"/>
      <c r="I1365" s="956"/>
      <c r="J1365" s="956"/>
      <c r="K1365" s="956"/>
      <c r="L1365" s="956"/>
      <c r="M1365" s="956"/>
      <c r="N1365" s="956"/>
      <c r="O1365" s="956"/>
      <c r="P1365" s="956"/>
    </row>
    <row r="1366" spans="1:16" s="1008" customFormat="1">
      <c r="A1366" s="1007"/>
      <c r="B1366" s="956"/>
      <c r="C1366" s="956"/>
      <c r="G1366" s="956"/>
      <c r="H1366" s="956"/>
      <c r="I1366" s="956"/>
      <c r="J1366" s="956"/>
      <c r="K1366" s="956"/>
      <c r="L1366" s="956"/>
      <c r="M1366" s="956"/>
      <c r="N1366" s="956"/>
      <c r="O1366" s="956"/>
      <c r="P1366" s="956"/>
    </row>
    <row r="1367" spans="1:16" s="1008" customFormat="1">
      <c r="A1367" s="1007"/>
      <c r="B1367" s="956"/>
      <c r="C1367" s="956"/>
      <c r="G1367" s="956"/>
      <c r="H1367" s="956"/>
      <c r="I1367" s="956"/>
      <c r="J1367" s="956"/>
      <c r="K1367" s="956"/>
      <c r="L1367" s="956"/>
      <c r="M1367" s="956"/>
      <c r="N1367" s="956"/>
      <c r="O1367" s="956"/>
      <c r="P1367" s="956"/>
    </row>
    <row r="1368" spans="1:16" s="1008" customFormat="1">
      <c r="A1368" s="1007"/>
      <c r="B1368" s="956"/>
      <c r="C1368" s="956"/>
      <c r="G1368" s="956"/>
      <c r="H1368" s="956"/>
      <c r="I1368" s="956"/>
      <c r="J1368" s="956"/>
      <c r="K1368" s="956"/>
      <c r="L1368" s="956"/>
      <c r="M1368" s="956"/>
      <c r="N1368" s="956"/>
      <c r="O1368" s="956"/>
      <c r="P1368" s="956"/>
    </row>
    <row r="1369" spans="1:16" s="1008" customFormat="1">
      <c r="A1369" s="1007"/>
      <c r="B1369" s="956"/>
      <c r="C1369" s="956"/>
      <c r="G1369" s="956"/>
      <c r="H1369" s="956"/>
      <c r="I1369" s="956"/>
      <c r="J1369" s="956"/>
      <c r="K1369" s="956"/>
      <c r="L1369" s="956"/>
      <c r="M1369" s="956"/>
      <c r="N1369" s="956"/>
      <c r="O1369" s="956"/>
      <c r="P1369" s="956"/>
    </row>
    <row r="1370" spans="1:16" s="1008" customFormat="1">
      <c r="A1370" s="1007"/>
      <c r="B1370" s="956"/>
      <c r="C1370" s="956"/>
      <c r="G1370" s="956"/>
      <c r="H1370" s="956"/>
      <c r="I1370" s="956"/>
      <c r="J1370" s="956"/>
      <c r="K1370" s="956"/>
      <c r="L1370" s="956"/>
      <c r="M1370" s="956"/>
      <c r="N1370" s="956"/>
      <c r="O1370" s="956"/>
      <c r="P1370" s="956"/>
    </row>
    <row r="1371" spans="1:16" s="1008" customFormat="1">
      <c r="A1371" s="1007"/>
      <c r="B1371" s="956"/>
      <c r="C1371" s="956"/>
      <c r="G1371" s="956"/>
      <c r="H1371" s="956"/>
      <c r="I1371" s="956"/>
      <c r="J1371" s="956"/>
      <c r="K1371" s="956"/>
      <c r="L1371" s="956"/>
      <c r="M1371" s="956"/>
      <c r="N1371" s="956"/>
      <c r="O1371" s="956"/>
      <c r="P1371" s="956"/>
    </row>
    <row r="1372" spans="1:16" s="1008" customFormat="1">
      <c r="A1372" s="1007"/>
      <c r="B1372" s="956"/>
      <c r="C1372" s="956"/>
      <c r="G1372" s="956"/>
      <c r="H1372" s="956"/>
      <c r="I1372" s="956"/>
      <c r="J1372" s="956"/>
      <c r="K1372" s="956"/>
      <c r="L1372" s="956"/>
      <c r="M1372" s="956"/>
      <c r="N1372" s="956"/>
      <c r="O1372" s="956"/>
      <c r="P1372" s="956"/>
    </row>
    <row r="1373" spans="1:16" s="1008" customFormat="1">
      <c r="A1373" s="1007"/>
      <c r="B1373" s="956"/>
      <c r="C1373" s="956"/>
      <c r="G1373" s="956"/>
      <c r="H1373" s="956"/>
      <c r="I1373" s="956"/>
      <c r="J1373" s="956"/>
      <c r="K1373" s="956"/>
      <c r="L1373" s="956"/>
      <c r="M1373" s="956"/>
      <c r="N1373" s="956"/>
      <c r="O1373" s="956"/>
      <c r="P1373" s="956"/>
    </row>
    <row r="1374" spans="1:16" s="1008" customFormat="1">
      <c r="A1374" s="1007"/>
      <c r="B1374" s="956"/>
      <c r="C1374" s="956"/>
      <c r="G1374" s="956"/>
      <c r="H1374" s="956"/>
      <c r="I1374" s="956"/>
      <c r="J1374" s="956"/>
      <c r="K1374" s="956"/>
      <c r="L1374" s="956"/>
      <c r="M1374" s="956"/>
      <c r="N1374" s="956"/>
      <c r="O1374" s="956"/>
      <c r="P1374" s="956"/>
    </row>
    <row r="1375" spans="1:16" s="1008" customFormat="1">
      <c r="A1375" s="1007"/>
      <c r="B1375" s="956"/>
      <c r="C1375" s="956"/>
      <c r="G1375" s="956"/>
      <c r="H1375" s="956"/>
      <c r="I1375" s="956"/>
      <c r="J1375" s="956"/>
      <c r="K1375" s="956"/>
      <c r="L1375" s="956"/>
      <c r="M1375" s="956"/>
      <c r="N1375" s="956"/>
      <c r="O1375" s="956"/>
      <c r="P1375" s="956"/>
    </row>
    <row r="1376" spans="1:16" s="1008" customFormat="1">
      <c r="A1376" s="1007"/>
      <c r="B1376" s="956"/>
      <c r="C1376" s="956"/>
      <c r="G1376" s="956"/>
      <c r="H1376" s="956"/>
      <c r="I1376" s="956"/>
      <c r="J1376" s="956"/>
      <c r="K1376" s="956"/>
      <c r="L1376" s="956"/>
      <c r="M1376" s="956"/>
      <c r="N1376" s="956"/>
      <c r="O1376" s="956"/>
      <c r="P1376" s="956"/>
    </row>
    <row r="1377" spans="1:16" s="1008" customFormat="1">
      <c r="A1377" s="1007"/>
      <c r="B1377" s="956"/>
      <c r="C1377" s="956"/>
      <c r="G1377" s="956"/>
      <c r="H1377" s="956"/>
      <c r="I1377" s="956"/>
      <c r="J1377" s="956"/>
      <c r="K1377" s="956"/>
      <c r="L1377" s="956"/>
      <c r="M1377" s="956"/>
      <c r="N1377" s="956"/>
      <c r="O1377" s="956"/>
      <c r="P1377" s="956"/>
    </row>
    <row r="1378" spans="1:16" s="1008" customFormat="1">
      <c r="A1378" s="1007"/>
      <c r="B1378" s="956"/>
      <c r="C1378" s="956"/>
      <c r="G1378" s="956"/>
      <c r="H1378" s="956"/>
      <c r="I1378" s="956"/>
      <c r="J1378" s="956"/>
      <c r="K1378" s="956"/>
      <c r="L1378" s="956"/>
      <c r="M1378" s="956"/>
      <c r="N1378" s="956"/>
      <c r="O1378" s="956"/>
      <c r="P1378" s="956"/>
    </row>
    <row r="1379" spans="1:16" s="1008" customFormat="1">
      <c r="A1379" s="1007"/>
      <c r="B1379" s="956"/>
      <c r="C1379" s="956"/>
      <c r="G1379" s="956"/>
      <c r="H1379" s="956"/>
      <c r="I1379" s="956"/>
      <c r="J1379" s="956"/>
      <c r="K1379" s="956"/>
      <c r="L1379" s="956"/>
      <c r="M1379" s="956"/>
      <c r="N1379" s="956"/>
      <c r="O1379" s="956"/>
      <c r="P1379" s="956"/>
    </row>
    <row r="1380" spans="1:16" s="1008" customFormat="1">
      <c r="A1380" s="1007"/>
      <c r="B1380" s="956"/>
      <c r="C1380" s="956"/>
      <c r="G1380" s="956"/>
      <c r="H1380" s="956"/>
      <c r="I1380" s="956"/>
      <c r="J1380" s="956"/>
      <c r="K1380" s="956"/>
      <c r="L1380" s="956"/>
      <c r="M1380" s="956"/>
      <c r="N1380" s="956"/>
      <c r="O1380" s="956"/>
      <c r="P1380" s="956"/>
    </row>
    <row r="1381" spans="1:16" s="1008" customFormat="1">
      <c r="A1381" s="1007"/>
      <c r="B1381" s="956"/>
      <c r="C1381" s="956"/>
      <c r="G1381" s="956"/>
      <c r="H1381" s="956"/>
      <c r="I1381" s="956"/>
      <c r="J1381" s="956"/>
      <c r="K1381" s="956"/>
      <c r="L1381" s="956"/>
      <c r="M1381" s="956"/>
      <c r="N1381" s="956"/>
      <c r="O1381" s="956"/>
      <c r="P1381" s="956"/>
    </row>
    <row r="1382" spans="1:16" s="1008" customFormat="1">
      <c r="A1382" s="1007"/>
      <c r="B1382" s="956"/>
      <c r="C1382" s="956"/>
      <c r="G1382" s="956"/>
      <c r="H1382" s="956"/>
      <c r="I1382" s="956"/>
      <c r="J1382" s="956"/>
      <c r="K1382" s="956"/>
      <c r="L1382" s="956"/>
      <c r="M1382" s="956"/>
      <c r="N1382" s="956"/>
      <c r="O1382" s="956"/>
      <c r="P1382" s="956"/>
    </row>
    <row r="1383" spans="1:16" s="1008" customFormat="1">
      <c r="A1383" s="1007"/>
      <c r="B1383" s="956"/>
      <c r="C1383" s="956"/>
      <c r="G1383" s="956"/>
      <c r="H1383" s="956"/>
      <c r="I1383" s="956"/>
      <c r="J1383" s="956"/>
      <c r="K1383" s="956"/>
      <c r="L1383" s="956"/>
      <c r="M1383" s="956"/>
      <c r="N1383" s="956"/>
      <c r="O1383" s="956"/>
      <c r="P1383" s="956"/>
    </row>
    <row r="1384" spans="1:16" s="1008" customFormat="1">
      <c r="A1384" s="1007"/>
      <c r="B1384" s="956"/>
      <c r="C1384" s="956"/>
      <c r="G1384" s="956"/>
      <c r="H1384" s="956"/>
      <c r="I1384" s="956"/>
      <c r="J1384" s="956"/>
      <c r="K1384" s="956"/>
      <c r="L1384" s="956"/>
      <c r="M1384" s="956"/>
      <c r="N1384" s="956"/>
      <c r="O1384" s="956"/>
      <c r="P1384" s="956"/>
    </row>
    <row r="1385" spans="1:16" s="1008" customFormat="1">
      <c r="A1385" s="1007"/>
      <c r="B1385" s="956"/>
      <c r="C1385" s="956"/>
      <c r="G1385" s="956"/>
      <c r="H1385" s="956"/>
      <c r="I1385" s="956"/>
      <c r="J1385" s="956"/>
      <c r="K1385" s="956"/>
      <c r="L1385" s="956"/>
      <c r="M1385" s="956"/>
      <c r="N1385" s="956"/>
      <c r="O1385" s="956"/>
      <c r="P1385" s="956"/>
    </row>
    <row r="1386" spans="1:16" s="1008" customFormat="1">
      <c r="A1386" s="1007"/>
      <c r="B1386" s="956"/>
      <c r="C1386" s="956"/>
      <c r="G1386" s="956"/>
      <c r="H1386" s="956"/>
      <c r="I1386" s="956"/>
      <c r="J1386" s="956"/>
      <c r="K1386" s="956"/>
      <c r="L1386" s="956"/>
      <c r="M1386" s="956"/>
      <c r="N1386" s="956"/>
      <c r="O1386" s="956"/>
      <c r="P1386" s="956"/>
    </row>
    <row r="1387" spans="1:16" s="1008" customFormat="1">
      <c r="A1387" s="1007"/>
      <c r="B1387" s="956"/>
      <c r="C1387" s="956"/>
      <c r="G1387" s="956"/>
      <c r="H1387" s="956"/>
      <c r="I1387" s="956"/>
      <c r="J1387" s="956"/>
      <c r="K1387" s="956"/>
      <c r="L1387" s="956"/>
      <c r="M1387" s="956"/>
      <c r="N1387" s="956"/>
      <c r="O1387" s="956"/>
      <c r="P1387" s="956"/>
    </row>
    <row r="1388" spans="1:16" s="1008" customFormat="1">
      <c r="A1388" s="1007"/>
      <c r="B1388" s="956"/>
      <c r="C1388" s="956"/>
      <c r="G1388" s="956"/>
      <c r="H1388" s="956"/>
      <c r="I1388" s="956"/>
      <c r="J1388" s="956"/>
      <c r="K1388" s="956"/>
      <c r="L1388" s="956"/>
      <c r="M1388" s="956"/>
      <c r="N1388" s="956"/>
      <c r="O1388" s="956"/>
      <c r="P1388" s="956"/>
    </row>
    <row r="1389" spans="1:16" s="1008" customFormat="1">
      <c r="A1389" s="1007"/>
      <c r="B1389" s="956"/>
      <c r="C1389" s="956"/>
      <c r="G1389" s="956"/>
      <c r="H1389" s="956"/>
      <c r="I1389" s="956"/>
      <c r="J1389" s="956"/>
      <c r="K1389" s="956"/>
      <c r="L1389" s="956"/>
      <c r="M1389" s="956"/>
      <c r="N1389" s="956"/>
      <c r="O1389" s="956"/>
      <c r="P1389" s="956"/>
    </row>
    <row r="1390" spans="1:16" s="1008" customFormat="1">
      <c r="A1390" s="1007"/>
      <c r="B1390" s="956"/>
      <c r="C1390" s="956"/>
      <c r="G1390" s="956"/>
      <c r="H1390" s="956"/>
      <c r="I1390" s="956"/>
      <c r="J1390" s="956"/>
      <c r="K1390" s="956"/>
      <c r="L1390" s="956"/>
      <c r="M1390" s="956"/>
      <c r="N1390" s="956"/>
      <c r="O1390" s="956"/>
      <c r="P1390" s="956"/>
    </row>
    <row r="1391" spans="1:16" s="1008" customFormat="1">
      <c r="A1391" s="1007"/>
      <c r="B1391" s="956"/>
      <c r="C1391" s="956"/>
      <c r="G1391" s="956"/>
      <c r="H1391" s="956"/>
      <c r="I1391" s="956"/>
      <c r="J1391" s="956"/>
      <c r="K1391" s="956"/>
      <c r="L1391" s="956"/>
      <c r="M1391" s="956"/>
      <c r="N1391" s="956"/>
      <c r="O1391" s="956"/>
      <c r="P1391" s="956"/>
    </row>
    <row r="1392" spans="1:16" s="1008" customFormat="1">
      <c r="A1392" s="1007"/>
      <c r="B1392" s="956"/>
      <c r="C1392" s="956"/>
      <c r="G1392" s="956"/>
      <c r="H1392" s="956"/>
      <c r="I1392" s="956"/>
      <c r="J1392" s="956"/>
      <c r="K1392" s="956"/>
      <c r="L1392" s="956"/>
      <c r="M1392" s="956"/>
      <c r="N1392" s="956"/>
      <c r="O1392" s="956"/>
      <c r="P1392" s="956"/>
    </row>
    <row r="1393" spans="1:16" s="1008" customFormat="1">
      <c r="A1393" s="1007"/>
      <c r="B1393" s="956"/>
      <c r="C1393" s="956"/>
      <c r="G1393" s="956"/>
      <c r="H1393" s="956"/>
      <c r="I1393" s="956"/>
      <c r="J1393" s="956"/>
      <c r="K1393" s="956"/>
      <c r="L1393" s="956"/>
      <c r="M1393" s="956"/>
      <c r="N1393" s="956"/>
      <c r="O1393" s="956"/>
      <c r="P1393" s="956"/>
    </row>
    <row r="1394" spans="1:16" s="1008" customFormat="1">
      <c r="A1394" s="1007"/>
      <c r="B1394" s="956"/>
      <c r="C1394" s="956"/>
      <c r="G1394" s="956"/>
      <c r="H1394" s="956"/>
      <c r="I1394" s="956"/>
      <c r="J1394" s="956"/>
      <c r="K1394" s="956"/>
      <c r="L1394" s="956"/>
      <c r="M1394" s="956"/>
      <c r="N1394" s="956"/>
      <c r="O1394" s="956"/>
      <c r="P1394" s="956"/>
    </row>
    <row r="1395" spans="1:16" s="1008" customFormat="1">
      <c r="A1395" s="1007"/>
      <c r="B1395" s="956"/>
      <c r="C1395" s="956"/>
      <c r="G1395" s="956"/>
      <c r="H1395" s="956"/>
      <c r="I1395" s="956"/>
      <c r="J1395" s="956"/>
      <c r="K1395" s="956"/>
      <c r="L1395" s="956"/>
      <c r="M1395" s="956"/>
      <c r="N1395" s="956"/>
      <c r="O1395" s="956"/>
      <c r="P1395" s="956"/>
    </row>
    <row r="1396" spans="1:16" s="1008" customFormat="1">
      <c r="A1396" s="1007"/>
      <c r="B1396" s="956"/>
      <c r="C1396" s="956"/>
      <c r="G1396" s="956"/>
      <c r="H1396" s="956"/>
      <c r="I1396" s="956"/>
      <c r="J1396" s="956"/>
      <c r="K1396" s="956"/>
      <c r="L1396" s="956"/>
      <c r="M1396" s="956"/>
      <c r="N1396" s="956"/>
      <c r="O1396" s="956"/>
      <c r="P1396" s="956"/>
    </row>
    <row r="1397" spans="1:16" s="1008" customFormat="1">
      <c r="A1397" s="1007"/>
      <c r="B1397" s="956"/>
      <c r="C1397" s="956"/>
      <c r="G1397" s="956"/>
      <c r="H1397" s="956"/>
      <c r="I1397" s="956"/>
      <c r="J1397" s="956"/>
      <c r="K1397" s="956"/>
      <c r="L1397" s="956"/>
      <c r="M1397" s="956"/>
      <c r="N1397" s="956"/>
      <c r="O1397" s="956"/>
      <c r="P1397" s="956"/>
    </row>
    <row r="1398" spans="1:16" s="1008" customFormat="1">
      <c r="A1398" s="1007"/>
      <c r="B1398" s="956"/>
      <c r="C1398" s="956"/>
      <c r="G1398" s="956"/>
      <c r="H1398" s="956"/>
      <c r="I1398" s="956"/>
      <c r="J1398" s="956"/>
      <c r="K1398" s="956"/>
      <c r="L1398" s="956"/>
      <c r="M1398" s="956"/>
      <c r="N1398" s="956"/>
      <c r="O1398" s="956"/>
      <c r="P1398" s="956"/>
    </row>
    <row r="1399" spans="1:16" s="1008" customFormat="1">
      <c r="A1399" s="1007"/>
      <c r="B1399" s="956"/>
      <c r="C1399" s="956"/>
      <c r="G1399" s="956"/>
      <c r="H1399" s="956"/>
      <c r="I1399" s="956"/>
      <c r="J1399" s="956"/>
      <c r="K1399" s="956"/>
      <c r="L1399" s="956"/>
      <c r="M1399" s="956"/>
      <c r="N1399" s="956"/>
      <c r="O1399" s="956"/>
      <c r="P1399" s="956"/>
    </row>
    <row r="1400" spans="1:16" s="1008" customFormat="1">
      <c r="A1400" s="1007"/>
      <c r="B1400" s="956"/>
      <c r="C1400" s="956"/>
      <c r="G1400" s="956"/>
      <c r="H1400" s="956"/>
      <c r="I1400" s="956"/>
      <c r="J1400" s="956"/>
      <c r="K1400" s="956"/>
      <c r="L1400" s="956"/>
      <c r="M1400" s="956"/>
      <c r="N1400" s="956"/>
      <c r="O1400" s="956"/>
      <c r="P1400" s="956"/>
    </row>
    <row r="1401" spans="1:16" s="1008" customFormat="1">
      <c r="A1401" s="1007"/>
      <c r="B1401" s="956"/>
      <c r="C1401" s="956"/>
      <c r="G1401" s="956"/>
      <c r="H1401" s="956"/>
      <c r="I1401" s="956"/>
      <c r="J1401" s="956"/>
      <c r="K1401" s="956"/>
      <c r="L1401" s="956"/>
      <c r="M1401" s="956"/>
      <c r="N1401" s="956"/>
      <c r="O1401" s="956"/>
      <c r="P1401" s="956"/>
    </row>
    <row r="1402" spans="1:16" s="1008" customFormat="1">
      <c r="A1402" s="1007"/>
      <c r="B1402" s="956"/>
      <c r="C1402" s="956"/>
      <c r="G1402" s="956"/>
      <c r="H1402" s="956"/>
      <c r="I1402" s="956"/>
      <c r="J1402" s="956"/>
      <c r="K1402" s="956"/>
      <c r="L1402" s="956"/>
      <c r="M1402" s="956"/>
      <c r="N1402" s="956"/>
      <c r="O1402" s="956"/>
      <c r="P1402" s="956"/>
    </row>
    <row r="1403" spans="1:16" s="1008" customFormat="1">
      <c r="A1403" s="1007"/>
      <c r="B1403" s="956"/>
      <c r="C1403" s="956"/>
      <c r="G1403" s="956"/>
      <c r="H1403" s="956"/>
      <c r="I1403" s="956"/>
      <c r="J1403" s="956"/>
      <c r="K1403" s="956"/>
      <c r="L1403" s="956"/>
      <c r="M1403" s="956"/>
      <c r="N1403" s="956"/>
      <c r="O1403" s="956"/>
      <c r="P1403" s="956"/>
    </row>
    <row r="1404" spans="1:16" s="1008" customFormat="1">
      <c r="A1404" s="1007"/>
      <c r="B1404" s="956"/>
      <c r="C1404" s="956"/>
      <c r="G1404" s="956"/>
      <c r="H1404" s="956"/>
      <c r="I1404" s="956"/>
      <c r="J1404" s="956"/>
      <c r="K1404" s="956"/>
      <c r="L1404" s="956"/>
      <c r="M1404" s="956"/>
      <c r="N1404" s="956"/>
      <c r="O1404" s="956"/>
      <c r="P1404" s="956"/>
    </row>
    <row r="1405" spans="1:16" s="1008" customFormat="1">
      <c r="A1405" s="1007"/>
      <c r="B1405" s="956"/>
      <c r="C1405" s="956"/>
      <c r="G1405" s="956"/>
      <c r="H1405" s="956"/>
      <c r="I1405" s="956"/>
      <c r="J1405" s="956"/>
      <c r="K1405" s="956"/>
      <c r="L1405" s="956"/>
      <c r="M1405" s="956"/>
      <c r="N1405" s="956"/>
      <c r="O1405" s="956"/>
      <c r="P1405" s="956"/>
    </row>
    <row r="1406" spans="1:16" s="1008" customFormat="1">
      <c r="A1406" s="1007"/>
      <c r="B1406" s="956"/>
      <c r="C1406" s="956"/>
      <c r="G1406" s="956"/>
      <c r="H1406" s="956"/>
      <c r="I1406" s="956"/>
      <c r="J1406" s="956"/>
      <c r="K1406" s="956"/>
      <c r="L1406" s="956"/>
      <c r="M1406" s="956"/>
      <c r="N1406" s="956"/>
      <c r="O1406" s="956"/>
      <c r="P1406" s="956"/>
    </row>
    <row r="1407" spans="1:16" s="1008" customFormat="1">
      <c r="A1407" s="1007"/>
      <c r="B1407" s="956"/>
      <c r="C1407" s="956"/>
      <c r="G1407" s="956"/>
      <c r="H1407" s="956"/>
      <c r="I1407" s="956"/>
      <c r="J1407" s="956"/>
      <c r="K1407" s="956"/>
      <c r="L1407" s="956"/>
      <c r="M1407" s="956"/>
      <c r="N1407" s="956"/>
      <c r="O1407" s="956"/>
      <c r="P1407" s="956"/>
    </row>
    <row r="1408" spans="1:16" s="1008" customFormat="1">
      <c r="A1408" s="1007"/>
      <c r="B1408" s="956"/>
      <c r="C1408" s="956"/>
      <c r="G1408" s="956"/>
      <c r="H1408" s="956"/>
      <c r="I1408" s="956"/>
      <c r="J1408" s="956"/>
      <c r="K1408" s="956"/>
      <c r="L1408" s="956"/>
      <c r="M1408" s="956"/>
      <c r="N1408" s="956"/>
      <c r="O1408" s="956"/>
      <c r="P1408" s="956"/>
    </row>
    <row r="1409" spans="1:16" s="1008" customFormat="1">
      <c r="A1409" s="1007"/>
      <c r="B1409" s="956"/>
      <c r="C1409" s="956"/>
      <c r="G1409" s="956"/>
      <c r="H1409" s="956"/>
      <c r="I1409" s="956"/>
      <c r="J1409" s="956"/>
      <c r="K1409" s="956"/>
      <c r="L1409" s="956"/>
      <c r="M1409" s="956"/>
      <c r="N1409" s="956"/>
      <c r="O1409" s="956"/>
      <c r="P1409" s="956"/>
    </row>
    <row r="1410" spans="1:16" s="1008" customFormat="1">
      <c r="A1410" s="1007"/>
      <c r="B1410" s="956"/>
      <c r="C1410" s="956"/>
      <c r="G1410" s="956"/>
      <c r="H1410" s="956"/>
      <c r="I1410" s="956"/>
      <c r="J1410" s="956"/>
      <c r="K1410" s="956"/>
      <c r="L1410" s="956"/>
      <c r="M1410" s="956"/>
      <c r="N1410" s="956"/>
      <c r="O1410" s="956"/>
      <c r="P1410" s="956"/>
    </row>
    <row r="1411" spans="1:16" s="1008" customFormat="1">
      <c r="A1411" s="1007"/>
      <c r="B1411" s="956"/>
      <c r="C1411" s="956"/>
      <c r="G1411" s="956"/>
      <c r="H1411" s="956"/>
      <c r="I1411" s="956"/>
      <c r="J1411" s="956"/>
      <c r="K1411" s="956"/>
      <c r="L1411" s="956"/>
      <c r="M1411" s="956"/>
      <c r="N1411" s="956"/>
      <c r="O1411" s="956"/>
      <c r="P1411" s="956"/>
    </row>
    <row r="1412" spans="1:16" s="1008" customFormat="1">
      <c r="A1412" s="1007"/>
      <c r="B1412" s="956"/>
      <c r="C1412" s="956"/>
      <c r="G1412" s="956"/>
      <c r="H1412" s="956"/>
      <c r="I1412" s="956"/>
      <c r="J1412" s="956"/>
      <c r="K1412" s="956"/>
      <c r="L1412" s="956"/>
      <c r="M1412" s="956"/>
      <c r="N1412" s="956"/>
      <c r="O1412" s="956"/>
      <c r="P1412" s="956"/>
    </row>
    <row r="1413" spans="1:16" s="1008" customFormat="1">
      <c r="A1413" s="1007"/>
      <c r="B1413" s="956"/>
      <c r="C1413" s="956"/>
      <c r="G1413" s="956"/>
      <c r="H1413" s="956"/>
      <c r="I1413" s="956"/>
      <c r="J1413" s="956"/>
      <c r="K1413" s="956"/>
      <c r="L1413" s="956"/>
      <c r="M1413" s="956"/>
      <c r="N1413" s="956"/>
      <c r="O1413" s="956"/>
      <c r="P1413" s="956"/>
    </row>
    <row r="1414" spans="1:16" s="1008" customFormat="1">
      <c r="A1414" s="1007"/>
      <c r="B1414" s="956"/>
      <c r="C1414" s="956"/>
      <c r="G1414" s="956"/>
      <c r="H1414" s="956"/>
      <c r="I1414" s="956"/>
      <c r="J1414" s="956"/>
      <c r="K1414" s="956"/>
      <c r="L1414" s="956"/>
      <c r="M1414" s="956"/>
      <c r="N1414" s="956"/>
      <c r="O1414" s="956"/>
      <c r="P1414" s="956"/>
    </row>
    <row r="1415" spans="1:16" s="1008" customFormat="1">
      <c r="A1415" s="1007"/>
      <c r="B1415" s="956"/>
      <c r="C1415" s="956"/>
      <c r="G1415" s="956"/>
      <c r="H1415" s="956"/>
      <c r="I1415" s="956"/>
      <c r="J1415" s="956"/>
      <c r="K1415" s="956"/>
      <c r="L1415" s="956"/>
      <c r="M1415" s="956"/>
      <c r="N1415" s="956"/>
      <c r="O1415" s="956"/>
      <c r="P1415" s="956"/>
    </row>
    <row r="1416" spans="1:16" s="1008" customFormat="1">
      <c r="A1416" s="1007"/>
      <c r="B1416" s="956"/>
      <c r="C1416" s="956"/>
      <c r="G1416" s="956"/>
      <c r="H1416" s="956"/>
      <c r="I1416" s="956"/>
      <c r="J1416" s="956"/>
      <c r="K1416" s="956"/>
      <c r="L1416" s="956"/>
      <c r="M1416" s="956"/>
      <c r="N1416" s="956"/>
      <c r="O1416" s="956"/>
      <c r="P1416" s="956"/>
    </row>
    <row r="1417" spans="1:16" s="1008" customFormat="1">
      <c r="A1417" s="1007"/>
      <c r="B1417" s="956"/>
      <c r="C1417" s="956"/>
      <c r="G1417" s="956"/>
      <c r="H1417" s="956"/>
      <c r="I1417" s="956"/>
      <c r="J1417" s="956"/>
      <c r="K1417" s="956"/>
      <c r="L1417" s="956"/>
      <c r="M1417" s="956"/>
      <c r="N1417" s="956"/>
      <c r="O1417" s="956"/>
      <c r="P1417" s="956"/>
    </row>
    <row r="1418" spans="1:16" s="1008" customFormat="1">
      <c r="A1418" s="1007"/>
      <c r="B1418" s="956"/>
      <c r="C1418" s="956"/>
      <c r="G1418" s="956"/>
      <c r="H1418" s="956"/>
      <c r="I1418" s="956"/>
      <c r="J1418" s="956"/>
      <c r="K1418" s="956"/>
      <c r="L1418" s="956"/>
      <c r="M1418" s="956"/>
      <c r="N1418" s="956"/>
      <c r="O1418" s="956"/>
      <c r="P1418" s="956"/>
    </row>
    <row r="1419" spans="1:16" s="1008" customFormat="1">
      <c r="A1419" s="1007"/>
      <c r="B1419" s="956"/>
      <c r="C1419" s="956"/>
      <c r="G1419" s="956"/>
      <c r="H1419" s="956"/>
      <c r="I1419" s="956"/>
      <c r="J1419" s="956"/>
      <c r="K1419" s="956"/>
      <c r="L1419" s="956"/>
      <c r="M1419" s="956"/>
      <c r="N1419" s="956"/>
      <c r="O1419" s="956"/>
      <c r="P1419" s="956"/>
    </row>
    <row r="1420" spans="1:16" s="1008" customFormat="1">
      <c r="A1420" s="1007"/>
      <c r="B1420" s="956"/>
      <c r="C1420" s="956"/>
      <c r="G1420" s="956"/>
      <c r="H1420" s="956"/>
      <c r="I1420" s="956"/>
      <c r="J1420" s="956"/>
      <c r="K1420" s="956"/>
      <c r="L1420" s="956"/>
      <c r="M1420" s="956"/>
      <c r="N1420" s="956"/>
      <c r="O1420" s="956"/>
      <c r="P1420" s="956"/>
    </row>
    <row r="1421" spans="1:16" s="1008" customFormat="1">
      <c r="A1421" s="1007"/>
      <c r="B1421" s="956"/>
      <c r="C1421" s="956"/>
      <c r="G1421" s="956"/>
      <c r="H1421" s="956"/>
      <c r="I1421" s="956"/>
      <c r="J1421" s="956"/>
      <c r="K1421" s="956"/>
      <c r="L1421" s="956"/>
      <c r="M1421" s="956"/>
      <c r="N1421" s="956"/>
      <c r="O1421" s="956"/>
      <c r="P1421" s="956"/>
    </row>
    <row r="1422" spans="1:16" s="1008" customFormat="1">
      <c r="A1422" s="1007"/>
      <c r="B1422" s="956"/>
      <c r="C1422" s="956"/>
      <c r="G1422" s="956"/>
      <c r="H1422" s="956"/>
      <c r="I1422" s="956"/>
      <c r="J1422" s="956"/>
      <c r="K1422" s="956"/>
      <c r="L1422" s="956"/>
      <c r="M1422" s="956"/>
      <c r="N1422" s="956"/>
      <c r="O1422" s="956"/>
      <c r="P1422" s="956"/>
    </row>
    <row r="1423" spans="1:16" s="1008" customFormat="1">
      <c r="A1423" s="1007"/>
      <c r="B1423" s="956"/>
      <c r="C1423" s="956"/>
      <c r="G1423" s="956"/>
      <c r="H1423" s="956"/>
      <c r="I1423" s="956"/>
      <c r="J1423" s="956"/>
      <c r="K1423" s="956"/>
      <c r="L1423" s="956"/>
      <c r="M1423" s="956"/>
      <c r="N1423" s="956"/>
      <c r="O1423" s="956"/>
      <c r="P1423" s="956"/>
    </row>
    <row r="1424" spans="1:16" s="1008" customFormat="1">
      <c r="A1424" s="1007"/>
      <c r="B1424" s="956"/>
      <c r="C1424" s="956"/>
      <c r="G1424" s="956"/>
      <c r="H1424" s="956"/>
      <c r="I1424" s="956"/>
      <c r="J1424" s="956"/>
      <c r="K1424" s="956"/>
      <c r="L1424" s="956"/>
      <c r="M1424" s="956"/>
      <c r="N1424" s="956"/>
      <c r="O1424" s="956"/>
      <c r="P1424" s="956"/>
    </row>
    <row r="1425" spans="1:16" s="1008" customFormat="1">
      <c r="A1425" s="1007"/>
      <c r="B1425" s="956"/>
      <c r="C1425" s="956"/>
      <c r="G1425" s="956"/>
      <c r="H1425" s="956"/>
      <c r="I1425" s="956"/>
      <c r="J1425" s="956"/>
      <c r="K1425" s="956"/>
      <c r="L1425" s="956"/>
      <c r="M1425" s="956"/>
      <c r="N1425" s="956"/>
      <c r="O1425" s="956"/>
      <c r="P1425" s="956"/>
    </row>
    <row r="1426" spans="1:16" s="1008" customFormat="1">
      <c r="A1426" s="1007"/>
      <c r="B1426" s="956"/>
      <c r="C1426" s="956"/>
      <c r="G1426" s="956"/>
      <c r="H1426" s="956"/>
      <c r="I1426" s="956"/>
      <c r="J1426" s="956"/>
      <c r="K1426" s="956"/>
      <c r="L1426" s="956"/>
      <c r="M1426" s="956"/>
      <c r="N1426" s="956"/>
      <c r="O1426" s="956"/>
      <c r="P1426" s="956"/>
    </row>
    <row r="1427" spans="1:16" s="1008" customFormat="1">
      <c r="A1427" s="1007"/>
      <c r="B1427" s="956"/>
      <c r="C1427" s="956"/>
      <c r="G1427" s="956"/>
      <c r="H1427" s="956"/>
      <c r="I1427" s="956"/>
      <c r="J1427" s="956"/>
      <c r="K1427" s="956"/>
      <c r="L1427" s="956"/>
      <c r="M1427" s="956"/>
      <c r="N1427" s="956"/>
      <c r="O1427" s="956"/>
      <c r="P1427" s="956"/>
    </row>
    <row r="1428" spans="1:16" s="1008" customFormat="1">
      <c r="A1428" s="1007"/>
      <c r="B1428" s="956"/>
      <c r="C1428" s="956"/>
      <c r="G1428" s="956"/>
      <c r="H1428" s="956"/>
      <c r="I1428" s="956"/>
      <c r="J1428" s="956"/>
      <c r="K1428" s="956"/>
      <c r="L1428" s="956"/>
      <c r="M1428" s="956"/>
      <c r="N1428" s="956"/>
      <c r="O1428" s="956"/>
      <c r="P1428" s="956"/>
    </row>
    <row r="1429" spans="1:16" s="1008" customFormat="1">
      <c r="A1429" s="1007"/>
      <c r="B1429" s="956"/>
      <c r="C1429" s="956"/>
      <c r="G1429" s="956"/>
      <c r="H1429" s="956"/>
      <c r="I1429" s="956"/>
      <c r="J1429" s="956"/>
      <c r="K1429" s="956"/>
      <c r="L1429" s="956"/>
      <c r="M1429" s="956"/>
      <c r="N1429" s="956"/>
      <c r="O1429" s="956"/>
      <c r="P1429" s="956"/>
    </row>
    <row r="1430" spans="1:16" s="1008" customFormat="1">
      <c r="A1430" s="1007"/>
      <c r="B1430" s="956"/>
      <c r="C1430" s="956"/>
      <c r="G1430" s="956"/>
      <c r="H1430" s="956"/>
      <c r="I1430" s="956"/>
      <c r="J1430" s="956"/>
      <c r="K1430" s="956"/>
      <c r="L1430" s="956"/>
      <c r="M1430" s="956"/>
      <c r="N1430" s="956"/>
      <c r="O1430" s="956"/>
      <c r="P1430" s="956"/>
    </row>
    <row r="1431" spans="1:16" s="1008" customFormat="1">
      <c r="A1431" s="1007"/>
      <c r="B1431" s="956"/>
      <c r="C1431" s="956"/>
      <c r="G1431" s="956"/>
      <c r="H1431" s="956"/>
      <c r="I1431" s="956"/>
      <c r="J1431" s="956"/>
      <c r="K1431" s="956"/>
      <c r="L1431" s="956"/>
      <c r="M1431" s="956"/>
      <c r="N1431" s="956"/>
      <c r="O1431" s="956"/>
      <c r="P1431" s="956"/>
    </row>
    <row r="1432" spans="1:16" s="1008" customFormat="1">
      <c r="A1432" s="1007"/>
      <c r="B1432" s="956"/>
      <c r="C1432" s="956"/>
      <c r="G1432" s="956"/>
      <c r="H1432" s="956"/>
      <c r="I1432" s="956"/>
      <c r="J1432" s="956"/>
      <c r="K1432" s="956"/>
      <c r="L1432" s="956"/>
      <c r="M1432" s="956"/>
      <c r="N1432" s="956"/>
      <c r="O1432" s="956"/>
      <c r="P1432" s="956"/>
    </row>
    <row r="1433" spans="1:16" s="1008" customFormat="1">
      <c r="A1433" s="1007"/>
      <c r="B1433" s="956"/>
      <c r="C1433" s="956"/>
      <c r="G1433" s="956"/>
      <c r="H1433" s="956"/>
      <c r="I1433" s="956"/>
      <c r="J1433" s="956"/>
      <c r="K1433" s="956"/>
      <c r="L1433" s="956"/>
      <c r="M1433" s="956"/>
      <c r="N1433" s="956"/>
      <c r="O1433" s="956"/>
      <c r="P1433" s="956"/>
    </row>
    <row r="1434" spans="1:16" s="1008" customFormat="1">
      <c r="A1434" s="1007"/>
      <c r="B1434" s="956"/>
      <c r="C1434" s="956"/>
      <c r="G1434" s="956"/>
      <c r="H1434" s="956"/>
      <c r="I1434" s="956"/>
      <c r="J1434" s="956"/>
      <c r="K1434" s="956"/>
      <c r="L1434" s="956"/>
      <c r="M1434" s="956"/>
      <c r="N1434" s="956"/>
      <c r="O1434" s="956"/>
      <c r="P1434" s="956"/>
    </row>
    <row r="1435" spans="1:16" s="1008" customFormat="1">
      <c r="A1435" s="1007"/>
      <c r="B1435" s="956"/>
      <c r="C1435" s="956"/>
      <c r="G1435" s="956"/>
      <c r="H1435" s="956"/>
      <c r="I1435" s="956"/>
      <c r="J1435" s="956"/>
      <c r="K1435" s="956"/>
      <c r="L1435" s="956"/>
      <c r="M1435" s="956"/>
      <c r="N1435" s="956"/>
      <c r="O1435" s="956"/>
      <c r="P1435" s="956"/>
    </row>
    <row r="1436" spans="1:16" s="1008" customFormat="1">
      <c r="A1436" s="1007"/>
      <c r="B1436" s="956"/>
      <c r="C1436" s="956"/>
      <c r="G1436" s="956"/>
      <c r="H1436" s="956"/>
      <c r="I1436" s="956"/>
      <c r="J1436" s="956"/>
      <c r="K1436" s="956"/>
      <c r="L1436" s="956"/>
      <c r="M1436" s="956"/>
      <c r="N1436" s="956"/>
      <c r="O1436" s="956"/>
      <c r="P1436" s="956"/>
    </row>
    <row r="1437" spans="1:16" s="1008" customFormat="1">
      <c r="A1437" s="1007"/>
      <c r="B1437" s="956"/>
      <c r="C1437" s="956"/>
      <c r="G1437" s="956"/>
      <c r="H1437" s="956"/>
      <c r="I1437" s="956"/>
      <c r="J1437" s="956"/>
      <c r="K1437" s="956"/>
      <c r="L1437" s="956"/>
      <c r="M1437" s="956"/>
      <c r="N1437" s="956"/>
      <c r="O1437" s="956"/>
      <c r="P1437" s="956"/>
    </row>
    <row r="1438" spans="1:16" s="1008" customFormat="1">
      <c r="A1438" s="1007"/>
      <c r="B1438" s="956"/>
      <c r="C1438" s="956"/>
      <c r="G1438" s="956"/>
      <c r="H1438" s="956"/>
      <c r="I1438" s="956"/>
      <c r="J1438" s="956"/>
      <c r="K1438" s="956"/>
      <c r="L1438" s="956"/>
      <c r="M1438" s="956"/>
      <c r="N1438" s="956"/>
      <c r="O1438" s="956"/>
      <c r="P1438" s="956"/>
    </row>
    <row r="1439" spans="1:16" s="1008" customFormat="1">
      <c r="A1439" s="1007"/>
      <c r="B1439" s="956"/>
      <c r="C1439" s="956"/>
      <c r="G1439" s="956"/>
      <c r="H1439" s="956"/>
      <c r="I1439" s="956"/>
      <c r="J1439" s="956"/>
      <c r="K1439" s="956"/>
      <c r="L1439" s="956"/>
      <c r="M1439" s="956"/>
      <c r="N1439" s="956"/>
      <c r="O1439" s="956"/>
      <c r="P1439" s="956"/>
    </row>
    <row r="1440" spans="1:16" s="1008" customFormat="1">
      <c r="A1440" s="1007"/>
      <c r="B1440" s="956"/>
      <c r="C1440" s="956"/>
      <c r="G1440" s="956"/>
      <c r="H1440" s="956"/>
      <c r="I1440" s="956"/>
      <c r="J1440" s="956"/>
      <c r="K1440" s="956"/>
      <c r="L1440" s="956"/>
      <c r="M1440" s="956"/>
      <c r="N1440" s="956"/>
      <c r="O1440" s="956"/>
      <c r="P1440" s="956"/>
    </row>
    <row r="1441" spans="1:16" s="1008" customFormat="1">
      <c r="A1441" s="1007"/>
      <c r="B1441" s="956"/>
      <c r="C1441" s="956"/>
      <c r="G1441" s="956"/>
      <c r="H1441" s="956"/>
      <c r="I1441" s="956"/>
      <c r="J1441" s="956"/>
      <c r="K1441" s="956"/>
      <c r="L1441" s="956"/>
      <c r="M1441" s="956"/>
      <c r="N1441" s="956"/>
      <c r="O1441" s="956"/>
      <c r="P1441" s="956"/>
    </row>
    <row r="1442" spans="1:16" s="1008" customFormat="1">
      <c r="A1442" s="1007"/>
      <c r="B1442" s="956"/>
      <c r="C1442" s="956"/>
      <c r="G1442" s="956"/>
      <c r="H1442" s="956"/>
      <c r="I1442" s="956"/>
      <c r="J1442" s="956"/>
      <c r="K1442" s="956"/>
      <c r="L1442" s="956"/>
      <c r="M1442" s="956"/>
      <c r="N1442" s="956"/>
      <c r="O1442" s="956"/>
      <c r="P1442" s="956"/>
    </row>
    <row r="1443" spans="1:16" s="1008" customFormat="1">
      <c r="A1443" s="1007"/>
      <c r="B1443" s="956"/>
      <c r="C1443" s="956"/>
      <c r="G1443" s="956"/>
      <c r="H1443" s="956"/>
      <c r="I1443" s="956"/>
      <c r="J1443" s="956"/>
      <c r="K1443" s="956"/>
      <c r="L1443" s="956"/>
      <c r="M1443" s="956"/>
      <c r="N1443" s="956"/>
      <c r="O1443" s="956"/>
      <c r="P1443" s="956"/>
    </row>
    <row r="1444" spans="1:16" s="1008" customFormat="1">
      <c r="A1444" s="1007"/>
      <c r="B1444" s="956"/>
      <c r="C1444" s="956"/>
      <c r="G1444" s="956"/>
      <c r="H1444" s="956"/>
      <c r="I1444" s="956"/>
      <c r="J1444" s="956"/>
      <c r="K1444" s="956"/>
      <c r="L1444" s="956"/>
      <c r="M1444" s="956"/>
      <c r="N1444" s="956"/>
      <c r="O1444" s="956"/>
      <c r="P1444" s="956"/>
    </row>
    <row r="1445" spans="1:16" s="1008" customFormat="1">
      <c r="A1445" s="1007"/>
      <c r="B1445" s="956"/>
      <c r="C1445" s="956"/>
      <c r="G1445" s="956"/>
      <c r="H1445" s="956"/>
      <c r="I1445" s="956"/>
      <c r="J1445" s="956"/>
      <c r="K1445" s="956"/>
      <c r="L1445" s="956"/>
      <c r="M1445" s="956"/>
      <c r="N1445" s="956"/>
      <c r="O1445" s="956"/>
      <c r="P1445" s="956"/>
    </row>
    <row r="1446" spans="1:16" s="1008" customFormat="1">
      <c r="A1446" s="1007"/>
      <c r="B1446" s="956"/>
      <c r="C1446" s="956"/>
      <c r="G1446" s="956"/>
      <c r="H1446" s="956"/>
      <c r="I1446" s="956"/>
      <c r="J1446" s="956"/>
      <c r="K1446" s="956"/>
      <c r="L1446" s="956"/>
      <c r="M1446" s="956"/>
      <c r="N1446" s="956"/>
      <c r="O1446" s="956"/>
      <c r="P1446" s="956"/>
    </row>
    <row r="1447" spans="1:16" s="1008" customFormat="1">
      <c r="A1447" s="1007"/>
      <c r="B1447" s="956"/>
      <c r="C1447" s="956"/>
      <c r="G1447" s="956"/>
      <c r="H1447" s="956"/>
      <c r="I1447" s="956"/>
      <c r="J1447" s="956"/>
      <c r="K1447" s="956"/>
      <c r="L1447" s="956"/>
      <c r="M1447" s="956"/>
      <c r="N1447" s="956"/>
      <c r="O1447" s="956"/>
      <c r="P1447" s="956"/>
    </row>
    <row r="1448" spans="1:16" s="1008" customFormat="1">
      <c r="A1448" s="1007"/>
      <c r="B1448" s="956"/>
      <c r="C1448" s="956"/>
      <c r="G1448" s="956"/>
      <c r="H1448" s="956"/>
      <c r="I1448" s="956"/>
      <c r="J1448" s="956"/>
      <c r="K1448" s="956"/>
      <c r="L1448" s="956"/>
      <c r="M1448" s="956"/>
      <c r="N1448" s="956"/>
      <c r="O1448" s="956"/>
      <c r="P1448" s="956"/>
    </row>
    <row r="1449" spans="1:16" s="1008" customFormat="1">
      <c r="A1449" s="1007"/>
      <c r="B1449" s="956"/>
      <c r="C1449" s="956"/>
      <c r="G1449" s="956"/>
      <c r="H1449" s="956"/>
      <c r="I1449" s="956"/>
      <c r="J1449" s="956"/>
      <c r="K1449" s="956"/>
      <c r="L1449" s="956"/>
      <c r="M1449" s="956"/>
      <c r="N1449" s="956"/>
      <c r="O1449" s="956"/>
      <c r="P1449" s="956"/>
    </row>
    <row r="1450" spans="1:16" s="1008" customFormat="1">
      <c r="A1450" s="1007"/>
      <c r="B1450" s="956"/>
      <c r="C1450" s="956"/>
      <c r="G1450" s="956"/>
      <c r="H1450" s="956"/>
      <c r="I1450" s="956"/>
      <c r="J1450" s="956"/>
      <c r="K1450" s="956"/>
      <c r="L1450" s="956"/>
      <c r="M1450" s="956"/>
      <c r="N1450" s="956"/>
      <c r="O1450" s="956"/>
      <c r="P1450" s="956"/>
    </row>
    <row r="1451" spans="1:16" s="1008" customFormat="1">
      <c r="A1451" s="1007"/>
      <c r="B1451" s="956"/>
      <c r="C1451" s="956"/>
      <c r="G1451" s="956"/>
      <c r="H1451" s="956"/>
      <c r="I1451" s="956"/>
      <c r="J1451" s="956"/>
      <c r="K1451" s="956"/>
      <c r="L1451" s="956"/>
      <c r="M1451" s="956"/>
      <c r="N1451" s="956"/>
      <c r="O1451" s="956"/>
      <c r="P1451" s="956"/>
    </row>
    <row r="1452" spans="1:16" s="1008" customFormat="1">
      <c r="A1452" s="1007"/>
      <c r="B1452" s="956"/>
      <c r="C1452" s="956"/>
      <c r="G1452" s="956"/>
      <c r="H1452" s="956"/>
      <c r="I1452" s="956"/>
      <c r="J1452" s="956"/>
      <c r="K1452" s="956"/>
      <c r="L1452" s="956"/>
      <c r="M1452" s="956"/>
      <c r="N1452" s="956"/>
      <c r="O1452" s="956"/>
      <c r="P1452" s="956"/>
    </row>
    <row r="1453" spans="1:16" s="1008" customFormat="1">
      <c r="A1453" s="1007"/>
      <c r="B1453" s="956"/>
      <c r="C1453" s="956"/>
      <c r="G1453" s="956"/>
      <c r="H1453" s="956"/>
      <c r="I1453" s="956"/>
      <c r="J1453" s="956"/>
      <c r="K1453" s="956"/>
      <c r="L1453" s="956"/>
      <c r="M1453" s="956"/>
      <c r="N1453" s="956"/>
      <c r="O1453" s="956"/>
      <c r="P1453" s="956"/>
    </row>
    <row r="1454" spans="1:16" s="1008" customFormat="1">
      <c r="A1454" s="1007"/>
      <c r="B1454" s="956"/>
      <c r="C1454" s="956"/>
      <c r="G1454" s="956"/>
      <c r="H1454" s="956"/>
      <c r="I1454" s="956"/>
      <c r="J1454" s="956"/>
      <c r="K1454" s="956"/>
      <c r="L1454" s="956"/>
      <c r="M1454" s="956"/>
      <c r="N1454" s="956"/>
      <c r="O1454" s="956"/>
      <c r="P1454" s="956"/>
    </row>
    <row r="1455" spans="1:16" s="1008" customFormat="1">
      <c r="A1455" s="1007"/>
      <c r="B1455" s="956"/>
      <c r="C1455" s="956"/>
      <c r="G1455" s="956"/>
      <c r="H1455" s="956"/>
      <c r="I1455" s="956"/>
      <c r="J1455" s="956"/>
      <c r="K1455" s="956"/>
      <c r="L1455" s="956"/>
      <c r="M1455" s="956"/>
      <c r="N1455" s="956"/>
      <c r="O1455" s="956"/>
      <c r="P1455" s="956"/>
    </row>
    <row r="1456" spans="1:16" s="1008" customFormat="1">
      <c r="A1456" s="1007"/>
      <c r="B1456" s="956"/>
      <c r="C1456" s="956"/>
      <c r="G1456" s="956"/>
      <c r="H1456" s="956"/>
      <c r="I1456" s="956"/>
      <c r="J1456" s="956"/>
      <c r="K1456" s="956"/>
      <c r="L1456" s="956"/>
      <c r="M1456" s="956"/>
      <c r="N1456" s="956"/>
      <c r="O1456" s="956"/>
      <c r="P1456" s="956"/>
    </row>
    <row r="1457" spans="1:16" s="1008" customFormat="1">
      <c r="A1457" s="1007"/>
      <c r="B1457" s="956"/>
      <c r="C1457" s="956"/>
      <c r="G1457" s="956"/>
      <c r="H1457" s="956"/>
      <c r="I1457" s="956"/>
      <c r="J1457" s="956"/>
      <c r="K1457" s="956"/>
      <c r="L1457" s="956"/>
      <c r="M1457" s="956"/>
      <c r="N1457" s="956"/>
      <c r="O1457" s="956"/>
      <c r="P1457" s="956"/>
    </row>
    <row r="1458" spans="1:16" s="1008" customFormat="1">
      <c r="A1458" s="1007"/>
      <c r="B1458" s="956"/>
      <c r="C1458" s="956"/>
      <c r="G1458" s="956"/>
      <c r="H1458" s="956"/>
      <c r="I1458" s="956"/>
      <c r="J1458" s="956"/>
      <c r="K1458" s="956"/>
      <c r="L1458" s="956"/>
      <c r="M1458" s="956"/>
      <c r="N1458" s="956"/>
      <c r="O1458" s="956"/>
      <c r="P1458" s="956"/>
    </row>
    <row r="1459" spans="1:16" s="1008" customFormat="1">
      <c r="A1459" s="1007"/>
      <c r="B1459" s="956"/>
      <c r="C1459" s="956"/>
      <c r="G1459" s="956"/>
      <c r="H1459" s="956"/>
      <c r="I1459" s="956"/>
      <c r="J1459" s="956"/>
      <c r="K1459" s="956"/>
      <c r="L1459" s="956"/>
      <c r="M1459" s="956"/>
      <c r="N1459" s="956"/>
      <c r="O1459" s="956"/>
      <c r="P1459" s="956"/>
    </row>
    <row r="1460" spans="1:16" s="1008" customFormat="1">
      <c r="A1460" s="1007"/>
      <c r="B1460" s="956"/>
      <c r="C1460" s="956"/>
      <c r="G1460" s="956"/>
      <c r="H1460" s="956"/>
      <c r="I1460" s="956"/>
      <c r="J1460" s="956"/>
      <c r="K1460" s="956"/>
      <c r="L1460" s="956"/>
      <c r="M1460" s="956"/>
      <c r="N1460" s="956"/>
      <c r="O1460" s="956"/>
      <c r="P1460" s="956"/>
    </row>
    <row r="1461" spans="1:16" s="1008" customFormat="1">
      <c r="A1461" s="1007"/>
      <c r="B1461" s="956"/>
      <c r="C1461" s="956"/>
      <c r="G1461" s="956"/>
      <c r="H1461" s="956"/>
      <c r="I1461" s="956"/>
      <c r="J1461" s="956"/>
      <c r="K1461" s="956"/>
      <c r="L1461" s="956"/>
      <c r="M1461" s="956"/>
      <c r="N1461" s="956"/>
      <c r="O1461" s="956"/>
      <c r="P1461" s="956"/>
    </row>
    <row r="1462" spans="1:16" s="1008" customFormat="1">
      <c r="A1462" s="1007"/>
      <c r="B1462" s="956"/>
      <c r="C1462" s="956"/>
      <c r="G1462" s="956"/>
      <c r="H1462" s="956"/>
      <c r="I1462" s="956"/>
      <c r="J1462" s="956"/>
      <c r="K1462" s="956"/>
      <c r="L1462" s="956"/>
      <c r="M1462" s="956"/>
      <c r="N1462" s="956"/>
      <c r="O1462" s="956"/>
      <c r="P1462" s="956"/>
    </row>
    <row r="1463" spans="1:16" s="1008" customFormat="1">
      <c r="A1463" s="1007"/>
      <c r="B1463" s="956"/>
      <c r="C1463" s="956"/>
      <c r="G1463" s="956"/>
      <c r="H1463" s="956"/>
      <c r="I1463" s="956"/>
      <c r="J1463" s="956"/>
      <c r="K1463" s="956"/>
      <c r="L1463" s="956"/>
      <c r="M1463" s="956"/>
      <c r="N1463" s="956"/>
      <c r="O1463" s="956"/>
      <c r="P1463" s="956"/>
    </row>
    <row r="1464" spans="1:16" s="1008" customFormat="1">
      <c r="A1464" s="1007"/>
      <c r="B1464" s="956"/>
      <c r="C1464" s="956"/>
      <c r="G1464" s="956"/>
      <c r="H1464" s="956"/>
      <c r="I1464" s="956"/>
      <c r="J1464" s="956"/>
      <c r="K1464" s="956"/>
      <c r="L1464" s="956"/>
      <c r="M1464" s="956"/>
      <c r="N1464" s="956"/>
      <c r="O1464" s="956"/>
      <c r="P1464" s="956"/>
    </row>
    <row r="1465" spans="1:16" s="1008" customFormat="1">
      <c r="A1465" s="1007"/>
      <c r="B1465" s="956"/>
      <c r="C1465" s="956"/>
      <c r="G1465" s="956"/>
      <c r="H1465" s="956"/>
      <c r="I1465" s="956"/>
      <c r="J1465" s="956"/>
      <c r="K1465" s="956"/>
      <c r="L1465" s="956"/>
      <c r="M1465" s="956"/>
      <c r="N1465" s="956"/>
      <c r="O1465" s="956"/>
      <c r="P1465" s="956"/>
    </row>
    <row r="1466" spans="1:16" s="1008" customFormat="1">
      <c r="A1466" s="1007"/>
      <c r="B1466" s="956"/>
      <c r="C1466" s="956"/>
      <c r="G1466" s="956"/>
      <c r="H1466" s="956"/>
      <c r="I1466" s="956"/>
      <c r="J1466" s="956"/>
      <c r="K1466" s="956"/>
      <c r="L1466" s="956"/>
      <c r="M1466" s="956"/>
      <c r="N1466" s="956"/>
      <c r="O1466" s="956"/>
      <c r="P1466" s="956"/>
    </row>
    <row r="1467" spans="1:16" s="1008" customFormat="1">
      <c r="A1467" s="1007"/>
      <c r="B1467" s="956"/>
      <c r="C1467" s="956"/>
      <c r="G1467" s="956"/>
      <c r="H1467" s="956"/>
      <c r="I1467" s="956"/>
      <c r="J1467" s="956"/>
      <c r="K1467" s="956"/>
      <c r="L1467" s="956"/>
      <c r="M1467" s="956"/>
      <c r="N1467" s="956"/>
      <c r="O1467" s="956"/>
      <c r="P1467" s="956"/>
    </row>
    <row r="1468" spans="1:16" s="1008" customFormat="1">
      <c r="A1468" s="1007"/>
      <c r="B1468" s="956"/>
      <c r="C1468" s="956"/>
      <c r="G1468" s="956"/>
      <c r="H1468" s="956"/>
      <c r="I1468" s="956"/>
      <c r="J1468" s="956"/>
      <c r="K1468" s="956"/>
      <c r="L1468" s="956"/>
      <c r="M1468" s="956"/>
      <c r="N1468" s="956"/>
      <c r="O1468" s="956"/>
      <c r="P1468" s="956"/>
    </row>
    <row r="1469" spans="1:16" s="1008" customFormat="1">
      <c r="A1469" s="1007"/>
      <c r="B1469" s="956"/>
      <c r="C1469" s="956"/>
      <c r="G1469" s="956"/>
      <c r="H1469" s="956"/>
      <c r="I1469" s="956"/>
      <c r="J1469" s="956"/>
      <c r="K1469" s="956"/>
      <c r="L1469" s="956"/>
      <c r="M1469" s="956"/>
      <c r="N1469" s="956"/>
      <c r="O1469" s="956"/>
      <c r="P1469" s="956"/>
    </row>
    <row r="1470" spans="1:16" s="1008" customFormat="1">
      <c r="A1470" s="1007"/>
      <c r="B1470" s="956"/>
      <c r="C1470" s="956"/>
      <c r="G1470" s="956"/>
      <c r="H1470" s="956"/>
      <c r="I1470" s="956"/>
      <c r="J1470" s="956"/>
      <c r="K1470" s="956"/>
      <c r="L1470" s="956"/>
      <c r="M1470" s="956"/>
      <c r="N1470" s="956"/>
      <c r="O1470" s="956"/>
      <c r="P1470" s="956"/>
    </row>
    <row r="1471" spans="1:16" s="1008" customFormat="1">
      <c r="A1471" s="1007"/>
      <c r="B1471" s="956"/>
      <c r="C1471" s="956"/>
      <c r="G1471" s="956"/>
      <c r="H1471" s="956"/>
      <c r="I1471" s="956"/>
      <c r="J1471" s="956"/>
      <c r="K1471" s="956"/>
      <c r="L1471" s="956"/>
      <c r="M1471" s="956"/>
      <c r="N1471" s="956"/>
      <c r="O1471" s="956"/>
      <c r="P1471" s="956"/>
    </row>
    <row r="1472" spans="1:16" s="1008" customFormat="1">
      <c r="A1472" s="1007"/>
      <c r="B1472" s="956"/>
      <c r="C1472" s="956"/>
      <c r="G1472" s="956"/>
      <c r="H1472" s="956"/>
      <c r="I1472" s="956"/>
      <c r="J1472" s="956"/>
      <c r="K1472" s="956"/>
      <c r="L1472" s="956"/>
      <c r="M1472" s="956"/>
      <c r="N1472" s="956"/>
      <c r="O1472" s="956"/>
      <c r="P1472" s="956"/>
    </row>
    <row r="1473" spans="1:16" s="1008" customFormat="1">
      <c r="A1473" s="1007"/>
      <c r="B1473" s="956"/>
      <c r="C1473" s="956"/>
      <c r="G1473" s="956"/>
      <c r="H1473" s="956"/>
      <c r="I1473" s="956"/>
      <c r="J1473" s="956"/>
      <c r="K1473" s="956"/>
      <c r="L1473" s="956"/>
      <c r="M1473" s="956"/>
      <c r="N1473" s="956"/>
      <c r="O1473" s="956"/>
      <c r="P1473" s="956"/>
    </row>
    <row r="1474" spans="1:16" s="1008" customFormat="1">
      <c r="A1474" s="1007"/>
      <c r="B1474" s="956"/>
      <c r="C1474" s="956"/>
      <c r="G1474" s="956"/>
      <c r="H1474" s="956"/>
      <c r="I1474" s="956"/>
      <c r="J1474" s="956"/>
      <c r="K1474" s="956"/>
      <c r="L1474" s="956"/>
      <c r="M1474" s="956"/>
      <c r="N1474" s="956"/>
      <c r="O1474" s="956"/>
      <c r="P1474" s="956"/>
    </row>
    <row r="1475" spans="1:16" s="1008" customFormat="1">
      <c r="A1475" s="1007"/>
      <c r="B1475" s="956"/>
      <c r="C1475" s="956"/>
      <c r="G1475" s="956"/>
      <c r="H1475" s="956"/>
      <c r="I1475" s="956"/>
      <c r="J1475" s="956"/>
      <c r="K1475" s="956"/>
      <c r="L1475" s="956"/>
      <c r="M1475" s="956"/>
      <c r="N1475" s="956"/>
      <c r="O1475" s="956"/>
      <c r="P1475" s="956"/>
    </row>
    <row r="1476" spans="1:16" s="1008" customFormat="1">
      <c r="A1476" s="1007"/>
      <c r="B1476" s="956"/>
      <c r="C1476" s="956"/>
      <c r="G1476" s="956"/>
      <c r="H1476" s="956"/>
      <c r="I1476" s="956"/>
      <c r="J1476" s="956"/>
      <c r="K1476" s="956"/>
      <c r="L1476" s="956"/>
      <c r="M1476" s="956"/>
      <c r="N1476" s="956"/>
      <c r="O1476" s="956"/>
      <c r="P1476" s="956"/>
    </row>
    <row r="1477" spans="1:16" s="1008" customFormat="1">
      <c r="A1477" s="1007"/>
      <c r="B1477" s="956"/>
      <c r="C1477" s="956"/>
      <c r="G1477" s="956"/>
      <c r="H1477" s="956"/>
      <c r="I1477" s="956"/>
      <c r="J1477" s="956"/>
      <c r="K1477" s="956"/>
      <c r="L1477" s="956"/>
      <c r="M1477" s="956"/>
      <c r="N1477" s="956"/>
      <c r="O1477" s="956"/>
      <c r="P1477" s="956"/>
    </row>
    <row r="1478" spans="1:16" s="1008" customFormat="1">
      <c r="A1478" s="1007"/>
      <c r="B1478" s="956"/>
      <c r="C1478" s="956"/>
      <c r="G1478" s="956"/>
      <c r="H1478" s="956"/>
      <c r="I1478" s="956"/>
      <c r="J1478" s="956"/>
      <c r="K1478" s="956"/>
      <c r="L1478" s="956"/>
      <c r="M1478" s="956"/>
      <c r="N1478" s="956"/>
      <c r="O1478" s="956"/>
      <c r="P1478" s="956"/>
    </row>
    <row r="1479" spans="1:16" s="1008" customFormat="1">
      <c r="A1479" s="1007"/>
      <c r="B1479" s="956"/>
      <c r="C1479" s="956"/>
      <c r="G1479" s="956"/>
      <c r="H1479" s="956"/>
      <c r="I1479" s="956"/>
      <c r="J1479" s="956"/>
      <c r="K1479" s="956"/>
      <c r="L1479" s="956"/>
      <c r="M1479" s="956"/>
      <c r="N1479" s="956"/>
      <c r="O1479" s="956"/>
      <c r="P1479" s="956"/>
    </row>
    <row r="1480" spans="1:16" s="1008" customFormat="1">
      <c r="A1480" s="1007"/>
      <c r="B1480" s="956"/>
      <c r="C1480" s="956"/>
      <c r="G1480" s="956"/>
      <c r="H1480" s="956"/>
      <c r="I1480" s="956"/>
      <c r="J1480" s="956"/>
      <c r="K1480" s="956"/>
      <c r="L1480" s="956"/>
      <c r="M1480" s="956"/>
      <c r="N1480" s="956"/>
      <c r="O1480" s="956"/>
      <c r="P1480" s="956"/>
    </row>
    <row r="1481" spans="1:16" s="1008" customFormat="1">
      <c r="A1481" s="1007"/>
      <c r="B1481" s="956"/>
      <c r="C1481" s="956"/>
      <c r="G1481" s="956"/>
      <c r="H1481" s="956"/>
      <c r="I1481" s="956"/>
      <c r="J1481" s="956"/>
      <c r="K1481" s="956"/>
      <c r="L1481" s="956"/>
      <c r="M1481" s="956"/>
      <c r="N1481" s="956"/>
      <c r="O1481" s="956"/>
      <c r="P1481" s="956"/>
    </row>
    <row r="1482" spans="1:16" s="1008" customFormat="1">
      <c r="A1482" s="1007"/>
      <c r="B1482" s="956"/>
      <c r="C1482" s="956"/>
      <c r="G1482" s="956"/>
      <c r="H1482" s="956"/>
      <c r="I1482" s="956"/>
      <c r="J1482" s="956"/>
      <c r="K1482" s="956"/>
      <c r="L1482" s="956"/>
      <c r="M1482" s="956"/>
      <c r="N1482" s="956"/>
      <c r="O1482" s="956"/>
      <c r="P1482" s="956"/>
    </row>
    <row r="1483" spans="1:16" s="1008" customFormat="1">
      <c r="A1483" s="1007"/>
      <c r="B1483" s="956"/>
      <c r="C1483" s="956"/>
      <c r="G1483" s="956"/>
      <c r="H1483" s="956"/>
      <c r="I1483" s="956"/>
      <c r="J1483" s="956"/>
      <c r="K1483" s="956"/>
      <c r="L1483" s="956"/>
      <c r="M1483" s="956"/>
      <c r="N1483" s="956"/>
      <c r="O1483" s="956"/>
      <c r="P1483" s="956"/>
    </row>
    <row r="1484" spans="1:16" s="1008" customFormat="1">
      <c r="A1484" s="1007"/>
      <c r="B1484" s="956"/>
      <c r="C1484" s="956"/>
      <c r="G1484" s="956"/>
      <c r="H1484" s="956"/>
      <c r="I1484" s="956"/>
      <c r="J1484" s="956"/>
      <c r="K1484" s="956"/>
      <c r="L1484" s="956"/>
      <c r="M1484" s="956"/>
      <c r="N1484" s="956"/>
      <c r="O1484" s="956"/>
      <c r="P1484" s="956"/>
    </row>
    <row r="1485" spans="1:16" s="1008" customFormat="1">
      <c r="A1485" s="1007"/>
      <c r="B1485" s="956"/>
      <c r="C1485" s="956"/>
      <c r="G1485" s="956"/>
      <c r="H1485" s="956"/>
      <c r="I1485" s="956"/>
      <c r="J1485" s="956"/>
      <c r="K1485" s="956"/>
      <c r="L1485" s="956"/>
      <c r="M1485" s="956"/>
      <c r="N1485" s="956"/>
      <c r="O1485" s="956"/>
      <c r="P1485" s="956"/>
    </row>
    <row r="1486" spans="1:16" s="1008" customFormat="1">
      <c r="A1486" s="1007"/>
      <c r="B1486" s="956"/>
      <c r="C1486" s="956"/>
      <c r="G1486" s="956"/>
      <c r="H1486" s="956"/>
      <c r="I1486" s="956"/>
      <c r="J1486" s="956"/>
      <c r="K1486" s="956"/>
      <c r="L1486" s="956"/>
      <c r="M1486" s="956"/>
      <c r="N1486" s="956"/>
      <c r="O1486" s="956"/>
      <c r="P1486" s="956"/>
    </row>
    <row r="1487" spans="1:16" s="1008" customFormat="1">
      <c r="A1487" s="1007"/>
      <c r="B1487" s="956"/>
      <c r="C1487" s="956"/>
      <c r="G1487" s="956"/>
      <c r="H1487" s="956"/>
      <c r="I1487" s="956"/>
      <c r="J1487" s="956"/>
      <c r="K1487" s="956"/>
      <c r="L1487" s="956"/>
      <c r="M1487" s="956"/>
      <c r="N1487" s="956"/>
      <c r="O1487" s="956"/>
      <c r="P1487" s="956"/>
    </row>
    <row r="1488" spans="1:16" s="1008" customFormat="1">
      <c r="A1488" s="1007"/>
      <c r="B1488" s="956"/>
      <c r="C1488" s="956"/>
      <c r="G1488" s="956"/>
      <c r="H1488" s="956"/>
      <c r="I1488" s="956"/>
      <c r="J1488" s="956"/>
      <c r="K1488" s="956"/>
      <c r="L1488" s="956"/>
      <c r="M1488" s="956"/>
      <c r="N1488" s="956"/>
      <c r="O1488" s="956"/>
      <c r="P1488" s="956"/>
    </row>
    <row r="1489" spans="1:16" s="1008" customFormat="1">
      <c r="A1489" s="1007"/>
      <c r="B1489" s="956"/>
      <c r="C1489" s="956"/>
      <c r="G1489" s="956"/>
      <c r="H1489" s="956"/>
      <c r="I1489" s="956"/>
      <c r="J1489" s="956"/>
      <c r="K1489" s="956"/>
      <c r="L1489" s="956"/>
      <c r="M1489" s="956"/>
      <c r="N1489" s="956"/>
      <c r="O1489" s="956"/>
      <c r="P1489" s="956"/>
    </row>
    <row r="1490" spans="1:16" s="1008" customFormat="1">
      <c r="A1490" s="1007"/>
      <c r="B1490" s="956"/>
      <c r="C1490" s="956"/>
      <c r="G1490" s="956"/>
      <c r="H1490" s="956"/>
      <c r="I1490" s="956"/>
      <c r="J1490" s="956"/>
      <c r="K1490" s="956"/>
      <c r="L1490" s="956"/>
      <c r="M1490" s="956"/>
      <c r="N1490" s="956"/>
      <c r="O1490" s="956"/>
      <c r="P1490" s="956"/>
    </row>
    <row r="1491" spans="1:16" s="1008" customFormat="1">
      <c r="A1491" s="1007"/>
      <c r="B1491" s="956"/>
      <c r="C1491" s="956"/>
      <c r="G1491" s="956"/>
      <c r="H1491" s="956"/>
      <c r="I1491" s="956"/>
      <c r="J1491" s="956"/>
      <c r="K1491" s="956"/>
      <c r="L1491" s="956"/>
      <c r="M1491" s="956"/>
      <c r="N1491" s="956"/>
      <c r="O1491" s="956"/>
      <c r="P1491" s="956"/>
    </row>
    <row r="1492" spans="1:16" s="1008" customFormat="1">
      <c r="A1492" s="1007"/>
      <c r="B1492" s="956"/>
      <c r="C1492" s="956"/>
      <c r="G1492" s="956"/>
      <c r="H1492" s="956"/>
      <c r="I1492" s="956"/>
      <c r="J1492" s="956"/>
      <c r="K1492" s="956"/>
      <c r="L1492" s="956"/>
      <c r="M1492" s="956"/>
      <c r="N1492" s="956"/>
      <c r="O1492" s="956"/>
      <c r="P1492" s="956"/>
    </row>
    <row r="1493" spans="1:16" s="1008" customFormat="1">
      <c r="A1493" s="1007"/>
      <c r="B1493" s="956"/>
      <c r="C1493" s="956"/>
      <c r="G1493" s="956"/>
      <c r="H1493" s="956"/>
      <c r="I1493" s="956"/>
      <c r="J1493" s="956"/>
      <c r="K1493" s="956"/>
      <c r="L1493" s="956"/>
      <c r="M1493" s="956"/>
      <c r="N1493" s="956"/>
      <c r="O1493" s="956"/>
      <c r="P1493" s="956"/>
    </row>
    <row r="1494" spans="1:16" s="1008" customFormat="1">
      <c r="A1494" s="1007"/>
      <c r="B1494" s="956"/>
      <c r="C1494" s="956"/>
      <c r="G1494" s="956"/>
      <c r="H1494" s="956"/>
      <c r="I1494" s="956"/>
      <c r="J1494" s="956"/>
      <c r="K1494" s="956"/>
      <c r="L1494" s="956"/>
      <c r="M1494" s="956"/>
      <c r="N1494" s="956"/>
      <c r="O1494" s="956"/>
      <c r="P1494" s="956"/>
    </row>
    <row r="1495" spans="1:16" s="1008" customFormat="1">
      <c r="A1495" s="1007"/>
      <c r="B1495" s="956"/>
      <c r="C1495" s="956"/>
      <c r="G1495" s="956"/>
      <c r="H1495" s="956"/>
      <c r="I1495" s="956"/>
      <c r="J1495" s="956"/>
      <c r="K1495" s="956"/>
      <c r="L1495" s="956"/>
      <c r="M1495" s="956"/>
      <c r="N1495" s="956"/>
      <c r="O1495" s="956"/>
      <c r="P1495" s="956"/>
    </row>
    <row r="1496" spans="1:16" s="1008" customFormat="1">
      <c r="A1496" s="1007"/>
      <c r="B1496" s="956"/>
      <c r="C1496" s="956"/>
      <c r="G1496" s="956"/>
      <c r="H1496" s="956"/>
      <c r="I1496" s="956"/>
      <c r="J1496" s="956"/>
      <c r="K1496" s="956"/>
      <c r="L1496" s="956"/>
      <c r="M1496" s="956"/>
      <c r="N1496" s="956"/>
      <c r="O1496" s="956"/>
      <c r="P1496" s="956"/>
    </row>
    <row r="1497" spans="1:16" s="1008" customFormat="1">
      <c r="A1497" s="1007"/>
      <c r="B1497" s="956"/>
      <c r="C1497" s="956"/>
      <c r="G1497" s="956"/>
      <c r="H1497" s="956"/>
      <c r="I1497" s="956"/>
      <c r="J1497" s="956"/>
      <c r="K1497" s="956"/>
      <c r="L1497" s="956"/>
      <c r="M1497" s="956"/>
      <c r="N1497" s="956"/>
      <c r="O1497" s="956"/>
      <c r="P1497" s="956"/>
    </row>
    <row r="1498" spans="1:16" s="1008" customFormat="1">
      <c r="A1498" s="1007"/>
      <c r="B1498" s="956"/>
      <c r="C1498" s="956"/>
      <c r="G1498" s="956"/>
      <c r="H1498" s="956"/>
      <c r="I1498" s="956"/>
      <c r="J1498" s="956"/>
      <c r="K1498" s="956"/>
      <c r="L1498" s="956"/>
      <c r="M1498" s="956"/>
      <c r="N1498" s="956"/>
      <c r="O1498" s="956"/>
      <c r="P1498" s="956"/>
    </row>
    <row r="1499" spans="1:16" s="1008" customFormat="1">
      <c r="A1499" s="1007"/>
      <c r="B1499" s="956"/>
      <c r="C1499" s="956"/>
      <c r="G1499" s="956"/>
      <c r="H1499" s="956"/>
      <c r="I1499" s="956"/>
      <c r="J1499" s="956"/>
      <c r="K1499" s="956"/>
      <c r="L1499" s="956"/>
      <c r="M1499" s="956"/>
      <c r="N1499" s="956"/>
      <c r="O1499" s="956"/>
      <c r="P1499" s="956"/>
    </row>
    <row r="1500" spans="1:16" s="1008" customFormat="1">
      <c r="A1500" s="1007"/>
      <c r="B1500" s="956"/>
      <c r="C1500" s="956"/>
      <c r="G1500" s="956"/>
      <c r="H1500" s="956"/>
      <c r="I1500" s="956"/>
      <c r="J1500" s="956"/>
      <c r="K1500" s="956"/>
      <c r="L1500" s="956"/>
      <c r="M1500" s="956"/>
      <c r="N1500" s="956"/>
      <c r="O1500" s="956"/>
      <c r="P1500" s="956"/>
    </row>
    <row r="1501" spans="1:16" s="1008" customFormat="1">
      <c r="A1501" s="1007"/>
      <c r="B1501" s="956"/>
      <c r="C1501" s="956"/>
      <c r="G1501" s="956"/>
      <c r="H1501" s="956"/>
      <c r="I1501" s="956"/>
      <c r="J1501" s="956"/>
      <c r="K1501" s="956"/>
      <c r="L1501" s="956"/>
      <c r="M1501" s="956"/>
      <c r="N1501" s="956"/>
      <c r="O1501" s="956"/>
      <c r="P1501" s="956"/>
    </row>
    <row r="1502" spans="1:16" s="1008" customFormat="1">
      <c r="A1502" s="1007"/>
      <c r="B1502" s="956"/>
      <c r="C1502" s="956"/>
      <c r="G1502" s="956"/>
      <c r="H1502" s="956"/>
      <c r="I1502" s="956"/>
      <c r="J1502" s="956"/>
      <c r="K1502" s="956"/>
      <c r="L1502" s="956"/>
      <c r="M1502" s="956"/>
      <c r="N1502" s="956"/>
      <c r="O1502" s="956"/>
      <c r="P1502" s="956"/>
    </row>
    <row r="1503" spans="1:16" s="1008" customFormat="1">
      <c r="A1503" s="1007"/>
      <c r="B1503" s="956"/>
      <c r="C1503" s="956"/>
      <c r="G1503" s="956"/>
      <c r="H1503" s="956"/>
      <c r="I1503" s="956"/>
      <c r="J1503" s="956"/>
      <c r="K1503" s="956"/>
      <c r="L1503" s="956"/>
      <c r="M1503" s="956"/>
      <c r="N1503" s="956"/>
      <c r="O1503" s="956"/>
      <c r="P1503" s="956"/>
    </row>
    <row r="1504" spans="1:16" s="1008" customFormat="1">
      <c r="A1504" s="1007"/>
      <c r="B1504" s="956"/>
      <c r="C1504" s="956"/>
      <c r="G1504" s="956"/>
      <c r="H1504" s="956"/>
      <c r="I1504" s="956"/>
      <c r="J1504" s="956"/>
      <c r="K1504" s="956"/>
      <c r="L1504" s="956"/>
      <c r="M1504" s="956"/>
      <c r="N1504" s="956"/>
      <c r="O1504" s="956"/>
      <c r="P1504" s="956"/>
    </row>
    <row r="1505" spans="1:16" s="1008" customFormat="1">
      <c r="A1505" s="1007"/>
      <c r="B1505" s="956"/>
      <c r="C1505" s="956"/>
      <c r="G1505" s="956"/>
      <c r="H1505" s="956"/>
      <c r="I1505" s="956"/>
      <c r="J1505" s="956"/>
      <c r="K1505" s="956"/>
      <c r="L1505" s="956"/>
      <c r="M1505" s="956"/>
      <c r="N1505" s="956"/>
      <c r="O1505" s="956"/>
      <c r="P1505" s="956"/>
    </row>
    <row r="1506" spans="1:16" s="1008" customFormat="1">
      <c r="A1506" s="1007"/>
      <c r="B1506" s="956"/>
      <c r="C1506" s="956"/>
      <c r="G1506" s="956"/>
      <c r="H1506" s="956"/>
      <c r="I1506" s="956"/>
      <c r="J1506" s="956"/>
      <c r="K1506" s="956"/>
      <c r="L1506" s="956"/>
      <c r="M1506" s="956"/>
      <c r="N1506" s="956"/>
      <c r="O1506" s="956"/>
      <c r="P1506" s="956"/>
    </row>
    <row r="1507" spans="1:16" s="1008" customFormat="1">
      <c r="A1507" s="1007"/>
      <c r="B1507" s="956"/>
      <c r="C1507" s="956"/>
      <c r="G1507" s="956"/>
      <c r="H1507" s="956"/>
      <c r="I1507" s="956"/>
      <c r="J1507" s="956"/>
      <c r="K1507" s="956"/>
      <c r="L1507" s="956"/>
      <c r="M1507" s="956"/>
      <c r="N1507" s="956"/>
      <c r="O1507" s="956"/>
      <c r="P1507" s="956"/>
    </row>
    <row r="1508" spans="1:16" s="1008" customFormat="1">
      <c r="A1508" s="1007"/>
      <c r="B1508" s="956"/>
      <c r="C1508" s="956"/>
      <c r="G1508" s="956"/>
      <c r="H1508" s="956"/>
      <c r="I1508" s="956"/>
      <c r="J1508" s="956"/>
      <c r="K1508" s="956"/>
      <c r="L1508" s="956"/>
      <c r="M1508" s="956"/>
      <c r="N1508" s="956"/>
      <c r="O1508" s="956"/>
      <c r="P1508" s="956"/>
    </row>
    <row r="1509" spans="1:16" s="1008" customFormat="1">
      <c r="A1509" s="1007"/>
      <c r="B1509" s="956"/>
      <c r="C1509" s="956"/>
      <c r="G1509" s="956"/>
      <c r="H1509" s="956"/>
      <c r="I1509" s="956"/>
      <c r="J1509" s="956"/>
      <c r="K1509" s="956"/>
      <c r="L1509" s="956"/>
      <c r="M1509" s="956"/>
      <c r="N1509" s="956"/>
      <c r="O1509" s="956"/>
      <c r="P1509" s="956"/>
    </row>
    <row r="1510" spans="1:16" s="1008" customFormat="1">
      <c r="A1510" s="1007"/>
      <c r="B1510" s="956"/>
      <c r="C1510" s="956"/>
      <c r="G1510" s="956"/>
      <c r="H1510" s="956"/>
      <c r="I1510" s="956"/>
      <c r="J1510" s="956"/>
      <c r="K1510" s="956"/>
      <c r="L1510" s="956"/>
      <c r="M1510" s="956"/>
      <c r="N1510" s="956"/>
      <c r="O1510" s="956"/>
      <c r="P1510" s="956"/>
    </row>
    <row r="1511" spans="1:16" s="1008" customFormat="1">
      <c r="A1511" s="1007"/>
      <c r="B1511" s="956"/>
      <c r="C1511" s="956"/>
      <c r="G1511" s="956"/>
      <c r="H1511" s="956"/>
      <c r="I1511" s="956"/>
      <c r="J1511" s="956"/>
      <c r="K1511" s="956"/>
      <c r="L1511" s="956"/>
      <c r="M1511" s="956"/>
      <c r="N1511" s="956"/>
      <c r="O1511" s="956"/>
      <c r="P1511" s="956"/>
    </row>
    <row r="1512" spans="1:16" s="1008" customFormat="1">
      <c r="A1512" s="1007"/>
      <c r="B1512" s="956"/>
      <c r="C1512" s="956"/>
      <c r="G1512" s="956"/>
      <c r="H1512" s="956"/>
      <c r="I1512" s="956"/>
      <c r="J1512" s="956"/>
      <c r="K1512" s="956"/>
      <c r="L1512" s="956"/>
      <c r="M1512" s="956"/>
      <c r="N1512" s="956"/>
      <c r="O1512" s="956"/>
      <c r="P1512" s="956"/>
    </row>
    <row r="1513" spans="1:16" s="1008" customFormat="1">
      <c r="A1513" s="1007"/>
      <c r="B1513" s="956"/>
      <c r="C1513" s="956"/>
      <c r="G1513" s="956"/>
      <c r="H1513" s="956"/>
      <c r="I1513" s="956"/>
      <c r="J1513" s="956"/>
      <c r="K1513" s="956"/>
      <c r="L1513" s="956"/>
      <c r="M1513" s="956"/>
      <c r="N1513" s="956"/>
      <c r="O1513" s="956"/>
      <c r="P1513" s="956"/>
    </row>
    <row r="1514" spans="1:16" s="1008" customFormat="1">
      <c r="A1514" s="1007"/>
      <c r="B1514" s="956"/>
      <c r="C1514" s="956"/>
      <c r="G1514" s="956"/>
      <c r="H1514" s="956"/>
      <c r="I1514" s="956"/>
      <c r="J1514" s="956"/>
      <c r="K1514" s="956"/>
      <c r="L1514" s="956"/>
      <c r="M1514" s="956"/>
      <c r="N1514" s="956"/>
      <c r="O1514" s="956"/>
      <c r="P1514" s="956"/>
    </row>
    <row r="1515" spans="1:16" s="1008" customFormat="1">
      <c r="A1515" s="1007"/>
      <c r="B1515" s="956"/>
      <c r="C1515" s="956"/>
      <c r="G1515" s="956"/>
      <c r="H1515" s="956"/>
      <c r="I1515" s="956"/>
      <c r="J1515" s="956"/>
      <c r="K1515" s="956"/>
      <c r="L1515" s="956"/>
      <c r="M1515" s="956"/>
      <c r="N1515" s="956"/>
      <c r="O1515" s="956"/>
      <c r="P1515" s="956"/>
    </row>
    <row r="1516" spans="1:16" s="1008" customFormat="1">
      <c r="A1516" s="1007"/>
      <c r="B1516" s="956"/>
      <c r="C1516" s="956"/>
      <c r="G1516" s="956"/>
      <c r="H1516" s="956"/>
      <c r="I1516" s="956"/>
      <c r="J1516" s="956"/>
      <c r="K1516" s="956"/>
      <c r="L1516" s="956"/>
      <c r="M1516" s="956"/>
      <c r="N1516" s="956"/>
      <c r="O1516" s="956"/>
      <c r="P1516" s="956"/>
    </row>
    <row r="1517" spans="1:16" s="1008" customFormat="1">
      <c r="A1517" s="1007"/>
      <c r="B1517" s="956"/>
      <c r="C1517" s="956"/>
      <c r="G1517" s="956"/>
      <c r="H1517" s="956"/>
      <c r="I1517" s="956"/>
      <c r="J1517" s="956"/>
      <c r="K1517" s="956"/>
      <c r="L1517" s="956"/>
      <c r="M1517" s="956"/>
      <c r="N1517" s="956"/>
      <c r="O1517" s="956"/>
      <c r="P1517" s="956"/>
    </row>
    <row r="1518" spans="1:16" s="1008" customFormat="1">
      <c r="A1518" s="1007"/>
      <c r="B1518" s="956"/>
      <c r="C1518" s="956"/>
      <c r="G1518" s="956"/>
      <c r="H1518" s="956"/>
      <c r="I1518" s="956"/>
      <c r="J1518" s="956"/>
      <c r="K1518" s="956"/>
      <c r="L1518" s="956"/>
      <c r="M1518" s="956"/>
      <c r="N1518" s="956"/>
      <c r="O1518" s="956"/>
      <c r="P1518" s="956"/>
    </row>
    <row r="1519" spans="1:16" s="1008" customFormat="1">
      <c r="A1519" s="1007"/>
      <c r="B1519" s="956"/>
      <c r="C1519" s="956"/>
      <c r="G1519" s="956"/>
      <c r="H1519" s="956"/>
      <c r="I1519" s="956"/>
      <c r="J1519" s="956"/>
      <c r="K1519" s="956"/>
      <c r="L1519" s="956"/>
      <c r="M1519" s="956"/>
      <c r="N1519" s="956"/>
      <c r="O1519" s="956"/>
      <c r="P1519" s="956"/>
    </row>
    <row r="1520" spans="1:16" s="1008" customFormat="1">
      <c r="A1520" s="1007"/>
      <c r="B1520" s="956"/>
      <c r="C1520" s="956"/>
      <c r="G1520" s="956"/>
      <c r="H1520" s="956"/>
      <c r="I1520" s="956"/>
      <c r="J1520" s="956"/>
      <c r="K1520" s="956"/>
      <c r="L1520" s="956"/>
      <c r="M1520" s="956"/>
      <c r="N1520" s="956"/>
      <c r="O1520" s="956"/>
      <c r="P1520" s="956"/>
    </row>
    <row r="1521" spans="1:16" s="1008" customFormat="1">
      <c r="A1521" s="1007"/>
      <c r="B1521" s="956"/>
      <c r="C1521" s="956"/>
      <c r="G1521" s="956"/>
      <c r="H1521" s="956"/>
      <c r="I1521" s="956"/>
      <c r="J1521" s="956"/>
      <c r="K1521" s="956"/>
      <c r="L1521" s="956"/>
      <c r="M1521" s="956"/>
      <c r="N1521" s="956"/>
      <c r="O1521" s="956"/>
      <c r="P1521" s="956"/>
    </row>
    <row r="1522" spans="1:16" s="1008" customFormat="1">
      <c r="A1522" s="1007"/>
      <c r="B1522" s="956"/>
      <c r="C1522" s="956"/>
      <c r="G1522" s="956"/>
      <c r="H1522" s="956"/>
      <c r="I1522" s="956"/>
      <c r="J1522" s="956"/>
      <c r="K1522" s="956"/>
      <c r="L1522" s="956"/>
      <c r="M1522" s="956"/>
      <c r="N1522" s="956"/>
      <c r="O1522" s="956"/>
      <c r="P1522" s="956"/>
    </row>
    <row r="1523" spans="1:16" s="1008" customFormat="1">
      <c r="A1523" s="1007"/>
      <c r="B1523" s="956"/>
      <c r="C1523" s="956"/>
      <c r="G1523" s="956"/>
      <c r="H1523" s="956"/>
      <c r="I1523" s="956"/>
      <c r="J1523" s="956"/>
      <c r="K1523" s="956"/>
      <c r="L1523" s="956"/>
      <c r="M1523" s="956"/>
      <c r="N1523" s="956"/>
      <c r="O1523" s="956"/>
      <c r="P1523" s="956"/>
    </row>
    <row r="1524" spans="1:16" s="1008" customFormat="1">
      <c r="A1524" s="1007"/>
      <c r="B1524" s="956"/>
      <c r="C1524" s="956"/>
      <c r="G1524" s="956"/>
      <c r="H1524" s="956"/>
      <c r="I1524" s="956"/>
      <c r="J1524" s="956"/>
      <c r="K1524" s="956"/>
      <c r="L1524" s="956"/>
      <c r="M1524" s="956"/>
      <c r="N1524" s="956"/>
      <c r="O1524" s="956"/>
      <c r="P1524" s="956"/>
    </row>
    <row r="1525" spans="1:16" s="1008" customFormat="1">
      <c r="A1525" s="1007"/>
      <c r="B1525" s="956"/>
      <c r="C1525" s="956"/>
      <c r="G1525" s="956"/>
      <c r="H1525" s="956"/>
      <c r="I1525" s="956"/>
      <c r="J1525" s="956"/>
      <c r="K1525" s="956"/>
      <c r="L1525" s="956"/>
      <c r="M1525" s="956"/>
      <c r="N1525" s="956"/>
      <c r="O1525" s="956"/>
      <c r="P1525" s="956"/>
    </row>
    <row r="1526" spans="1:16" s="1008" customFormat="1">
      <c r="A1526" s="1007"/>
      <c r="B1526" s="956"/>
      <c r="C1526" s="956"/>
      <c r="G1526" s="956"/>
      <c r="H1526" s="956"/>
      <c r="I1526" s="956"/>
      <c r="J1526" s="956"/>
      <c r="K1526" s="956"/>
      <c r="L1526" s="956"/>
      <c r="M1526" s="956"/>
      <c r="N1526" s="956"/>
      <c r="O1526" s="956"/>
      <c r="P1526" s="956"/>
    </row>
    <row r="1527" spans="1:16" s="1008" customFormat="1">
      <c r="A1527" s="1007"/>
      <c r="B1527" s="956"/>
      <c r="C1527" s="956"/>
      <c r="G1527" s="956"/>
      <c r="H1527" s="956"/>
      <c r="I1527" s="956"/>
      <c r="J1527" s="956"/>
      <c r="K1527" s="956"/>
      <c r="L1527" s="956"/>
      <c r="M1527" s="956"/>
      <c r="N1527" s="956"/>
      <c r="O1527" s="956"/>
      <c r="P1527" s="956"/>
    </row>
    <row r="1528" spans="1:16" s="1008" customFormat="1">
      <c r="A1528" s="1007"/>
      <c r="B1528" s="956"/>
      <c r="C1528" s="956"/>
      <c r="G1528" s="956"/>
      <c r="H1528" s="956"/>
      <c r="I1528" s="956"/>
      <c r="J1528" s="956"/>
      <c r="K1528" s="956"/>
      <c r="L1528" s="956"/>
      <c r="M1528" s="956"/>
      <c r="N1528" s="956"/>
      <c r="O1528" s="956"/>
      <c r="P1528" s="956"/>
    </row>
    <row r="1529" spans="1:16" s="1008" customFormat="1">
      <c r="A1529" s="1007"/>
      <c r="B1529" s="956"/>
      <c r="C1529" s="956"/>
      <c r="G1529" s="956"/>
      <c r="H1529" s="956"/>
      <c r="I1529" s="956"/>
      <c r="J1529" s="956"/>
      <c r="K1529" s="956"/>
      <c r="L1529" s="956"/>
      <c r="M1529" s="956"/>
      <c r="N1529" s="956"/>
      <c r="O1529" s="956"/>
      <c r="P1529" s="956"/>
    </row>
    <row r="1530" spans="1:16" s="1008" customFormat="1">
      <c r="A1530" s="1007"/>
      <c r="B1530" s="956"/>
      <c r="C1530" s="956"/>
      <c r="G1530" s="956"/>
      <c r="H1530" s="956"/>
      <c r="I1530" s="956"/>
      <c r="J1530" s="956"/>
      <c r="K1530" s="956"/>
      <c r="L1530" s="956"/>
      <c r="M1530" s="956"/>
      <c r="N1530" s="956"/>
      <c r="O1530" s="956"/>
      <c r="P1530" s="956"/>
    </row>
    <row r="1531" spans="1:16" s="1008" customFormat="1">
      <c r="A1531" s="1007"/>
      <c r="B1531" s="956"/>
      <c r="C1531" s="956"/>
      <c r="G1531" s="956"/>
      <c r="H1531" s="956"/>
      <c r="I1531" s="956"/>
      <c r="J1531" s="956"/>
      <c r="K1531" s="956"/>
      <c r="L1531" s="956"/>
      <c r="M1531" s="956"/>
      <c r="N1531" s="956"/>
      <c r="O1531" s="956"/>
      <c r="P1531" s="956"/>
    </row>
    <row r="1532" spans="1:16" s="1008" customFormat="1">
      <c r="A1532" s="1007"/>
      <c r="B1532" s="956"/>
      <c r="C1532" s="956"/>
      <c r="G1532" s="956"/>
      <c r="H1532" s="956"/>
      <c r="I1532" s="956"/>
      <c r="J1532" s="956"/>
      <c r="K1532" s="956"/>
      <c r="L1532" s="956"/>
      <c r="M1532" s="956"/>
      <c r="N1532" s="956"/>
      <c r="O1532" s="956"/>
      <c r="P1532" s="956"/>
    </row>
    <row r="1533" spans="1:16" s="1008" customFormat="1">
      <c r="A1533" s="1007"/>
      <c r="B1533" s="956"/>
      <c r="C1533" s="956"/>
      <c r="G1533" s="956"/>
      <c r="H1533" s="956"/>
      <c r="I1533" s="956"/>
      <c r="J1533" s="956"/>
      <c r="K1533" s="956"/>
      <c r="L1533" s="956"/>
      <c r="M1533" s="956"/>
      <c r="N1533" s="956"/>
      <c r="O1533" s="956"/>
      <c r="P1533" s="956"/>
    </row>
    <row r="1534" spans="1:16" s="1008" customFormat="1">
      <c r="A1534" s="1007"/>
      <c r="B1534" s="956"/>
      <c r="C1534" s="956"/>
      <c r="G1534" s="956"/>
      <c r="H1534" s="956"/>
      <c r="I1534" s="956"/>
      <c r="J1534" s="956"/>
      <c r="K1534" s="956"/>
      <c r="L1534" s="956"/>
      <c r="M1534" s="956"/>
      <c r="N1534" s="956"/>
      <c r="O1534" s="956"/>
      <c r="P1534" s="956"/>
    </row>
    <row r="1535" spans="1:16" s="1008" customFormat="1">
      <c r="A1535" s="1007"/>
      <c r="B1535" s="956"/>
      <c r="C1535" s="956"/>
      <c r="G1535" s="956"/>
      <c r="H1535" s="956"/>
      <c r="I1535" s="956"/>
      <c r="J1535" s="956"/>
      <c r="K1535" s="956"/>
      <c r="L1535" s="956"/>
      <c r="M1535" s="956"/>
      <c r="N1535" s="956"/>
      <c r="O1535" s="956"/>
      <c r="P1535" s="956"/>
    </row>
    <row r="1536" spans="1:16" s="1008" customFormat="1">
      <c r="A1536" s="1007"/>
      <c r="B1536" s="956"/>
      <c r="C1536" s="956"/>
      <c r="G1536" s="956"/>
      <c r="H1536" s="956"/>
      <c r="I1536" s="956"/>
      <c r="J1536" s="956"/>
      <c r="K1536" s="956"/>
      <c r="L1536" s="956"/>
      <c r="M1536" s="956"/>
      <c r="N1536" s="956"/>
      <c r="O1536" s="956"/>
      <c r="P1536" s="956"/>
    </row>
    <row r="1537" spans="1:16" s="1008" customFormat="1">
      <c r="A1537" s="1007"/>
      <c r="B1537" s="956"/>
      <c r="C1537" s="956"/>
      <c r="G1537" s="956"/>
      <c r="H1537" s="956"/>
      <c r="I1537" s="956"/>
      <c r="J1537" s="956"/>
      <c r="K1537" s="956"/>
      <c r="L1537" s="956"/>
      <c r="M1537" s="956"/>
      <c r="N1537" s="956"/>
      <c r="O1537" s="956"/>
      <c r="P1537" s="956"/>
    </row>
    <row r="1538" spans="1:16" s="1008" customFormat="1">
      <c r="A1538" s="1007"/>
      <c r="B1538" s="956"/>
      <c r="C1538" s="956"/>
      <c r="G1538" s="956"/>
      <c r="H1538" s="956"/>
      <c r="I1538" s="956"/>
      <c r="J1538" s="956"/>
      <c r="K1538" s="956"/>
      <c r="L1538" s="956"/>
      <c r="M1538" s="956"/>
      <c r="N1538" s="956"/>
      <c r="O1538" s="956"/>
      <c r="P1538" s="956"/>
    </row>
    <row r="1539" spans="1:16" s="1008" customFormat="1">
      <c r="A1539" s="1007"/>
      <c r="B1539" s="956"/>
      <c r="C1539" s="956"/>
      <c r="G1539" s="956"/>
      <c r="H1539" s="956"/>
      <c r="I1539" s="956"/>
      <c r="J1539" s="956"/>
      <c r="K1539" s="956"/>
      <c r="L1539" s="956"/>
      <c r="M1539" s="956"/>
      <c r="N1539" s="956"/>
      <c r="O1539" s="956"/>
      <c r="P1539" s="956"/>
    </row>
    <row r="1540" spans="1:16" s="1008" customFormat="1">
      <c r="A1540" s="1007"/>
      <c r="B1540" s="956"/>
      <c r="C1540" s="956"/>
      <c r="G1540" s="956"/>
      <c r="H1540" s="956"/>
      <c r="I1540" s="956"/>
      <c r="J1540" s="956"/>
      <c r="K1540" s="956"/>
      <c r="L1540" s="956"/>
      <c r="M1540" s="956"/>
      <c r="N1540" s="956"/>
      <c r="O1540" s="956"/>
      <c r="P1540" s="956"/>
    </row>
    <row r="1541" spans="1:16" s="1008" customFormat="1">
      <c r="A1541" s="1007"/>
      <c r="B1541" s="956"/>
      <c r="C1541" s="956"/>
      <c r="G1541" s="956"/>
      <c r="H1541" s="956"/>
      <c r="I1541" s="956"/>
      <c r="J1541" s="956"/>
      <c r="K1541" s="956"/>
      <c r="L1541" s="956"/>
      <c r="M1541" s="956"/>
      <c r="N1541" s="956"/>
      <c r="O1541" s="956"/>
      <c r="P1541" s="956"/>
    </row>
    <row r="1542" spans="1:16" s="1008" customFormat="1">
      <c r="A1542" s="1007"/>
      <c r="B1542" s="956"/>
      <c r="C1542" s="956"/>
      <c r="G1542" s="956"/>
      <c r="H1542" s="956"/>
      <c r="I1542" s="956"/>
      <c r="J1542" s="956"/>
      <c r="K1542" s="956"/>
      <c r="L1542" s="956"/>
      <c r="M1542" s="956"/>
      <c r="N1542" s="956"/>
      <c r="O1542" s="956"/>
      <c r="P1542" s="956"/>
    </row>
    <row r="1543" spans="1:16" s="1008" customFormat="1">
      <c r="A1543" s="1007"/>
      <c r="B1543" s="956"/>
      <c r="C1543" s="956"/>
      <c r="G1543" s="956"/>
      <c r="H1543" s="956"/>
      <c r="I1543" s="956"/>
      <c r="J1543" s="956"/>
      <c r="K1543" s="956"/>
      <c r="L1543" s="956"/>
      <c r="M1543" s="956"/>
      <c r="N1543" s="956"/>
      <c r="O1543" s="956"/>
      <c r="P1543" s="956"/>
    </row>
    <row r="1544" spans="1:16" s="1008" customFormat="1">
      <c r="A1544" s="1007"/>
      <c r="B1544" s="956"/>
      <c r="C1544" s="956"/>
      <c r="G1544" s="956"/>
      <c r="H1544" s="956"/>
      <c r="I1544" s="956"/>
      <c r="J1544" s="956"/>
      <c r="K1544" s="956"/>
      <c r="L1544" s="956"/>
      <c r="M1544" s="956"/>
      <c r="N1544" s="956"/>
      <c r="O1544" s="956"/>
      <c r="P1544" s="956"/>
    </row>
    <row r="1545" spans="1:16" s="1008" customFormat="1">
      <c r="A1545" s="1007"/>
      <c r="B1545" s="956"/>
      <c r="C1545" s="956"/>
      <c r="G1545" s="956"/>
      <c r="H1545" s="956"/>
      <c r="I1545" s="956"/>
      <c r="J1545" s="956"/>
      <c r="K1545" s="956"/>
      <c r="L1545" s="956"/>
      <c r="M1545" s="956"/>
      <c r="N1545" s="956"/>
      <c r="O1545" s="956"/>
      <c r="P1545" s="956"/>
    </row>
    <row r="1546" spans="1:16" s="1008" customFormat="1">
      <c r="A1546" s="1007"/>
      <c r="B1546" s="956"/>
      <c r="C1546" s="956"/>
      <c r="G1546" s="956"/>
      <c r="H1546" s="956"/>
      <c r="I1546" s="956"/>
      <c r="J1546" s="956"/>
      <c r="K1546" s="956"/>
      <c r="L1546" s="956"/>
      <c r="M1546" s="956"/>
      <c r="N1546" s="956"/>
      <c r="O1546" s="956"/>
      <c r="P1546" s="956"/>
    </row>
    <row r="1547" spans="1:16" s="1008" customFormat="1">
      <c r="A1547" s="1007"/>
      <c r="B1547" s="956"/>
      <c r="C1547" s="956"/>
      <c r="G1547" s="956"/>
      <c r="H1547" s="956"/>
      <c r="I1547" s="956"/>
      <c r="J1547" s="956"/>
      <c r="K1547" s="956"/>
      <c r="L1547" s="956"/>
      <c r="M1547" s="956"/>
      <c r="N1547" s="956"/>
      <c r="O1547" s="956"/>
      <c r="P1547" s="956"/>
    </row>
    <row r="1548" spans="1:16" s="1008" customFormat="1">
      <c r="A1548" s="1007"/>
      <c r="B1548" s="956"/>
      <c r="C1548" s="956"/>
      <c r="G1548" s="956"/>
      <c r="H1548" s="956"/>
      <c r="I1548" s="956"/>
      <c r="J1548" s="956"/>
      <c r="K1548" s="956"/>
      <c r="L1548" s="956"/>
      <c r="M1548" s="956"/>
      <c r="N1548" s="956"/>
      <c r="O1548" s="956"/>
      <c r="P1548" s="956"/>
    </row>
    <row r="1549" spans="1:16" s="1008" customFormat="1">
      <c r="A1549" s="1007"/>
      <c r="B1549" s="956"/>
      <c r="C1549" s="956"/>
      <c r="G1549" s="956"/>
      <c r="H1549" s="956"/>
      <c r="I1549" s="956"/>
      <c r="J1549" s="956"/>
      <c r="K1549" s="956"/>
      <c r="L1549" s="956"/>
      <c r="M1549" s="956"/>
      <c r="N1549" s="956"/>
      <c r="O1549" s="956"/>
      <c r="P1549" s="956"/>
    </row>
    <row r="1550" spans="1:16" s="1008" customFormat="1">
      <c r="A1550" s="1007"/>
      <c r="B1550" s="956"/>
      <c r="C1550" s="956"/>
      <c r="G1550" s="956"/>
      <c r="H1550" s="956"/>
      <c r="I1550" s="956"/>
      <c r="J1550" s="956"/>
      <c r="K1550" s="956"/>
      <c r="L1550" s="956"/>
      <c r="M1550" s="956"/>
      <c r="N1550" s="956"/>
      <c r="O1550" s="956"/>
      <c r="P1550" s="956"/>
    </row>
    <row r="1551" spans="1:16" s="1008" customFormat="1">
      <c r="A1551" s="1007"/>
      <c r="B1551" s="956"/>
      <c r="C1551" s="956"/>
      <c r="G1551" s="956"/>
      <c r="H1551" s="956"/>
      <c r="I1551" s="956"/>
      <c r="J1551" s="956"/>
      <c r="K1551" s="956"/>
      <c r="L1551" s="956"/>
      <c r="M1551" s="956"/>
      <c r="N1551" s="956"/>
      <c r="O1551" s="956"/>
      <c r="P1551" s="956"/>
    </row>
    <row r="1552" spans="1:16" s="1008" customFormat="1">
      <c r="A1552" s="1007"/>
      <c r="B1552" s="956"/>
      <c r="C1552" s="956"/>
      <c r="G1552" s="956"/>
      <c r="H1552" s="956"/>
      <c r="I1552" s="956"/>
      <c r="J1552" s="956"/>
      <c r="K1552" s="956"/>
      <c r="L1552" s="956"/>
      <c r="M1552" s="956"/>
      <c r="N1552" s="956"/>
      <c r="O1552" s="956"/>
      <c r="P1552" s="956"/>
    </row>
    <row r="1553" spans="1:16" s="1008" customFormat="1">
      <c r="A1553" s="1007"/>
      <c r="B1553" s="956"/>
      <c r="C1553" s="956"/>
      <c r="G1553" s="956"/>
      <c r="H1553" s="956"/>
      <c r="I1553" s="956"/>
      <c r="J1553" s="956"/>
      <c r="K1553" s="956"/>
      <c r="L1553" s="956"/>
      <c r="M1553" s="956"/>
      <c r="N1553" s="956"/>
      <c r="O1553" s="956"/>
      <c r="P1553" s="956"/>
    </row>
    <row r="1554" spans="1:16" s="1008" customFormat="1">
      <c r="A1554" s="1007"/>
      <c r="B1554" s="956"/>
      <c r="C1554" s="956"/>
      <c r="G1554" s="956"/>
      <c r="H1554" s="956"/>
      <c r="I1554" s="956"/>
      <c r="J1554" s="956"/>
      <c r="K1554" s="956"/>
      <c r="L1554" s="956"/>
      <c r="M1554" s="956"/>
      <c r="N1554" s="956"/>
      <c r="O1554" s="956"/>
      <c r="P1554" s="956"/>
    </row>
    <row r="1555" spans="1:16" s="1008" customFormat="1">
      <c r="A1555" s="1007"/>
      <c r="B1555" s="956"/>
      <c r="C1555" s="956"/>
      <c r="G1555" s="956"/>
      <c r="H1555" s="956"/>
      <c r="I1555" s="956"/>
      <c r="J1555" s="956"/>
      <c r="K1555" s="956"/>
      <c r="L1555" s="956"/>
      <c r="M1555" s="956"/>
      <c r="N1555" s="956"/>
      <c r="O1555" s="956"/>
      <c r="P1555" s="956"/>
    </row>
    <row r="1556" spans="1:16" s="1008" customFormat="1">
      <c r="A1556" s="1007"/>
      <c r="B1556" s="956"/>
      <c r="C1556" s="956"/>
      <c r="G1556" s="956"/>
      <c r="H1556" s="956"/>
      <c r="I1556" s="956"/>
      <c r="J1556" s="956"/>
      <c r="K1556" s="956"/>
      <c r="L1556" s="956"/>
      <c r="M1556" s="956"/>
      <c r="N1556" s="956"/>
      <c r="O1556" s="956"/>
      <c r="P1556" s="956"/>
    </row>
    <row r="1557" spans="1:16" s="1008" customFormat="1">
      <c r="A1557" s="1007"/>
      <c r="B1557" s="956"/>
      <c r="C1557" s="956"/>
      <c r="G1557" s="956"/>
      <c r="H1557" s="956"/>
      <c r="I1557" s="956"/>
      <c r="J1557" s="956"/>
      <c r="K1557" s="956"/>
      <c r="L1557" s="956"/>
      <c r="M1557" s="956"/>
      <c r="N1557" s="956"/>
      <c r="O1557" s="956"/>
      <c r="P1557" s="956"/>
    </row>
    <row r="1558" spans="1:16" s="1008" customFormat="1">
      <c r="A1558" s="1007"/>
      <c r="B1558" s="956"/>
      <c r="C1558" s="956"/>
      <c r="G1558" s="956"/>
      <c r="H1558" s="956"/>
      <c r="I1558" s="956"/>
      <c r="J1558" s="956"/>
      <c r="K1558" s="956"/>
      <c r="L1558" s="956"/>
      <c r="M1558" s="956"/>
      <c r="N1558" s="956"/>
      <c r="O1558" s="956"/>
      <c r="P1558" s="956"/>
    </row>
    <row r="1559" spans="1:16" s="1008" customFormat="1">
      <c r="A1559" s="1007"/>
      <c r="B1559" s="956"/>
      <c r="C1559" s="956"/>
      <c r="G1559" s="956"/>
      <c r="H1559" s="956"/>
      <c r="I1559" s="956"/>
      <c r="J1559" s="956"/>
      <c r="K1559" s="956"/>
      <c r="L1559" s="956"/>
      <c r="M1559" s="956"/>
      <c r="N1559" s="956"/>
      <c r="O1559" s="956"/>
      <c r="P1559" s="956"/>
    </row>
    <row r="1560" spans="1:16" s="1008" customFormat="1">
      <c r="A1560" s="1007"/>
      <c r="B1560" s="956"/>
      <c r="C1560" s="956"/>
      <c r="G1560" s="956"/>
      <c r="H1560" s="956"/>
      <c r="I1560" s="956"/>
      <c r="J1560" s="956"/>
      <c r="K1560" s="956"/>
      <c r="L1560" s="956"/>
      <c r="M1560" s="956"/>
      <c r="N1560" s="956"/>
      <c r="O1560" s="956"/>
      <c r="P1560" s="956"/>
    </row>
    <row r="1561" spans="1:16" s="1008" customFormat="1">
      <c r="A1561" s="1007"/>
      <c r="B1561" s="956"/>
      <c r="C1561" s="956"/>
      <c r="G1561" s="956"/>
      <c r="H1561" s="956"/>
      <c r="I1561" s="956"/>
      <c r="J1561" s="956"/>
      <c r="K1561" s="956"/>
      <c r="L1561" s="956"/>
      <c r="M1561" s="956"/>
      <c r="N1561" s="956"/>
      <c r="O1561" s="956"/>
      <c r="P1561" s="956"/>
    </row>
    <row r="1562" spans="1:16" s="1008" customFormat="1">
      <c r="A1562" s="1007"/>
      <c r="B1562" s="956"/>
      <c r="C1562" s="956"/>
      <c r="G1562" s="956"/>
      <c r="H1562" s="956"/>
      <c r="I1562" s="956"/>
      <c r="J1562" s="956"/>
      <c r="K1562" s="956"/>
      <c r="L1562" s="956"/>
      <c r="M1562" s="956"/>
      <c r="N1562" s="956"/>
      <c r="O1562" s="956"/>
      <c r="P1562" s="956"/>
    </row>
    <row r="1563" spans="1:16" s="1008" customFormat="1">
      <c r="A1563" s="1007"/>
      <c r="B1563" s="956"/>
      <c r="C1563" s="956"/>
      <c r="G1563" s="956"/>
      <c r="H1563" s="956"/>
      <c r="I1563" s="956"/>
      <c r="J1563" s="956"/>
      <c r="K1563" s="956"/>
      <c r="L1563" s="956"/>
      <c r="M1563" s="956"/>
      <c r="N1563" s="956"/>
      <c r="O1563" s="956"/>
      <c r="P1563" s="956"/>
    </row>
    <row r="1564" spans="1:16" s="1008" customFormat="1">
      <c r="A1564" s="1007"/>
      <c r="B1564" s="956"/>
      <c r="C1564" s="956"/>
      <c r="G1564" s="956"/>
      <c r="H1564" s="956"/>
      <c r="I1564" s="956"/>
      <c r="J1564" s="956"/>
      <c r="K1564" s="956"/>
      <c r="L1564" s="956"/>
      <c r="M1564" s="956"/>
      <c r="N1564" s="956"/>
      <c r="O1564" s="956"/>
      <c r="P1564" s="956"/>
    </row>
    <row r="1565" spans="1:16" s="1008" customFormat="1">
      <c r="A1565" s="1007"/>
      <c r="B1565" s="956"/>
      <c r="C1565" s="956"/>
      <c r="G1565" s="956"/>
      <c r="H1565" s="956"/>
      <c r="I1565" s="956"/>
      <c r="J1565" s="956"/>
      <c r="K1565" s="956"/>
      <c r="L1565" s="956"/>
      <c r="M1565" s="956"/>
      <c r="N1565" s="956"/>
      <c r="O1565" s="956"/>
      <c r="P1565" s="956"/>
    </row>
    <row r="1566" spans="1:16" s="1008" customFormat="1">
      <c r="A1566" s="1007"/>
      <c r="B1566" s="956"/>
      <c r="C1566" s="956"/>
      <c r="G1566" s="956"/>
      <c r="H1566" s="956"/>
      <c r="I1566" s="956"/>
      <c r="J1566" s="956"/>
      <c r="K1566" s="956"/>
      <c r="L1566" s="956"/>
      <c r="M1566" s="956"/>
      <c r="N1566" s="956"/>
      <c r="O1566" s="956"/>
      <c r="P1566" s="956"/>
    </row>
    <row r="1567" spans="1:16" s="1008" customFormat="1">
      <c r="A1567" s="1007"/>
      <c r="B1567" s="956"/>
      <c r="C1567" s="956"/>
      <c r="G1567" s="956"/>
      <c r="H1567" s="956"/>
      <c r="I1567" s="956"/>
      <c r="J1567" s="956"/>
      <c r="K1567" s="956"/>
      <c r="L1567" s="956"/>
      <c r="M1567" s="956"/>
      <c r="N1567" s="956"/>
      <c r="O1567" s="956"/>
      <c r="P1567" s="956"/>
    </row>
    <row r="1568" spans="1:16" s="1008" customFormat="1">
      <c r="A1568" s="1007"/>
      <c r="B1568" s="956"/>
      <c r="C1568" s="956"/>
      <c r="G1568" s="956"/>
      <c r="H1568" s="956"/>
      <c r="I1568" s="956"/>
      <c r="J1568" s="956"/>
      <c r="K1568" s="956"/>
      <c r="L1568" s="956"/>
      <c r="M1568" s="956"/>
      <c r="N1568" s="956"/>
      <c r="O1568" s="956"/>
      <c r="P1568" s="956"/>
    </row>
    <row r="1569" spans="1:16" s="1008" customFormat="1">
      <c r="A1569" s="1007"/>
      <c r="B1569" s="956"/>
      <c r="C1569" s="956"/>
      <c r="G1569" s="956"/>
      <c r="H1569" s="956"/>
      <c r="I1569" s="956"/>
      <c r="J1569" s="956"/>
      <c r="K1569" s="956"/>
      <c r="L1569" s="956"/>
      <c r="M1569" s="956"/>
      <c r="N1569" s="956"/>
      <c r="O1569" s="956"/>
      <c r="P1569" s="956"/>
    </row>
    <row r="1570" spans="1:16" s="1008" customFormat="1">
      <c r="A1570" s="1007"/>
      <c r="B1570" s="956"/>
      <c r="C1570" s="956"/>
      <c r="G1570" s="956"/>
      <c r="H1570" s="956"/>
      <c r="I1570" s="956"/>
      <c r="J1570" s="956"/>
      <c r="K1570" s="956"/>
      <c r="L1570" s="956"/>
      <c r="M1570" s="956"/>
      <c r="N1570" s="956"/>
      <c r="O1570" s="956"/>
      <c r="P1570" s="956"/>
    </row>
    <row r="1571" spans="1:16" s="1008" customFormat="1">
      <c r="A1571" s="1007"/>
      <c r="B1571" s="956"/>
      <c r="C1571" s="956"/>
      <c r="G1571" s="956"/>
      <c r="H1571" s="956"/>
      <c r="I1571" s="956"/>
      <c r="J1571" s="956"/>
      <c r="K1571" s="956"/>
      <c r="L1571" s="956"/>
      <c r="M1571" s="956"/>
      <c r="N1571" s="956"/>
      <c r="O1571" s="956"/>
      <c r="P1571" s="956"/>
    </row>
    <row r="1572" spans="1:16" s="1008" customFormat="1">
      <c r="A1572" s="1007"/>
      <c r="B1572" s="956"/>
      <c r="C1572" s="956"/>
      <c r="G1572" s="956"/>
      <c r="H1572" s="956"/>
      <c r="I1572" s="956"/>
      <c r="J1572" s="956"/>
      <c r="K1572" s="956"/>
      <c r="L1572" s="956"/>
      <c r="M1572" s="956"/>
      <c r="N1572" s="956"/>
      <c r="O1572" s="956"/>
      <c r="P1572" s="956"/>
    </row>
    <row r="1573" spans="1:16" s="1008" customFormat="1">
      <c r="A1573" s="1007"/>
      <c r="B1573" s="956"/>
      <c r="C1573" s="956"/>
      <c r="G1573" s="956"/>
      <c r="H1573" s="956"/>
      <c r="I1573" s="956"/>
      <c r="J1573" s="956"/>
      <c r="K1573" s="956"/>
      <c r="L1573" s="956"/>
      <c r="M1573" s="956"/>
      <c r="N1573" s="956"/>
      <c r="O1573" s="956"/>
      <c r="P1573" s="956"/>
    </row>
    <row r="1574" spans="1:16" s="1008" customFormat="1">
      <c r="A1574" s="1007"/>
      <c r="B1574" s="956"/>
      <c r="C1574" s="956"/>
      <c r="G1574" s="956"/>
      <c r="H1574" s="956"/>
      <c r="I1574" s="956"/>
      <c r="J1574" s="956"/>
      <c r="K1574" s="956"/>
      <c r="L1574" s="956"/>
      <c r="M1574" s="956"/>
      <c r="N1574" s="956"/>
      <c r="O1574" s="956"/>
      <c r="P1574" s="956"/>
    </row>
    <row r="1575" spans="1:16" s="1008" customFormat="1">
      <c r="A1575" s="1007"/>
      <c r="B1575" s="956"/>
      <c r="C1575" s="956"/>
      <c r="G1575" s="956"/>
      <c r="H1575" s="956"/>
      <c r="I1575" s="956"/>
      <c r="J1575" s="956"/>
      <c r="K1575" s="956"/>
      <c r="L1575" s="956"/>
      <c r="M1575" s="956"/>
      <c r="N1575" s="956"/>
      <c r="O1575" s="956"/>
      <c r="P1575" s="956"/>
    </row>
    <row r="1576" spans="1:16" s="1008" customFormat="1">
      <c r="A1576" s="1007"/>
      <c r="B1576" s="956"/>
      <c r="C1576" s="956"/>
      <c r="G1576" s="956"/>
      <c r="H1576" s="956"/>
      <c r="I1576" s="956"/>
      <c r="J1576" s="956"/>
      <c r="K1576" s="956"/>
      <c r="L1576" s="956"/>
      <c r="M1576" s="956"/>
      <c r="N1576" s="956"/>
      <c r="O1576" s="956"/>
      <c r="P1576" s="956"/>
    </row>
    <row r="1577" spans="1:16" s="1008" customFormat="1">
      <c r="A1577" s="1007"/>
      <c r="B1577" s="956"/>
      <c r="C1577" s="956"/>
      <c r="G1577" s="956"/>
      <c r="H1577" s="956"/>
      <c r="I1577" s="956"/>
      <c r="J1577" s="956"/>
      <c r="K1577" s="956"/>
      <c r="L1577" s="956"/>
      <c r="M1577" s="956"/>
      <c r="N1577" s="956"/>
      <c r="O1577" s="956"/>
      <c r="P1577" s="956"/>
    </row>
    <row r="1578" spans="1:16" s="1008" customFormat="1">
      <c r="A1578" s="1007"/>
      <c r="B1578" s="956"/>
      <c r="C1578" s="956"/>
      <c r="G1578" s="956"/>
      <c r="H1578" s="956"/>
      <c r="I1578" s="956"/>
      <c r="J1578" s="956"/>
      <c r="K1578" s="956"/>
      <c r="L1578" s="956"/>
      <c r="M1578" s="956"/>
      <c r="N1578" s="956"/>
      <c r="O1578" s="956"/>
      <c r="P1578" s="956"/>
    </row>
    <row r="1579" spans="1:16" s="1008" customFormat="1">
      <c r="A1579" s="1007"/>
      <c r="B1579" s="956"/>
      <c r="C1579" s="956"/>
      <c r="G1579" s="956"/>
      <c r="H1579" s="956"/>
      <c r="I1579" s="956"/>
      <c r="J1579" s="956"/>
      <c r="K1579" s="956"/>
      <c r="L1579" s="956"/>
      <c r="M1579" s="956"/>
      <c r="N1579" s="956"/>
      <c r="O1579" s="956"/>
      <c r="P1579" s="956"/>
    </row>
    <row r="1580" spans="1:16" s="1008" customFormat="1">
      <c r="A1580" s="1007"/>
      <c r="B1580" s="956"/>
      <c r="C1580" s="956"/>
      <c r="G1580" s="956"/>
      <c r="H1580" s="956"/>
      <c r="I1580" s="956"/>
      <c r="J1580" s="956"/>
      <c r="K1580" s="956"/>
      <c r="L1580" s="956"/>
      <c r="M1580" s="956"/>
      <c r="N1580" s="956"/>
      <c r="O1580" s="956"/>
      <c r="P1580" s="956"/>
    </row>
    <row r="1581" spans="1:16" s="1008" customFormat="1">
      <c r="A1581" s="1007"/>
      <c r="B1581" s="956"/>
      <c r="C1581" s="956"/>
      <c r="G1581" s="956"/>
      <c r="H1581" s="956"/>
      <c r="I1581" s="956"/>
      <c r="J1581" s="956"/>
      <c r="K1581" s="956"/>
      <c r="L1581" s="956"/>
      <c r="M1581" s="956"/>
      <c r="N1581" s="956"/>
      <c r="O1581" s="956"/>
      <c r="P1581" s="956"/>
    </row>
    <row r="1582" spans="1:16" s="1008" customFormat="1">
      <c r="A1582" s="1007"/>
      <c r="B1582" s="956"/>
      <c r="C1582" s="956"/>
      <c r="G1582" s="956"/>
      <c r="H1582" s="956"/>
      <c r="I1582" s="956"/>
      <c r="J1582" s="956"/>
      <c r="K1582" s="956"/>
      <c r="L1582" s="956"/>
      <c r="M1582" s="956"/>
      <c r="N1582" s="956"/>
      <c r="O1582" s="956"/>
      <c r="P1582" s="956"/>
    </row>
    <row r="1583" spans="1:16" s="1008" customFormat="1">
      <c r="A1583" s="1007"/>
      <c r="B1583" s="956"/>
      <c r="C1583" s="956"/>
      <c r="G1583" s="956"/>
      <c r="H1583" s="956"/>
      <c r="I1583" s="956"/>
      <c r="J1583" s="956"/>
      <c r="K1583" s="956"/>
      <c r="L1583" s="956"/>
      <c r="M1583" s="956"/>
      <c r="N1583" s="956"/>
      <c r="O1583" s="956"/>
      <c r="P1583" s="956"/>
    </row>
    <row r="1584" spans="1:16" s="1008" customFormat="1">
      <c r="A1584" s="1007"/>
      <c r="B1584" s="956"/>
      <c r="C1584" s="956"/>
      <c r="G1584" s="956"/>
      <c r="H1584" s="956"/>
      <c r="I1584" s="956"/>
      <c r="J1584" s="956"/>
      <c r="K1584" s="956"/>
      <c r="L1584" s="956"/>
      <c r="M1584" s="956"/>
      <c r="N1584" s="956"/>
      <c r="O1584" s="956"/>
      <c r="P1584" s="956"/>
    </row>
    <row r="1585" spans="1:16" s="1008" customFormat="1">
      <c r="A1585" s="1007"/>
      <c r="B1585" s="956"/>
      <c r="C1585" s="956"/>
      <c r="G1585" s="956"/>
      <c r="H1585" s="956"/>
      <c r="I1585" s="956"/>
      <c r="J1585" s="956"/>
      <c r="K1585" s="956"/>
      <c r="L1585" s="956"/>
      <c r="M1585" s="956"/>
      <c r="N1585" s="956"/>
      <c r="O1585" s="956"/>
      <c r="P1585" s="956"/>
    </row>
    <row r="1586" spans="1:16" s="1008" customFormat="1">
      <c r="A1586" s="1007"/>
      <c r="B1586" s="956"/>
      <c r="C1586" s="956"/>
      <c r="G1586" s="956"/>
      <c r="H1586" s="956"/>
      <c r="I1586" s="956"/>
      <c r="J1586" s="956"/>
      <c r="K1586" s="956"/>
      <c r="L1586" s="956"/>
      <c r="M1586" s="956"/>
      <c r="N1586" s="956"/>
      <c r="O1586" s="956"/>
      <c r="P1586" s="956"/>
    </row>
    <row r="1587" spans="1:16" s="1008" customFormat="1">
      <c r="A1587" s="1007"/>
      <c r="B1587" s="956"/>
      <c r="C1587" s="956"/>
      <c r="G1587" s="956"/>
      <c r="H1587" s="956"/>
      <c r="I1587" s="956"/>
      <c r="J1587" s="956"/>
      <c r="K1587" s="956"/>
      <c r="L1587" s="956"/>
      <c r="M1587" s="956"/>
      <c r="N1587" s="956"/>
      <c r="O1587" s="956"/>
      <c r="P1587" s="956"/>
    </row>
    <row r="1588" spans="1:16" s="1008" customFormat="1">
      <c r="A1588" s="1007"/>
      <c r="B1588" s="956"/>
      <c r="C1588" s="956"/>
      <c r="G1588" s="956"/>
      <c r="H1588" s="956"/>
      <c r="I1588" s="956"/>
      <c r="J1588" s="956"/>
      <c r="K1588" s="956"/>
      <c r="L1588" s="956"/>
      <c r="M1588" s="956"/>
      <c r="N1588" s="956"/>
      <c r="O1588" s="956"/>
      <c r="P1588" s="956"/>
    </row>
    <row r="1589" spans="1:16" s="1008" customFormat="1">
      <c r="A1589" s="1007"/>
      <c r="B1589" s="956"/>
      <c r="C1589" s="956"/>
      <c r="G1589" s="956"/>
      <c r="H1589" s="956"/>
      <c r="I1589" s="956"/>
      <c r="J1589" s="956"/>
      <c r="K1589" s="956"/>
      <c r="L1589" s="956"/>
      <c r="M1589" s="956"/>
      <c r="N1589" s="956"/>
      <c r="O1589" s="956"/>
      <c r="P1589" s="956"/>
    </row>
    <row r="1590" spans="1:16" s="1008" customFormat="1">
      <c r="A1590" s="1007"/>
      <c r="B1590" s="956"/>
      <c r="C1590" s="956"/>
      <c r="G1590" s="956"/>
      <c r="H1590" s="956"/>
      <c r="I1590" s="956"/>
      <c r="J1590" s="956"/>
      <c r="K1590" s="956"/>
      <c r="L1590" s="956"/>
      <c r="M1590" s="956"/>
      <c r="N1590" s="956"/>
      <c r="O1590" s="956"/>
      <c r="P1590" s="956"/>
    </row>
    <row r="1591" spans="1:16" s="1008" customFormat="1">
      <c r="A1591" s="1007"/>
      <c r="B1591" s="956"/>
      <c r="C1591" s="956"/>
      <c r="G1591" s="956"/>
      <c r="H1591" s="956"/>
      <c r="I1591" s="956"/>
      <c r="J1591" s="956"/>
      <c r="K1591" s="956"/>
      <c r="L1591" s="956"/>
      <c r="M1591" s="956"/>
      <c r="N1591" s="956"/>
      <c r="O1591" s="956"/>
      <c r="P1591" s="956"/>
    </row>
    <row r="1592" spans="1:16" s="1008" customFormat="1">
      <c r="A1592" s="1007"/>
      <c r="B1592" s="956"/>
      <c r="C1592" s="956"/>
      <c r="G1592" s="956"/>
      <c r="H1592" s="956"/>
      <c r="I1592" s="956"/>
      <c r="J1592" s="956"/>
      <c r="K1592" s="956"/>
      <c r="L1592" s="956"/>
      <c r="M1592" s="956"/>
      <c r="N1592" s="956"/>
      <c r="O1592" s="956"/>
      <c r="P1592" s="956"/>
    </row>
    <row r="1593" spans="1:16" s="1008" customFormat="1">
      <c r="A1593" s="1007"/>
      <c r="B1593" s="956"/>
      <c r="C1593" s="956"/>
      <c r="G1593" s="956"/>
      <c r="H1593" s="956"/>
      <c r="I1593" s="956"/>
      <c r="J1593" s="956"/>
      <c r="K1593" s="956"/>
      <c r="L1593" s="956"/>
      <c r="M1593" s="956"/>
      <c r="N1593" s="956"/>
      <c r="O1593" s="956"/>
      <c r="P1593" s="956"/>
    </row>
    <row r="1594" spans="1:16" s="1008" customFormat="1">
      <c r="A1594" s="1007"/>
      <c r="B1594" s="956"/>
      <c r="C1594" s="956"/>
      <c r="G1594" s="956"/>
      <c r="H1594" s="956"/>
      <c r="I1594" s="956"/>
      <c r="J1594" s="956"/>
      <c r="K1594" s="956"/>
      <c r="L1594" s="956"/>
      <c r="M1594" s="956"/>
      <c r="N1594" s="956"/>
      <c r="O1594" s="956"/>
      <c r="P1594" s="956"/>
    </row>
    <row r="1595" spans="1:16" s="1008" customFormat="1">
      <c r="A1595" s="1007"/>
      <c r="B1595" s="956"/>
      <c r="C1595" s="956"/>
      <c r="G1595" s="956"/>
      <c r="H1595" s="956"/>
      <c r="I1595" s="956"/>
      <c r="J1595" s="956"/>
      <c r="K1595" s="956"/>
      <c r="L1595" s="956"/>
      <c r="M1595" s="956"/>
      <c r="N1595" s="956"/>
      <c r="O1595" s="956"/>
      <c r="P1595" s="956"/>
    </row>
    <row r="1596" spans="1:16" s="1008" customFormat="1">
      <c r="A1596" s="1007"/>
      <c r="B1596" s="956"/>
      <c r="C1596" s="956"/>
      <c r="G1596" s="956"/>
      <c r="H1596" s="956"/>
      <c r="I1596" s="956"/>
      <c r="J1596" s="956"/>
      <c r="K1596" s="956"/>
      <c r="L1596" s="956"/>
      <c r="M1596" s="956"/>
      <c r="N1596" s="956"/>
      <c r="O1596" s="956"/>
      <c r="P1596" s="956"/>
    </row>
    <row r="1597" spans="1:16" s="1008" customFormat="1">
      <c r="A1597" s="1007"/>
      <c r="B1597" s="956"/>
      <c r="C1597" s="956"/>
      <c r="G1597" s="956"/>
      <c r="H1597" s="956"/>
      <c r="I1597" s="956"/>
      <c r="J1597" s="956"/>
      <c r="K1597" s="956"/>
      <c r="L1597" s="956"/>
      <c r="M1597" s="956"/>
      <c r="N1597" s="956"/>
      <c r="O1597" s="956"/>
      <c r="P1597" s="956"/>
    </row>
    <row r="1598" spans="1:16" s="1008" customFormat="1">
      <c r="A1598" s="1007"/>
      <c r="B1598" s="956"/>
      <c r="C1598" s="956"/>
      <c r="G1598" s="956"/>
      <c r="H1598" s="956"/>
      <c r="I1598" s="956"/>
      <c r="J1598" s="956"/>
      <c r="K1598" s="956"/>
      <c r="L1598" s="956"/>
      <c r="M1598" s="956"/>
      <c r="N1598" s="956"/>
      <c r="O1598" s="956"/>
      <c r="P1598" s="956"/>
    </row>
    <row r="1599" spans="1:16" s="1008" customFormat="1">
      <c r="A1599" s="1007"/>
      <c r="B1599" s="956"/>
      <c r="C1599" s="956"/>
      <c r="G1599" s="956"/>
      <c r="H1599" s="956"/>
      <c r="I1599" s="956"/>
      <c r="J1599" s="956"/>
      <c r="K1599" s="956"/>
      <c r="L1599" s="956"/>
      <c r="M1599" s="956"/>
      <c r="N1599" s="956"/>
      <c r="O1599" s="956"/>
      <c r="P1599" s="956"/>
    </row>
    <row r="1600" spans="1:16" s="1008" customFormat="1">
      <c r="A1600" s="1007"/>
      <c r="B1600" s="956"/>
      <c r="C1600" s="956"/>
      <c r="G1600" s="956"/>
      <c r="H1600" s="956"/>
      <c r="I1600" s="956"/>
      <c r="J1600" s="956"/>
      <c r="K1600" s="956"/>
      <c r="L1600" s="956"/>
      <c r="M1600" s="956"/>
      <c r="N1600" s="956"/>
      <c r="O1600" s="956"/>
      <c r="P1600" s="956"/>
    </row>
    <row r="1601" spans="1:16" s="1008" customFormat="1">
      <c r="A1601" s="1007"/>
      <c r="B1601" s="956"/>
      <c r="C1601" s="956"/>
      <c r="G1601" s="956"/>
      <c r="H1601" s="956"/>
      <c r="I1601" s="956"/>
      <c r="J1601" s="956"/>
      <c r="K1601" s="956"/>
      <c r="L1601" s="956"/>
      <c r="M1601" s="956"/>
      <c r="N1601" s="956"/>
      <c r="O1601" s="956"/>
      <c r="P1601" s="956"/>
    </row>
    <row r="1602" spans="1:16" s="1008" customFormat="1">
      <c r="A1602" s="1007"/>
      <c r="B1602" s="956"/>
      <c r="C1602" s="956"/>
      <c r="G1602" s="956"/>
      <c r="H1602" s="956"/>
      <c r="I1602" s="956"/>
      <c r="J1602" s="956"/>
      <c r="K1602" s="956"/>
      <c r="L1602" s="956"/>
      <c r="M1602" s="956"/>
      <c r="N1602" s="956"/>
      <c r="O1602" s="956"/>
      <c r="P1602" s="956"/>
    </row>
    <row r="1603" spans="1:16" s="1008" customFormat="1">
      <c r="A1603" s="1007"/>
      <c r="B1603" s="956"/>
      <c r="C1603" s="956"/>
      <c r="G1603" s="956"/>
      <c r="H1603" s="956"/>
      <c r="I1603" s="956"/>
      <c r="J1603" s="956"/>
      <c r="K1603" s="956"/>
      <c r="L1603" s="956"/>
      <c r="M1603" s="956"/>
      <c r="N1603" s="956"/>
      <c r="O1603" s="956"/>
      <c r="P1603" s="956"/>
    </row>
    <row r="1604" spans="1:16" s="1008" customFormat="1">
      <c r="A1604" s="1007"/>
      <c r="B1604" s="956"/>
      <c r="C1604" s="956"/>
      <c r="G1604" s="956"/>
      <c r="H1604" s="956"/>
      <c r="I1604" s="956"/>
      <c r="J1604" s="956"/>
      <c r="K1604" s="956"/>
      <c r="L1604" s="956"/>
      <c r="M1604" s="956"/>
      <c r="N1604" s="956"/>
      <c r="O1604" s="956"/>
      <c r="P1604" s="956"/>
    </row>
    <row r="1605" spans="1:16" s="1008" customFormat="1">
      <c r="A1605" s="1007"/>
      <c r="B1605" s="956"/>
      <c r="C1605" s="956"/>
      <c r="G1605" s="956"/>
      <c r="H1605" s="956"/>
      <c r="I1605" s="956"/>
      <c r="J1605" s="956"/>
      <c r="K1605" s="956"/>
      <c r="L1605" s="956"/>
      <c r="M1605" s="956"/>
      <c r="N1605" s="956"/>
      <c r="O1605" s="956"/>
      <c r="P1605" s="956"/>
    </row>
    <row r="1606" spans="1:16" s="1008" customFormat="1">
      <c r="A1606" s="1007"/>
      <c r="B1606" s="956"/>
      <c r="C1606" s="956"/>
      <c r="G1606" s="956"/>
      <c r="H1606" s="956"/>
      <c r="I1606" s="956"/>
      <c r="J1606" s="956"/>
      <c r="K1606" s="956"/>
      <c r="L1606" s="956"/>
      <c r="M1606" s="956"/>
      <c r="N1606" s="956"/>
      <c r="O1606" s="956"/>
      <c r="P1606" s="956"/>
    </row>
    <row r="1607" spans="1:16" s="1008" customFormat="1">
      <c r="A1607" s="1007"/>
      <c r="B1607" s="956"/>
      <c r="C1607" s="956"/>
      <c r="G1607" s="956"/>
      <c r="H1607" s="956"/>
      <c r="I1607" s="956"/>
      <c r="J1607" s="956"/>
      <c r="K1607" s="956"/>
      <c r="L1607" s="956"/>
      <c r="M1607" s="956"/>
      <c r="N1607" s="956"/>
      <c r="O1607" s="956"/>
      <c r="P1607" s="956"/>
    </row>
    <row r="1608" spans="1:16" s="1008" customFormat="1">
      <c r="A1608" s="1007"/>
      <c r="B1608" s="956"/>
      <c r="C1608" s="956"/>
      <c r="G1608" s="956"/>
      <c r="H1608" s="956"/>
      <c r="I1608" s="956"/>
      <c r="J1608" s="956"/>
      <c r="K1608" s="956"/>
      <c r="L1608" s="956"/>
      <c r="M1608" s="956"/>
      <c r="N1608" s="956"/>
      <c r="O1608" s="956"/>
      <c r="P1608" s="956"/>
    </row>
    <row r="1609" spans="1:16" s="1008" customFormat="1">
      <c r="A1609" s="1007"/>
      <c r="B1609" s="956"/>
      <c r="C1609" s="956"/>
      <c r="G1609" s="956"/>
      <c r="H1609" s="956"/>
      <c r="I1609" s="956"/>
      <c r="J1609" s="956"/>
      <c r="K1609" s="956"/>
      <c r="L1609" s="956"/>
      <c r="M1609" s="956"/>
      <c r="N1609" s="956"/>
      <c r="O1609" s="956"/>
      <c r="P1609" s="956"/>
    </row>
    <row r="1610" spans="1:16" s="1008" customFormat="1">
      <c r="A1610" s="1007"/>
      <c r="B1610" s="956"/>
      <c r="C1610" s="956"/>
      <c r="G1610" s="956"/>
      <c r="H1610" s="956"/>
      <c r="I1610" s="956"/>
      <c r="J1610" s="956"/>
      <c r="K1610" s="956"/>
      <c r="L1610" s="956"/>
      <c r="M1610" s="956"/>
      <c r="N1610" s="956"/>
      <c r="O1610" s="956"/>
      <c r="P1610" s="956"/>
    </row>
    <row r="1611" spans="1:16" s="1008" customFormat="1">
      <c r="A1611" s="1007"/>
      <c r="B1611" s="956"/>
      <c r="C1611" s="956"/>
      <c r="G1611" s="956"/>
      <c r="H1611" s="956"/>
      <c r="I1611" s="956"/>
      <c r="J1611" s="956"/>
      <c r="K1611" s="956"/>
      <c r="L1611" s="956"/>
      <c r="M1611" s="956"/>
      <c r="N1611" s="956"/>
      <c r="O1611" s="956"/>
      <c r="P1611" s="956"/>
    </row>
    <row r="1612" spans="1:16" s="1008" customFormat="1">
      <c r="A1612" s="1007"/>
      <c r="B1612" s="956"/>
      <c r="C1612" s="956"/>
      <c r="G1612" s="956"/>
      <c r="H1612" s="956"/>
      <c r="I1612" s="956"/>
      <c r="J1612" s="956"/>
      <c r="K1612" s="956"/>
      <c r="L1612" s="956"/>
      <c r="M1612" s="956"/>
      <c r="N1612" s="956"/>
      <c r="O1612" s="956"/>
      <c r="P1612" s="956"/>
    </row>
    <row r="1613" spans="1:16" s="1008" customFormat="1">
      <c r="A1613" s="1007"/>
      <c r="B1613" s="956"/>
      <c r="C1613" s="956"/>
      <c r="G1613" s="956"/>
      <c r="H1613" s="956"/>
      <c r="I1613" s="956"/>
      <c r="J1613" s="956"/>
      <c r="K1613" s="956"/>
      <c r="L1613" s="956"/>
      <c r="M1613" s="956"/>
      <c r="N1613" s="956"/>
      <c r="O1613" s="956"/>
      <c r="P1613" s="956"/>
    </row>
    <row r="1614" spans="1:16" s="1008" customFormat="1">
      <c r="A1614" s="1007"/>
      <c r="B1614" s="956"/>
      <c r="C1614" s="956"/>
      <c r="G1614" s="956"/>
      <c r="H1614" s="956"/>
      <c r="I1614" s="956"/>
      <c r="J1614" s="956"/>
      <c r="K1614" s="956"/>
      <c r="L1614" s="956"/>
      <c r="M1614" s="956"/>
      <c r="N1614" s="956"/>
      <c r="O1614" s="956"/>
      <c r="P1614" s="956"/>
    </row>
    <row r="1615" spans="1:16" s="1008" customFormat="1">
      <c r="A1615" s="1007"/>
      <c r="B1615" s="956"/>
      <c r="C1615" s="956"/>
      <c r="G1615" s="956"/>
      <c r="H1615" s="956"/>
      <c r="I1615" s="956"/>
      <c r="J1615" s="956"/>
      <c r="K1615" s="956"/>
      <c r="L1615" s="956"/>
      <c r="M1615" s="956"/>
      <c r="N1615" s="956"/>
      <c r="O1615" s="956"/>
      <c r="P1615" s="956"/>
    </row>
    <row r="1616" spans="1:16" s="1008" customFormat="1">
      <c r="A1616" s="1007"/>
      <c r="B1616" s="956"/>
      <c r="C1616" s="956"/>
      <c r="G1616" s="956"/>
      <c r="H1616" s="956"/>
      <c r="I1616" s="956"/>
      <c r="J1616" s="956"/>
      <c r="K1616" s="956"/>
      <c r="L1616" s="956"/>
      <c r="M1616" s="956"/>
      <c r="N1616" s="956"/>
      <c r="O1616" s="956"/>
      <c r="P1616" s="956"/>
    </row>
    <row r="1617" spans="1:16" s="1008" customFormat="1">
      <c r="A1617" s="1007"/>
      <c r="B1617" s="956"/>
      <c r="C1617" s="956"/>
      <c r="G1617" s="956"/>
      <c r="H1617" s="956"/>
      <c r="I1617" s="956"/>
      <c r="J1617" s="956"/>
      <c r="K1617" s="956"/>
      <c r="L1617" s="956"/>
      <c r="M1617" s="956"/>
      <c r="N1617" s="956"/>
      <c r="O1617" s="956"/>
      <c r="P1617" s="956"/>
    </row>
    <row r="1618" spans="1:16" s="1008" customFormat="1">
      <c r="A1618" s="1007"/>
      <c r="B1618" s="956"/>
      <c r="C1618" s="956"/>
      <c r="G1618" s="956"/>
      <c r="H1618" s="956"/>
      <c r="I1618" s="956"/>
      <c r="J1618" s="956"/>
      <c r="K1618" s="956"/>
      <c r="L1618" s="956"/>
      <c r="M1618" s="956"/>
      <c r="N1618" s="956"/>
      <c r="O1618" s="956"/>
      <c r="P1618" s="956"/>
    </row>
    <row r="1619" spans="1:16" s="1008" customFormat="1">
      <c r="A1619" s="1007"/>
      <c r="B1619" s="956"/>
      <c r="C1619" s="956"/>
      <c r="G1619" s="956"/>
      <c r="H1619" s="956"/>
      <c r="I1619" s="956"/>
      <c r="J1619" s="956"/>
      <c r="K1619" s="956"/>
      <c r="L1619" s="956"/>
      <c r="M1619" s="956"/>
      <c r="N1619" s="956"/>
      <c r="O1619" s="956"/>
      <c r="P1619" s="956"/>
    </row>
    <row r="1620" spans="1:16" s="1008" customFormat="1">
      <c r="A1620" s="1007"/>
      <c r="B1620" s="956"/>
      <c r="C1620" s="956"/>
      <c r="G1620" s="956"/>
      <c r="H1620" s="956"/>
      <c r="I1620" s="956"/>
      <c r="J1620" s="956"/>
      <c r="K1620" s="956"/>
      <c r="L1620" s="956"/>
      <c r="M1620" s="956"/>
      <c r="N1620" s="956"/>
      <c r="O1620" s="956"/>
      <c r="P1620" s="956"/>
    </row>
    <row r="1621" spans="1:16" s="1008" customFormat="1">
      <c r="A1621" s="1007"/>
      <c r="B1621" s="956"/>
      <c r="C1621" s="956"/>
      <c r="G1621" s="956"/>
      <c r="H1621" s="956"/>
      <c r="I1621" s="956"/>
      <c r="J1621" s="956"/>
      <c r="K1621" s="956"/>
      <c r="L1621" s="956"/>
      <c r="M1621" s="956"/>
      <c r="N1621" s="956"/>
      <c r="O1621" s="956"/>
      <c r="P1621" s="956"/>
    </row>
    <row r="1622" spans="1:16" s="1008" customFormat="1">
      <c r="A1622" s="1007"/>
      <c r="B1622" s="956"/>
      <c r="C1622" s="956"/>
      <c r="G1622" s="956"/>
      <c r="H1622" s="956"/>
      <c r="I1622" s="956"/>
      <c r="J1622" s="956"/>
      <c r="K1622" s="956"/>
      <c r="L1622" s="956"/>
      <c r="M1622" s="956"/>
      <c r="N1622" s="956"/>
      <c r="O1622" s="956"/>
      <c r="P1622" s="956"/>
    </row>
    <row r="1623" spans="1:16" s="1008" customFormat="1">
      <c r="A1623" s="1007"/>
      <c r="B1623" s="956"/>
      <c r="C1623" s="956"/>
      <c r="G1623" s="956"/>
      <c r="H1623" s="956"/>
      <c r="I1623" s="956"/>
      <c r="J1623" s="956"/>
      <c r="K1623" s="956"/>
      <c r="L1623" s="956"/>
      <c r="M1623" s="956"/>
      <c r="N1623" s="956"/>
      <c r="O1623" s="956"/>
      <c r="P1623" s="956"/>
    </row>
    <row r="1624" spans="1:16" s="1008" customFormat="1">
      <c r="A1624" s="1007"/>
      <c r="B1624" s="956"/>
      <c r="C1624" s="956"/>
      <c r="G1624" s="956"/>
      <c r="H1624" s="956"/>
      <c r="I1624" s="956"/>
      <c r="J1624" s="956"/>
      <c r="K1624" s="956"/>
      <c r="L1624" s="956"/>
      <c r="M1624" s="956"/>
      <c r="N1624" s="956"/>
      <c r="O1624" s="956"/>
      <c r="P1624" s="956"/>
    </row>
    <row r="1625" spans="1:16" s="1008" customFormat="1">
      <c r="A1625" s="1007"/>
      <c r="B1625" s="956"/>
      <c r="C1625" s="956"/>
      <c r="G1625" s="956"/>
      <c r="H1625" s="956"/>
      <c r="I1625" s="956"/>
      <c r="J1625" s="956"/>
      <c r="K1625" s="956"/>
      <c r="L1625" s="956"/>
      <c r="M1625" s="956"/>
      <c r="N1625" s="956"/>
      <c r="O1625" s="956"/>
      <c r="P1625" s="956"/>
    </row>
    <row r="1626" spans="1:16" s="1008" customFormat="1">
      <c r="A1626" s="1007"/>
      <c r="B1626" s="956"/>
      <c r="C1626" s="956"/>
      <c r="G1626" s="956"/>
      <c r="H1626" s="956"/>
      <c r="I1626" s="956"/>
      <c r="J1626" s="956"/>
      <c r="K1626" s="956"/>
      <c r="L1626" s="956"/>
      <c r="M1626" s="956"/>
      <c r="N1626" s="956"/>
      <c r="O1626" s="956"/>
      <c r="P1626" s="956"/>
    </row>
    <row r="1627" spans="1:16" s="1008" customFormat="1">
      <c r="A1627" s="1007"/>
      <c r="B1627" s="956"/>
      <c r="C1627" s="956"/>
      <c r="G1627" s="956"/>
      <c r="H1627" s="956"/>
      <c r="I1627" s="956"/>
      <c r="J1627" s="956"/>
      <c r="K1627" s="956"/>
      <c r="L1627" s="956"/>
      <c r="M1627" s="956"/>
      <c r="N1627" s="956"/>
      <c r="O1627" s="956"/>
      <c r="P1627" s="956"/>
    </row>
    <row r="1628" spans="1:16" s="1008" customFormat="1">
      <c r="A1628" s="1007"/>
      <c r="B1628" s="956"/>
      <c r="C1628" s="956"/>
      <c r="G1628" s="956"/>
      <c r="H1628" s="956"/>
      <c r="I1628" s="956"/>
      <c r="J1628" s="956"/>
      <c r="K1628" s="956"/>
      <c r="L1628" s="956"/>
      <c r="M1628" s="956"/>
      <c r="N1628" s="956"/>
      <c r="O1628" s="956"/>
      <c r="P1628" s="956"/>
    </row>
    <row r="1629" spans="1:16" s="1008" customFormat="1">
      <c r="A1629" s="1007"/>
      <c r="B1629" s="956"/>
      <c r="C1629" s="956"/>
      <c r="G1629" s="956"/>
      <c r="H1629" s="956"/>
      <c r="I1629" s="956"/>
      <c r="J1629" s="956"/>
      <c r="K1629" s="956"/>
      <c r="L1629" s="956"/>
      <c r="M1629" s="956"/>
      <c r="N1629" s="956"/>
      <c r="O1629" s="956"/>
      <c r="P1629" s="956"/>
    </row>
    <row r="1630" spans="1:16" s="1008" customFormat="1">
      <c r="A1630" s="1007"/>
      <c r="B1630" s="956"/>
      <c r="C1630" s="956"/>
      <c r="G1630" s="956"/>
      <c r="H1630" s="956"/>
      <c r="I1630" s="956"/>
      <c r="J1630" s="956"/>
      <c r="K1630" s="956"/>
      <c r="L1630" s="956"/>
      <c r="M1630" s="956"/>
      <c r="N1630" s="956"/>
      <c r="O1630" s="956"/>
      <c r="P1630" s="956"/>
    </row>
    <row r="1631" spans="1:16" s="1008" customFormat="1">
      <c r="A1631" s="1007"/>
      <c r="B1631" s="956"/>
      <c r="C1631" s="956"/>
      <c r="G1631" s="956"/>
      <c r="H1631" s="956"/>
      <c r="I1631" s="956"/>
      <c r="J1631" s="956"/>
      <c r="K1631" s="956"/>
      <c r="L1631" s="956"/>
      <c r="M1631" s="956"/>
      <c r="N1631" s="956"/>
      <c r="O1631" s="956"/>
      <c r="P1631" s="956"/>
    </row>
    <row r="1632" spans="1:16" s="1008" customFormat="1">
      <c r="A1632" s="1007"/>
      <c r="B1632" s="956"/>
      <c r="C1632" s="956"/>
      <c r="G1632" s="956"/>
      <c r="H1632" s="956"/>
      <c r="I1632" s="956"/>
      <c r="J1632" s="956"/>
      <c r="K1632" s="956"/>
      <c r="L1632" s="956"/>
      <c r="M1632" s="956"/>
      <c r="N1632" s="956"/>
      <c r="O1632" s="956"/>
      <c r="P1632" s="956"/>
    </row>
    <row r="1633" spans="1:16" s="1008" customFormat="1">
      <c r="A1633" s="1007"/>
      <c r="B1633" s="956"/>
      <c r="C1633" s="956"/>
      <c r="G1633" s="956"/>
      <c r="H1633" s="956"/>
      <c r="I1633" s="956"/>
      <c r="J1633" s="956"/>
      <c r="K1633" s="956"/>
      <c r="L1633" s="956"/>
      <c r="M1633" s="956"/>
      <c r="N1633" s="956"/>
      <c r="O1633" s="956"/>
      <c r="P1633" s="956"/>
    </row>
    <row r="1634" spans="1:16" s="1008" customFormat="1">
      <c r="A1634" s="1007"/>
      <c r="B1634" s="956"/>
      <c r="C1634" s="956"/>
      <c r="G1634" s="956"/>
      <c r="H1634" s="956"/>
      <c r="I1634" s="956"/>
      <c r="J1634" s="956"/>
      <c r="K1634" s="956"/>
      <c r="L1634" s="956"/>
      <c r="M1634" s="956"/>
      <c r="N1634" s="956"/>
      <c r="O1634" s="956"/>
      <c r="P1634" s="956"/>
    </row>
    <row r="1635" spans="1:16" s="1008" customFormat="1">
      <c r="A1635" s="1007"/>
      <c r="B1635" s="956"/>
      <c r="C1635" s="956"/>
      <c r="G1635" s="956"/>
      <c r="H1635" s="956"/>
      <c r="I1635" s="956"/>
      <c r="J1635" s="956"/>
      <c r="K1635" s="956"/>
      <c r="L1635" s="956"/>
      <c r="M1635" s="956"/>
      <c r="N1635" s="956"/>
      <c r="O1635" s="956"/>
      <c r="P1635" s="956"/>
    </row>
    <row r="1636" spans="1:16" s="1008" customFormat="1">
      <c r="A1636" s="1007"/>
      <c r="B1636" s="956"/>
      <c r="C1636" s="956"/>
      <c r="G1636" s="956"/>
      <c r="H1636" s="956"/>
      <c r="I1636" s="956"/>
      <c r="J1636" s="956"/>
      <c r="K1636" s="956"/>
      <c r="L1636" s="956"/>
      <c r="M1636" s="956"/>
      <c r="N1636" s="956"/>
      <c r="O1636" s="956"/>
      <c r="P1636" s="956"/>
    </row>
    <row r="1637" spans="1:16" s="1008" customFormat="1">
      <c r="A1637" s="1007"/>
      <c r="B1637" s="956"/>
      <c r="C1637" s="956"/>
      <c r="G1637" s="956"/>
      <c r="H1637" s="956"/>
      <c r="I1637" s="956"/>
      <c r="J1637" s="956"/>
      <c r="K1637" s="956"/>
      <c r="L1637" s="956"/>
      <c r="M1637" s="956"/>
      <c r="N1637" s="956"/>
      <c r="O1637" s="956"/>
      <c r="P1637" s="956"/>
    </row>
    <row r="1638" spans="1:16" s="1008" customFormat="1">
      <c r="A1638" s="1007"/>
      <c r="B1638" s="956"/>
      <c r="C1638" s="956"/>
      <c r="G1638" s="956"/>
      <c r="H1638" s="956"/>
      <c r="I1638" s="956"/>
      <c r="J1638" s="956"/>
      <c r="K1638" s="956"/>
      <c r="L1638" s="956"/>
      <c r="M1638" s="956"/>
      <c r="N1638" s="956"/>
      <c r="O1638" s="956"/>
      <c r="P1638" s="956"/>
    </row>
    <row r="1639" spans="1:16" s="1008" customFormat="1">
      <c r="A1639" s="1007"/>
      <c r="B1639" s="956"/>
      <c r="C1639" s="956"/>
      <c r="G1639" s="956"/>
      <c r="H1639" s="956"/>
      <c r="I1639" s="956"/>
      <c r="J1639" s="956"/>
      <c r="K1639" s="956"/>
      <c r="L1639" s="956"/>
      <c r="M1639" s="956"/>
      <c r="N1639" s="956"/>
      <c r="O1639" s="956"/>
      <c r="P1639" s="956"/>
    </row>
    <row r="1640" spans="1:16" s="1008" customFormat="1">
      <c r="A1640" s="1007"/>
      <c r="B1640" s="956"/>
      <c r="C1640" s="956"/>
      <c r="G1640" s="956"/>
      <c r="H1640" s="956"/>
      <c r="I1640" s="956"/>
      <c r="J1640" s="956"/>
      <c r="K1640" s="956"/>
      <c r="L1640" s="956"/>
      <c r="M1640" s="956"/>
      <c r="N1640" s="956"/>
      <c r="O1640" s="956"/>
      <c r="P1640" s="956"/>
    </row>
    <row r="1641" spans="1:16" s="1008" customFormat="1">
      <c r="A1641" s="1007"/>
      <c r="B1641" s="956"/>
      <c r="C1641" s="956"/>
      <c r="G1641" s="956"/>
      <c r="H1641" s="956"/>
      <c r="I1641" s="956"/>
      <c r="J1641" s="956"/>
      <c r="K1641" s="956"/>
      <c r="L1641" s="956"/>
      <c r="M1641" s="956"/>
      <c r="N1641" s="956"/>
      <c r="O1641" s="956"/>
      <c r="P1641" s="956"/>
    </row>
    <row r="1642" spans="1:16" s="1008" customFormat="1">
      <c r="A1642" s="1007"/>
      <c r="B1642" s="956"/>
      <c r="C1642" s="956"/>
      <c r="G1642" s="956"/>
      <c r="H1642" s="956"/>
      <c r="I1642" s="956"/>
      <c r="J1642" s="956"/>
      <c r="K1642" s="956"/>
      <c r="L1642" s="956"/>
      <c r="M1642" s="956"/>
      <c r="N1642" s="956"/>
      <c r="O1642" s="956"/>
      <c r="P1642" s="956"/>
    </row>
    <row r="1643" spans="1:16" s="1008" customFormat="1">
      <c r="A1643" s="1007"/>
      <c r="B1643" s="956"/>
      <c r="C1643" s="956"/>
      <c r="G1643" s="956"/>
      <c r="H1643" s="956"/>
      <c r="I1643" s="956"/>
      <c r="J1643" s="956"/>
      <c r="K1643" s="956"/>
      <c r="L1643" s="956"/>
      <c r="M1643" s="956"/>
      <c r="N1643" s="956"/>
      <c r="O1643" s="956"/>
      <c r="P1643" s="956"/>
    </row>
    <row r="1644" spans="1:16" s="1008" customFormat="1">
      <c r="A1644" s="1007"/>
      <c r="B1644" s="956"/>
      <c r="C1644" s="956"/>
      <c r="G1644" s="956"/>
      <c r="H1644" s="956"/>
      <c r="I1644" s="956"/>
      <c r="J1644" s="956"/>
      <c r="K1644" s="956"/>
      <c r="L1644" s="956"/>
      <c r="M1644" s="956"/>
      <c r="N1644" s="956"/>
      <c r="O1644" s="956"/>
      <c r="P1644" s="956"/>
    </row>
    <row r="1645" spans="1:16" s="1008" customFormat="1">
      <c r="A1645" s="1007"/>
      <c r="B1645" s="956"/>
      <c r="C1645" s="956"/>
      <c r="G1645" s="956"/>
      <c r="H1645" s="956"/>
      <c r="I1645" s="956"/>
      <c r="J1645" s="956"/>
      <c r="K1645" s="956"/>
      <c r="L1645" s="956"/>
      <c r="M1645" s="956"/>
      <c r="N1645" s="956"/>
      <c r="O1645" s="956"/>
      <c r="P1645" s="956"/>
    </row>
    <row r="1646" spans="1:16" s="1008" customFormat="1">
      <c r="A1646" s="1007"/>
      <c r="B1646" s="956"/>
      <c r="C1646" s="956"/>
      <c r="G1646" s="956"/>
      <c r="H1646" s="956"/>
      <c r="I1646" s="956"/>
      <c r="J1646" s="956"/>
      <c r="K1646" s="956"/>
      <c r="L1646" s="956"/>
      <c r="M1646" s="956"/>
      <c r="N1646" s="956"/>
      <c r="O1646" s="956"/>
      <c r="P1646" s="956"/>
    </row>
    <row r="1647" spans="1:16" s="1008" customFormat="1">
      <c r="A1647" s="1007"/>
      <c r="B1647" s="956"/>
      <c r="C1647" s="956"/>
      <c r="G1647" s="956"/>
      <c r="H1647" s="956"/>
      <c r="I1647" s="956"/>
      <c r="J1647" s="956"/>
      <c r="K1647" s="956"/>
      <c r="L1647" s="956"/>
      <c r="M1647" s="956"/>
      <c r="N1647" s="956"/>
      <c r="O1647" s="956"/>
      <c r="P1647" s="956"/>
    </row>
    <row r="1648" spans="1:16" s="1008" customFormat="1">
      <c r="A1648" s="1007"/>
      <c r="B1648" s="956"/>
      <c r="C1648" s="956"/>
      <c r="G1648" s="956"/>
      <c r="H1648" s="956"/>
      <c r="I1648" s="956"/>
      <c r="J1648" s="956"/>
      <c r="K1648" s="956"/>
      <c r="L1648" s="956"/>
      <c r="M1648" s="956"/>
      <c r="N1648" s="956"/>
      <c r="O1648" s="956"/>
      <c r="P1648" s="956"/>
    </row>
    <row r="1649" spans="1:16" s="1008" customFormat="1">
      <c r="A1649" s="1007"/>
      <c r="B1649" s="956"/>
      <c r="C1649" s="956"/>
      <c r="G1649" s="956"/>
      <c r="H1649" s="956"/>
      <c r="I1649" s="956"/>
      <c r="J1649" s="956"/>
      <c r="K1649" s="956"/>
      <c r="L1649" s="956"/>
      <c r="M1649" s="956"/>
      <c r="N1649" s="956"/>
      <c r="O1649" s="956"/>
      <c r="P1649" s="956"/>
    </row>
    <row r="1650" spans="1:16" s="1008" customFormat="1">
      <c r="A1650" s="1007"/>
      <c r="B1650" s="956"/>
      <c r="C1650" s="956"/>
      <c r="G1650" s="956"/>
      <c r="H1650" s="956"/>
      <c r="I1650" s="956"/>
      <c r="J1650" s="956"/>
      <c r="K1650" s="956"/>
      <c r="L1650" s="956"/>
      <c r="M1650" s="956"/>
      <c r="N1650" s="956"/>
      <c r="O1650" s="956"/>
      <c r="P1650" s="956"/>
    </row>
    <row r="1651" spans="1:16" s="1008" customFormat="1">
      <c r="A1651" s="1007"/>
      <c r="B1651" s="956"/>
      <c r="C1651" s="956"/>
      <c r="G1651" s="956"/>
      <c r="H1651" s="956"/>
      <c r="I1651" s="956"/>
      <c r="J1651" s="956"/>
      <c r="K1651" s="956"/>
      <c r="L1651" s="956"/>
      <c r="M1651" s="956"/>
      <c r="N1651" s="956"/>
      <c r="O1651" s="956"/>
      <c r="P1651" s="956"/>
    </row>
    <row r="1652" spans="1:16" s="1008" customFormat="1">
      <c r="A1652" s="1007"/>
      <c r="B1652" s="956"/>
      <c r="C1652" s="956"/>
      <c r="G1652" s="956"/>
      <c r="H1652" s="956"/>
      <c r="I1652" s="956"/>
      <c r="J1652" s="956"/>
      <c r="K1652" s="956"/>
      <c r="L1652" s="956"/>
      <c r="M1652" s="956"/>
      <c r="N1652" s="956"/>
      <c r="O1652" s="956"/>
      <c r="P1652" s="956"/>
    </row>
    <row r="1653" spans="1:16" s="1008" customFormat="1">
      <c r="A1653" s="1007"/>
      <c r="B1653" s="956"/>
      <c r="C1653" s="956"/>
      <c r="G1653" s="956"/>
      <c r="H1653" s="956"/>
      <c r="I1653" s="956"/>
      <c r="J1653" s="956"/>
      <c r="K1653" s="956"/>
      <c r="L1653" s="956"/>
      <c r="M1653" s="956"/>
      <c r="N1653" s="956"/>
      <c r="O1653" s="956"/>
      <c r="P1653" s="956"/>
    </row>
    <row r="1654" spans="1:16" s="1008" customFormat="1">
      <c r="A1654" s="1007"/>
      <c r="B1654" s="956"/>
      <c r="C1654" s="956"/>
      <c r="G1654" s="956"/>
      <c r="H1654" s="956"/>
      <c r="I1654" s="956"/>
      <c r="J1654" s="956"/>
      <c r="K1654" s="956"/>
      <c r="L1654" s="956"/>
      <c r="M1654" s="956"/>
      <c r="N1654" s="956"/>
      <c r="O1654" s="956"/>
      <c r="P1654" s="956"/>
    </row>
    <row r="1655" spans="1:16" s="1008" customFormat="1">
      <c r="A1655" s="1007"/>
      <c r="B1655" s="956"/>
      <c r="C1655" s="956"/>
      <c r="G1655" s="956"/>
      <c r="H1655" s="956"/>
      <c r="I1655" s="956"/>
      <c r="J1655" s="956"/>
      <c r="K1655" s="956"/>
      <c r="L1655" s="956"/>
      <c r="M1655" s="956"/>
      <c r="N1655" s="956"/>
      <c r="O1655" s="956"/>
      <c r="P1655" s="956"/>
    </row>
    <row r="1656" spans="1:16" s="1008" customFormat="1">
      <c r="A1656" s="1007"/>
      <c r="B1656" s="956"/>
      <c r="C1656" s="956"/>
      <c r="G1656" s="956"/>
      <c r="H1656" s="956"/>
      <c r="I1656" s="956"/>
      <c r="J1656" s="956"/>
      <c r="K1656" s="956"/>
      <c r="L1656" s="956"/>
      <c r="M1656" s="956"/>
      <c r="N1656" s="956"/>
      <c r="O1656" s="956"/>
      <c r="P1656" s="956"/>
    </row>
    <row r="1657" spans="1:16" s="1008" customFormat="1">
      <c r="A1657" s="1007"/>
      <c r="B1657" s="956"/>
      <c r="C1657" s="956"/>
      <c r="G1657" s="956"/>
      <c r="H1657" s="956"/>
      <c r="I1657" s="956"/>
      <c r="J1657" s="956"/>
      <c r="K1657" s="956"/>
      <c r="L1657" s="956"/>
      <c r="M1657" s="956"/>
      <c r="N1657" s="956"/>
      <c r="O1657" s="956"/>
      <c r="P1657" s="956"/>
    </row>
    <row r="1658" spans="1:16" s="1008" customFormat="1">
      <c r="A1658" s="1007"/>
      <c r="B1658" s="956"/>
      <c r="C1658" s="956"/>
      <c r="G1658" s="956"/>
      <c r="H1658" s="956"/>
      <c r="I1658" s="956"/>
      <c r="J1658" s="956"/>
      <c r="K1658" s="956"/>
      <c r="L1658" s="956"/>
      <c r="M1658" s="956"/>
      <c r="N1658" s="956"/>
      <c r="O1658" s="956"/>
      <c r="P1658" s="956"/>
    </row>
    <row r="1659" spans="1:16" s="1008" customFormat="1">
      <c r="A1659" s="1007"/>
      <c r="B1659" s="956"/>
      <c r="C1659" s="956"/>
      <c r="G1659" s="956"/>
      <c r="H1659" s="956"/>
      <c r="I1659" s="956"/>
      <c r="J1659" s="956"/>
      <c r="K1659" s="956"/>
      <c r="L1659" s="956"/>
      <c r="M1659" s="956"/>
      <c r="N1659" s="956"/>
      <c r="O1659" s="956"/>
      <c r="P1659" s="956"/>
    </row>
    <row r="1660" spans="1:16" s="1008" customFormat="1">
      <c r="A1660" s="1007"/>
      <c r="B1660" s="956"/>
      <c r="C1660" s="956"/>
      <c r="G1660" s="956"/>
      <c r="H1660" s="956"/>
      <c r="I1660" s="956"/>
      <c r="J1660" s="956"/>
      <c r="K1660" s="956"/>
      <c r="L1660" s="956"/>
      <c r="M1660" s="956"/>
      <c r="N1660" s="956"/>
      <c r="O1660" s="956"/>
      <c r="P1660" s="956"/>
    </row>
    <row r="1661" spans="1:16" s="1008" customFormat="1">
      <c r="A1661" s="1007"/>
      <c r="B1661" s="956"/>
      <c r="C1661" s="956"/>
      <c r="G1661" s="956"/>
      <c r="H1661" s="956"/>
      <c r="I1661" s="956"/>
      <c r="J1661" s="956"/>
      <c r="K1661" s="956"/>
      <c r="L1661" s="956"/>
      <c r="M1661" s="956"/>
      <c r="N1661" s="956"/>
      <c r="O1661" s="956"/>
      <c r="P1661" s="956"/>
    </row>
    <row r="1662" spans="1:16" s="1008" customFormat="1">
      <c r="A1662" s="1007"/>
      <c r="B1662" s="956"/>
      <c r="C1662" s="956"/>
      <c r="G1662" s="956"/>
      <c r="H1662" s="956"/>
      <c r="I1662" s="956"/>
      <c r="J1662" s="956"/>
      <c r="K1662" s="956"/>
      <c r="L1662" s="956"/>
      <c r="M1662" s="956"/>
      <c r="N1662" s="956"/>
      <c r="O1662" s="956"/>
      <c r="P1662" s="956"/>
    </row>
    <row r="1663" spans="1:16" s="1008" customFormat="1">
      <c r="A1663" s="1007"/>
      <c r="B1663" s="956"/>
      <c r="C1663" s="956"/>
      <c r="G1663" s="956"/>
      <c r="H1663" s="956"/>
      <c r="I1663" s="956"/>
      <c r="J1663" s="956"/>
      <c r="K1663" s="956"/>
      <c r="L1663" s="956"/>
      <c r="M1663" s="956"/>
      <c r="N1663" s="956"/>
      <c r="O1663" s="956"/>
      <c r="P1663" s="956"/>
    </row>
    <row r="1664" spans="1:16" s="1008" customFormat="1">
      <c r="A1664" s="1007"/>
      <c r="B1664" s="956"/>
      <c r="C1664" s="956"/>
      <c r="G1664" s="956"/>
      <c r="H1664" s="956"/>
      <c r="I1664" s="956"/>
      <c r="J1664" s="956"/>
      <c r="K1664" s="956"/>
      <c r="L1664" s="956"/>
      <c r="M1664" s="956"/>
      <c r="N1664" s="956"/>
      <c r="O1664" s="956"/>
      <c r="P1664" s="956"/>
    </row>
    <row r="1665" spans="1:16" s="1008" customFormat="1">
      <c r="A1665" s="1007"/>
      <c r="B1665" s="956"/>
      <c r="C1665" s="956"/>
      <c r="G1665" s="956"/>
      <c r="H1665" s="956"/>
      <c r="I1665" s="956"/>
      <c r="J1665" s="956"/>
      <c r="K1665" s="956"/>
      <c r="L1665" s="956"/>
      <c r="M1665" s="956"/>
      <c r="N1665" s="956"/>
      <c r="O1665" s="956"/>
      <c r="P1665" s="956"/>
    </row>
    <row r="1666" spans="1:16" s="1008" customFormat="1">
      <c r="A1666" s="1007"/>
      <c r="B1666" s="956"/>
      <c r="C1666" s="956"/>
      <c r="G1666" s="956"/>
      <c r="H1666" s="956"/>
      <c r="I1666" s="956"/>
      <c r="J1666" s="956"/>
      <c r="K1666" s="956"/>
      <c r="L1666" s="956"/>
      <c r="M1666" s="956"/>
      <c r="N1666" s="956"/>
      <c r="O1666" s="956"/>
      <c r="P1666" s="956"/>
    </row>
    <row r="1667" spans="1:16" s="1008" customFormat="1">
      <c r="A1667" s="1007"/>
      <c r="B1667" s="956"/>
      <c r="C1667" s="956"/>
      <c r="G1667" s="956"/>
      <c r="H1667" s="956"/>
      <c r="I1667" s="956"/>
      <c r="J1667" s="956"/>
      <c r="K1667" s="956"/>
      <c r="L1667" s="956"/>
      <c r="M1667" s="956"/>
      <c r="N1667" s="956"/>
      <c r="O1667" s="956"/>
      <c r="P1667" s="956"/>
    </row>
    <row r="1668" spans="1:16" s="1008" customFormat="1">
      <c r="A1668" s="1007"/>
      <c r="B1668" s="956"/>
      <c r="C1668" s="956"/>
      <c r="G1668" s="956"/>
      <c r="H1668" s="956"/>
      <c r="I1668" s="956"/>
      <c r="J1668" s="956"/>
      <c r="K1668" s="956"/>
      <c r="L1668" s="956"/>
      <c r="M1668" s="956"/>
      <c r="N1668" s="956"/>
      <c r="O1668" s="956"/>
      <c r="P1668" s="956"/>
    </row>
    <row r="1669" spans="1:16" s="1008" customFormat="1">
      <c r="A1669" s="1007"/>
      <c r="B1669" s="956"/>
      <c r="C1669" s="956"/>
      <c r="G1669" s="956"/>
      <c r="H1669" s="956"/>
      <c r="I1669" s="956"/>
      <c r="J1669" s="956"/>
      <c r="K1669" s="956"/>
      <c r="L1669" s="956"/>
      <c r="M1669" s="956"/>
      <c r="N1669" s="956"/>
      <c r="O1669" s="956"/>
      <c r="P1669" s="956"/>
    </row>
    <row r="1670" spans="1:16" s="1008" customFormat="1">
      <c r="A1670" s="1007"/>
      <c r="B1670" s="956"/>
      <c r="C1670" s="956"/>
      <c r="G1670" s="956"/>
      <c r="H1670" s="956"/>
      <c r="I1670" s="956"/>
      <c r="J1670" s="956"/>
      <c r="K1670" s="956"/>
      <c r="L1670" s="956"/>
      <c r="M1670" s="956"/>
      <c r="N1670" s="956"/>
      <c r="O1670" s="956"/>
      <c r="P1670" s="956"/>
    </row>
    <row r="1671" spans="1:16" s="1008" customFormat="1">
      <c r="A1671" s="1007"/>
      <c r="B1671" s="956"/>
      <c r="C1671" s="956"/>
      <c r="G1671" s="956"/>
      <c r="H1671" s="956"/>
      <c r="I1671" s="956"/>
      <c r="J1671" s="956"/>
      <c r="K1671" s="956"/>
      <c r="L1671" s="956"/>
      <c r="M1671" s="956"/>
      <c r="N1671" s="956"/>
      <c r="O1671" s="956"/>
      <c r="P1671" s="956"/>
    </row>
    <row r="1672" spans="1:16" s="1008" customFormat="1">
      <c r="A1672" s="1007"/>
      <c r="B1672" s="956"/>
      <c r="C1672" s="956"/>
      <c r="G1672" s="956"/>
      <c r="H1672" s="956"/>
      <c r="I1672" s="956"/>
      <c r="J1672" s="956"/>
      <c r="K1672" s="956"/>
      <c r="L1672" s="956"/>
      <c r="M1672" s="956"/>
      <c r="N1672" s="956"/>
      <c r="O1672" s="956"/>
      <c r="P1672" s="956"/>
    </row>
    <row r="1673" spans="1:16" s="1008" customFormat="1">
      <c r="A1673" s="1007"/>
      <c r="B1673" s="956"/>
      <c r="C1673" s="956"/>
      <c r="G1673" s="956"/>
      <c r="H1673" s="956"/>
      <c r="I1673" s="956"/>
      <c r="J1673" s="956"/>
      <c r="K1673" s="956"/>
      <c r="L1673" s="956"/>
      <c r="M1673" s="956"/>
      <c r="N1673" s="956"/>
      <c r="O1673" s="956"/>
      <c r="P1673" s="956"/>
    </row>
    <row r="1674" spans="1:16" s="1008" customFormat="1">
      <c r="A1674" s="1007"/>
      <c r="B1674" s="956"/>
      <c r="C1674" s="956"/>
      <c r="G1674" s="956"/>
      <c r="H1674" s="956"/>
      <c r="I1674" s="956"/>
      <c r="J1674" s="956"/>
      <c r="K1674" s="956"/>
      <c r="L1674" s="956"/>
      <c r="M1674" s="956"/>
      <c r="N1674" s="956"/>
      <c r="O1674" s="956"/>
      <c r="P1674" s="956"/>
    </row>
    <row r="1675" spans="1:16" s="1008" customFormat="1">
      <c r="A1675" s="1007"/>
      <c r="B1675" s="956"/>
      <c r="C1675" s="956"/>
      <c r="G1675" s="956"/>
      <c r="H1675" s="956"/>
      <c r="I1675" s="956"/>
      <c r="J1675" s="956"/>
      <c r="K1675" s="956"/>
      <c r="L1675" s="956"/>
      <c r="M1675" s="956"/>
      <c r="N1675" s="956"/>
      <c r="O1675" s="956"/>
      <c r="P1675" s="956"/>
    </row>
    <row r="1676" spans="1:16" s="1008" customFormat="1">
      <c r="A1676" s="1007"/>
      <c r="B1676" s="956"/>
      <c r="C1676" s="956"/>
      <c r="G1676" s="956"/>
      <c r="H1676" s="956"/>
      <c r="I1676" s="956"/>
      <c r="J1676" s="956"/>
      <c r="K1676" s="956"/>
      <c r="L1676" s="956"/>
      <c r="M1676" s="956"/>
      <c r="N1676" s="956"/>
      <c r="O1676" s="956"/>
      <c r="P1676" s="956"/>
    </row>
    <row r="1677" spans="1:16" s="1008" customFormat="1">
      <c r="A1677" s="1007"/>
      <c r="B1677" s="956"/>
      <c r="C1677" s="956"/>
      <c r="G1677" s="956"/>
      <c r="H1677" s="956"/>
      <c r="I1677" s="956"/>
      <c r="J1677" s="956"/>
      <c r="K1677" s="956"/>
      <c r="L1677" s="956"/>
      <c r="M1677" s="956"/>
      <c r="N1677" s="956"/>
      <c r="O1677" s="956"/>
      <c r="P1677" s="956"/>
    </row>
    <row r="1678" spans="1:16" s="1008" customFormat="1">
      <c r="A1678" s="1007"/>
      <c r="B1678" s="956"/>
      <c r="C1678" s="956"/>
      <c r="G1678" s="956"/>
      <c r="H1678" s="956"/>
      <c r="I1678" s="956"/>
      <c r="J1678" s="956"/>
      <c r="K1678" s="956"/>
      <c r="L1678" s="956"/>
      <c r="M1678" s="956"/>
      <c r="N1678" s="956"/>
      <c r="O1678" s="956"/>
      <c r="P1678" s="956"/>
    </row>
    <row r="1679" spans="1:16" s="1008" customFormat="1">
      <c r="A1679" s="1007"/>
      <c r="B1679" s="956"/>
      <c r="C1679" s="956"/>
      <c r="G1679" s="956"/>
      <c r="H1679" s="956"/>
      <c r="I1679" s="956"/>
      <c r="J1679" s="956"/>
      <c r="K1679" s="956"/>
      <c r="L1679" s="956"/>
      <c r="M1679" s="956"/>
      <c r="N1679" s="956"/>
      <c r="O1679" s="956"/>
      <c r="P1679" s="956"/>
    </row>
    <row r="1680" spans="1:16" s="1008" customFormat="1">
      <c r="A1680" s="1007"/>
      <c r="B1680" s="956"/>
      <c r="C1680" s="956"/>
      <c r="G1680" s="956"/>
      <c r="H1680" s="956"/>
      <c r="I1680" s="956"/>
      <c r="J1680" s="956"/>
      <c r="K1680" s="956"/>
      <c r="L1680" s="956"/>
      <c r="M1680" s="956"/>
      <c r="N1680" s="956"/>
      <c r="O1680" s="956"/>
      <c r="P1680" s="956"/>
    </row>
    <row r="1681" spans="1:16" s="1008" customFormat="1">
      <c r="A1681" s="1007"/>
      <c r="B1681" s="956"/>
      <c r="C1681" s="956"/>
      <c r="G1681" s="956"/>
      <c r="H1681" s="956"/>
      <c r="I1681" s="956"/>
      <c r="J1681" s="956"/>
      <c r="K1681" s="956"/>
      <c r="L1681" s="956"/>
      <c r="M1681" s="956"/>
      <c r="N1681" s="956"/>
      <c r="O1681" s="956"/>
      <c r="P1681" s="956"/>
    </row>
    <row r="1682" spans="1:16" s="1008" customFormat="1">
      <c r="A1682" s="1007"/>
      <c r="B1682" s="956"/>
      <c r="C1682" s="956"/>
      <c r="G1682" s="956"/>
      <c r="H1682" s="956"/>
      <c r="I1682" s="956"/>
      <c r="J1682" s="956"/>
      <c r="K1682" s="956"/>
      <c r="L1682" s="956"/>
      <c r="M1682" s="956"/>
      <c r="N1682" s="956"/>
      <c r="O1682" s="956"/>
      <c r="P1682" s="956"/>
    </row>
    <row r="1683" spans="1:16" s="1008" customFormat="1">
      <c r="A1683" s="1007"/>
      <c r="B1683" s="956"/>
      <c r="C1683" s="956"/>
      <c r="G1683" s="956"/>
      <c r="H1683" s="956"/>
      <c r="I1683" s="956"/>
      <c r="J1683" s="956"/>
      <c r="K1683" s="956"/>
      <c r="L1683" s="956"/>
      <c r="M1683" s="956"/>
      <c r="N1683" s="956"/>
      <c r="O1683" s="956"/>
      <c r="P1683" s="956"/>
    </row>
    <row r="1684" spans="1:16" s="1008" customFormat="1">
      <c r="A1684" s="1007"/>
      <c r="B1684" s="956"/>
      <c r="C1684" s="956"/>
      <c r="G1684" s="956"/>
      <c r="H1684" s="956"/>
      <c r="I1684" s="956"/>
      <c r="J1684" s="956"/>
      <c r="K1684" s="956"/>
      <c r="L1684" s="956"/>
      <c r="M1684" s="956"/>
      <c r="N1684" s="956"/>
      <c r="O1684" s="956"/>
      <c r="P1684" s="956"/>
    </row>
    <row r="1685" spans="1:16" s="1008" customFormat="1">
      <c r="A1685" s="1007"/>
      <c r="B1685" s="956"/>
      <c r="C1685" s="956"/>
      <c r="G1685" s="956"/>
      <c r="H1685" s="956"/>
      <c r="I1685" s="956"/>
      <c r="J1685" s="956"/>
      <c r="K1685" s="956"/>
      <c r="L1685" s="956"/>
      <c r="M1685" s="956"/>
      <c r="N1685" s="956"/>
      <c r="O1685" s="956"/>
      <c r="P1685" s="956"/>
    </row>
    <row r="1686" spans="1:16" s="1008" customFormat="1">
      <c r="A1686" s="1007"/>
      <c r="B1686" s="956"/>
      <c r="C1686" s="956"/>
      <c r="G1686" s="956"/>
      <c r="H1686" s="956"/>
      <c r="I1686" s="956"/>
      <c r="J1686" s="956"/>
      <c r="K1686" s="956"/>
      <c r="L1686" s="956"/>
      <c r="M1686" s="956"/>
      <c r="N1686" s="956"/>
      <c r="O1686" s="956"/>
      <c r="P1686" s="956"/>
    </row>
    <row r="1687" spans="1:16" s="1008" customFormat="1">
      <c r="A1687" s="1007"/>
      <c r="B1687" s="956"/>
      <c r="C1687" s="956"/>
      <c r="G1687" s="956"/>
      <c r="H1687" s="956"/>
      <c r="I1687" s="956"/>
      <c r="J1687" s="956"/>
      <c r="K1687" s="956"/>
      <c r="L1687" s="956"/>
      <c r="M1687" s="956"/>
      <c r="N1687" s="956"/>
      <c r="O1687" s="956"/>
      <c r="P1687" s="956"/>
    </row>
    <row r="1688" spans="1:16" s="1008" customFormat="1">
      <c r="A1688" s="1007"/>
      <c r="B1688" s="956"/>
      <c r="C1688" s="956"/>
      <c r="G1688" s="956"/>
      <c r="H1688" s="956"/>
      <c r="I1688" s="956"/>
      <c r="J1688" s="956"/>
      <c r="K1688" s="956"/>
      <c r="L1688" s="956"/>
      <c r="M1688" s="956"/>
      <c r="N1688" s="956"/>
      <c r="O1688" s="956"/>
      <c r="P1688" s="956"/>
    </row>
    <row r="1689" spans="1:16" s="1008" customFormat="1">
      <c r="A1689" s="1007"/>
      <c r="B1689" s="956"/>
      <c r="C1689" s="956"/>
      <c r="G1689" s="956"/>
      <c r="H1689" s="956"/>
      <c r="I1689" s="956"/>
      <c r="J1689" s="956"/>
      <c r="K1689" s="956"/>
      <c r="L1689" s="956"/>
      <c r="M1689" s="956"/>
      <c r="N1689" s="956"/>
      <c r="O1689" s="956"/>
      <c r="P1689" s="956"/>
    </row>
    <row r="1690" spans="1:16" s="1008" customFormat="1">
      <c r="A1690" s="1007"/>
      <c r="B1690" s="956"/>
      <c r="C1690" s="956"/>
      <c r="G1690" s="956"/>
      <c r="H1690" s="956"/>
      <c r="I1690" s="956"/>
      <c r="J1690" s="956"/>
      <c r="K1690" s="956"/>
      <c r="L1690" s="956"/>
      <c r="M1690" s="956"/>
      <c r="N1690" s="956"/>
      <c r="O1690" s="956"/>
      <c r="P1690" s="956"/>
    </row>
    <row r="1691" spans="1:16" s="1008" customFormat="1">
      <c r="A1691" s="1007"/>
      <c r="B1691" s="956"/>
      <c r="C1691" s="956"/>
      <c r="G1691" s="956"/>
      <c r="H1691" s="956"/>
      <c r="I1691" s="956"/>
      <c r="J1691" s="956"/>
      <c r="K1691" s="956"/>
      <c r="L1691" s="956"/>
      <c r="M1691" s="956"/>
      <c r="N1691" s="956"/>
      <c r="O1691" s="956"/>
      <c r="P1691" s="956"/>
    </row>
    <row r="1692" spans="1:16" s="1008" customFormat="1">
      <c r="A1692" s="1007"/>
      <c r="B1692" s="956"/>
      <c r="C1692" s="956"/>
      <c r="G1692" s="956"/>
      <c r="H1692" s="956"/>
      <c r="I1692" s="956"/>
      <c r="J1692" s="956"/>
      <c r="K1692" s="956"/>
      <c r="L1692" s="956"/>
      <c r="M1692" s="956"/>
      <c r="N1692" s="956"/>
      <c r="O1692" s="956"/>
      <c r="P1692" s="956"/>
    </row>
    <row r="1693" spans="1:16" s="1008" customFormat="1">
      <c r="A1693" s="1007"/>
      <c r="B1693" s="956"/>
      <c r="C1693" s="956"/>
      <c r="G1693" s="956"/>
      <c r="H1693" s="956"/>
      <c r="I1693" s="956"/>
      <c r="J1693" s="956"/>
      <c r="K1693" s="956"/>
      <c r="L1693" s="956"/>
      <c r="M1693" s="956"/>
      <c r="N1693" s="956"/>
      <c r="O1693" s="956"/>
      <c r="P1693" s="956"/>
    </row>
    <row r="1694" spans="1:16" s="1008" customFormat="1">
      <c r="A1694" s="1007"/>
      <c r="B1694" s="956"/>
      <c r="C1694" s="956"/>
      <c r="G1694" s="956"/>
      <c r="H1694" s="956"/>
      <c r="I1694" s="956"/>
      <c r="J1694" s="956"/>
      <c r="K1694" s="956"/>
      <c r="L1694" s="956"/>
      <c r="M1694" s="956"/>
      <c r="N1694" s="956"/>
      <c r="O1694" s="956"/>
      <c r="P1694" s="956"/>
    </row>
    <row r="1695" spans="1:16" s="1008" customFormat="1">
      <c r="A1695" s="1007"/>
      <c r="B1695" s="956"/>
      <c r="C1695" s="956"/>
      <c r="G1695" s="956"/>
      <c r="H1695" s="956"/>
      <c r="I1695" s="956"/>
      <c r="J1695" s="956"/>
      <c r="K1695" s="956"/>
      <c r="L1695" s="956"/>
      <c r="M1695" s="956"/>
      <c r="N1695" s="956"/>
      <c r="O1695" s="956"/>
      <c r="P1695" s="956"/>
    </row>
    <row r="1696" spans="1:16" s="1008" customFormat="1">
      <c r="A1696" s="1007"/>
      <c r="B1696" s="956"/>
      <c r="C1696" s="956"/>
      <c r="G1696" s="956"/>
      <c r="H1696" s="956"/>
      <c r="I1696" s="956"/>
      <c r="J1696" s="956"/>
      <c r="K1696" s="956"/>
      <c r="L1696" s="956"/>
      <c r="M1696" s="956"/>
      <c r="N1696" s="956"/>
      <c r="O1696" s="956"/>
      <c r="P1696" s="956"/>
    </row>
    <row r="1697" spans="1:16" s="1008" customFormat="1">
      <c r="A1697" s="1007"/>
      <c r="B1697" s="956"/>
      <c r="C1697" s="956"/>
      <c r="G1697" s="956"/>
      <c r="H1697" s="956"/>
      <c r="I1697" s="956"/>
      <c r="J1697" s="956"/>
      <c r="K1697" s="956"/>
      <c r="L1697" s="956"/>
      <c r="M1697" s="956"/>
      <c r="N1697" s="956"/>
      <c r="O1697" s="956"/>
      <c r="P1697" s="956"/>
    </row>
    <row r="1698" spans="1:16" s="1008" customFormat="1">
      <c r="A1698" s="1007"/>
      <c r="B1698" s="956"/>
      <c r="C1698" s="956"/>
      <c r="G1698" s="956"/>
      <c r="H1698" s="956"/>
      <c r="I1698" s="956"/>
      <c r="J1698" s="956"/>
      <c r="K1698" s="956"/>
      <c r="L1698" s="956"/>
      <c r="M1698" s="956"/>
      <c r="N1698" s="956"/>
      <c r="O1698" s="956"/>
      <c r="P1698" s="956"/>
    </row>
    <row r="1699" spans="1:16" s="1008" customFormat="1">
      <c r="A1699" s="1007"/>
      <c r="B1699" s="956"/>
      <c r="C1699" s="956"/>
      <c r="G1699" s="956"/>
      <c r="H1699" s="956"/>
      <c r="I1699" s="956"/>
      <c r="J1699" s="956"/>
      <c r="K1699" s="956"/>
      <c r="L1699" s="956"/>
      <c r="M1699" s="956"/>
      <c r="N1699" s="956"/>
      <c r="O1699" s="956"/>
      <c r="P1699" s="956"/>
    </row>
    <row r="1700" spans="1:16" s="1008" customFormat="1">
      <c r="A1700" s="1007"/>
      <c r="B1700" s="956"/>
      <c r="C1700" s="956"/>
      <c r="G1700" s="956"/>
      <c r="H1700" s="956"/>
      <c r="I1700" s="956"/>
      <c r="J1700" s="956"/>
      <c r="K1700" s="956"/>
      <c r="L1700" s="956"/>
      <c r="M1700" s="956"/>
      <c r="N1700" s="956"/>
      <c r="O1700" s="956"/>
      <c r="P1700" s="956"/>
    </row>
    <row r="1701" spans="1:16" s="1008" customFormat="1">
      <c r="A1701" s="1007"/>
      <c r="B1701" s="956"/>
      <c r="C1701" s="956"/>
      <c r="G1701" s="956"/>
      <c r="H1701" s="956"/>
      <c r="I1701" s="956"/>
      <c r="J1701" s="956"/>
      <c r="K1701" s="956"/>
      <c r="L1701" s="956"/>
      <c r="M1701" s="956"/>
      <c r="N1701" s="956"/>
      <c r="O1701" s="956"/>
      <c r="P1701" s="956"/>
    </row>
    <row r="1702" spans="1:16" s="1008" customFormat="1">
      <c r="A1702" s="1007"/>
      <c r="B1702" s="956"/>
      <c r="C1702" s="956"/>
      <c r="G1702" s="956"/>
      <c r="H1702" s="956"/>
      <c r="I1702" s="956"/>
      <c r="J1702" s="956"/>
      <c r="K1702" s="956"/>
      <c r="L1702" s="956"/>
      <c r="M1702" s="956"/>
      <c r="N1702" s="956"/>
      <c r="O1702" s="956"/>
      <c r="P1702" s="956"/>
    </row>
    <row r="1703" spans="1:16" s="1008" customFormat="1">
      <c r="A1703" s="1007"/>
      <c r="B1703" s="956"/>
      <c r="C1703" s="956"/>
      <c r="G1703" s="956"/>
      <c r="H1703" s="956"/>
      <c r="I1703" s="956"/>
      <c r="J1703" s="956"/>
      <c r="K1703" s="956"/>
      <c r="L1703" s="956"/>
      <c r="M1703" s="956"/>
      <c r="N1703" s="956"/>
      <c r="O1703" s="956"/>
      <c r="P1703" s="956"/>
    </row>
    <row r="1704" spans="1:16" s="1008" customFormat="1">
      <c r="A1704" s="1007"/>
      <c r="B1704" s="956"/>
      <c r="C1704" s="956"/>
      <c r="G1704" s="956"/>
      <c r="H1704" s="956"/>
      <c r="I1704" s="956"/>
      <c r="J1704" s="956"/>
      <c r="K1704" s="956"/>
      <c r="L1704" s="956"/>
      <c r="M1704" s="956"/>
      <c r="N1704" s="956"/>
      <c r="O1704" s="956"/>
      <c r="P1704" s="956"/>
    </row>
    <row r="1705" spans="1:16" s="1008" customFormat="1">
      <c r="A1705" s="1007"/>
      <c r="B1705" s="956"/>
      <c r="C1705" s="956"/>
      <c r="G1705" s="956"/>
      <c r="H1705" s="956"/>
      <c r="I1705" s="956"/>
      <c r="J1705" s="956"/>
      <c r="K1705" s="956"/>
      <c r="L1705" s="956"/>
      <c r="M1705" s="956"/>
      <c r="N1705" s="956"/>
      <c r="O1705" s="956"/>
      <c r="P1705" s="956"/>
    </row>
    <row r="1706" spans="1:16" s="1008" customFormat="1">
      <c r="A1706" s="1007"/>
      <c r="B1706" s="956"/>
      <c r="C1706" s="956"/>
      <c r="G1706" s="956"/>
      <c r="H1706" s="956"/>
      <c r="I1706" s="956"/>
      <c r="J1706" s="956"/>
      <c r="K1706" s="956"/>
      <c r="L1706" s="956"/>
      <c r="M1706" s="956"/>
      <c r="N1706" s="956"/>
      <c r="O1706" s="956"/>
      <c r="P1706" s="956"/>
    </row>
    <row r="1707" spans="1:16" s="1008" customFormat="1">
      <c r="A1707" s="1007"/>
      <c r="B1707" s="956"/>
      <c r="C1707" s="956"/>
      <c r="G1707" s="956"/>
      <c r="H1707" s="956"/>
      <c r="I1707" s="956"/>
      <c r="J1707" s="956"/>
      <c r="K1707" s="956"/>
      <c r="L1707" s="956"/>
      <c r="M1707" s="956"/>
      <c r="N1707" s="956"/>
      <c r="O1707" s="956"/>
      <c r="P1707" s="956"/>
    </row>
    <row r="1708" spans="1:16" s="1008" customFormat="1">
      <c r="A1708" s="1007"/>
      <c r="B1708" s="956"/>
      <c r="C1708" s="956"/>
      <c r="G1708" s="956"/>
      <c r="H1708" s="956"/>
      <c r="I1708" s="956"/>
      <c r="J1708" s="956"/>
      <c r="K1708" s="956"/>
      <c r="L1708" s="956"/>
      <c r="M1708" s="956"/>
      <c r="N1708" s="956"/>
      <c r="O1708" s="956"/>
      <c r="P1708" s="956"/>
    </row>
    <row r="1709" spans="1:16" s="1008" customFormat="1">
      <c r="A1709" s="1007"/>
      <c r="B1709" s="956"/>
      <c r="C1709" s="956"/>
      <c r="G1709" s="956"/>
      <c r="H1709" s="956"/>
      <c r="I1709" s="956"/>
      <c r="J1709" s="956"/>
      <c r="K1709" s="956"/>
      <c r="L1709" s="956"/>
      <c r="M1709" s="956"/>
      <c r="N1709" s="956"/>
      <c r="O1709" s="956"/>
      <c r="P1709" s="956"/>
    </row>
    <row r="1710" spans="1:16" s="1008" customFormat="1">
      <c r="A1710" s="1007"/>
      <c r="B1710" s="956"/>
      <c r="C1710" s="956"/>
      <c r="G1710" s="956"/>
      <c r="H1710" s="956"/>
      <c r="I1710" s="956"/>
      <c r="J1710" s="956"/>
      <c r="K1710" s="956"/>
      <c r="L1710" s="956"/>
      <c r="M1710" s="956"/>
      <c r="N1710" s="956"/>
      <c r="O1710" s="956"/>
      <c r="P1710" s="956"/>
    </row>
    <row r="1711" spans="1:16" s="1008" customFormat="1">
      <c r="A1711" s="1007"/>
      <c r="B1711" s="956"/>
      <c r="C1711" s="956"/>
      <c r="G1711" s="956"/>
      <c r="H1711" s="956"/>
      <c r="I1711" s="956"/>
      <c r="J1711" s="956"/>
      <c r="K1711" s="956"/>
      <c r="L1711" s="956"/>
      <c r="M1711" s="956"/>
      <c r="N1711" s="956"/>
      <c r="O1711" s="956"/>
      <c r="P1711" s="956"/>
    </row>
    <row r="1712" spans="1:16" s="1008" customFormat="1">
      <c r="A1712" s="1007"/>
      <c r="B1712" s="956"/>
      <c r="C1712" s="956"/>
      <c r="G1712" s="956"/>
      <c r="H1712" s="956"/>
      <c r="I1712" s="956"/>
      <c r="J1712" s="956"/>
      <c r="K1712" s="956"/>
      <c r="L1712" s="956"/>
      <c r="M1712" s="956"/>
      <c r="N1712" s="956"/>
      <c r="O1712" s="956"/>
      <c r="P1712" s="956"/>
    </row>
    <row r="1713" spans="1:16" s="1008" customFormat="1">
      <c r="A1713" s="1007"/>
      <c r="B1713" s="956"/>
      <c r="C1713" s="956"/>
      <c r="G1713" s="956"/>
      <c r="H1713" s="956"/>
      <c r="I1713" s="956"/>
      <c r="J1713" s="956"/>
      <c r="K1713" s="956"/>
      <c r="L1713" s="956"/>
      <c r="M1713" s="956"/>
      <c r="N1713" s="956"/>
      <c r="O1713" s="956"/>
      <c r="P1713" s="956"/>
    </row>
    <row r="1714" spans="1:16" s="1008" customFormat="1">
      <c r="A1714" s="1007"/>
      <c r="B1714" s="956"/>
      <c r="C1714" s="956"/>
      <c r="G1714" s="956"/>
      <c r="H1714" s="956"/>
      <c r="I1714" s="956"/>
      <c r="J1714" s="956"/>
      <c r="K1714" s="956"/>
      <c r="L1714" s="956"/>
      <c r="M1714" s="956"/>
      <c r="N1714" s="956"/>
      <c r="O1714" s="956"/>
      <c r="P1714" s="956"/>
    </row>
    <row r="1715" spans="1:16" s="1008" customFormat="1">
      <c r="A1715" s="1007"/>
      <c r="B1715" s="956"/>
      <c r="C1715" s="956"/>
      <c r="G1715" s="956"/>
      <c r="H1715" s="956"/>
      <c r="I1715" s="956"/>
      <c r="J1715" s="956"/>
      <c r="K1715" s="956"/>
      <c r="L1715" s="956"/>
      <c r="M1715" s="956"/>
      <c r="N1715" s="956"/>
      <c r="O1715" s="956"/>
      <c r="P1715" s="956"/>
    </row>
    <row r="1716" spans="1:16" s="1008" customFormat="1">
      <c r="A1716" s="1007"/>
      <c r="B1716" s="956"/>
      <c r="C1716" s="956"/>
      <c r="G1716" s="956"/>
      <c r="H1716" s="956"/>
      <c r="I1716" s="956"/>
      <c r="J1716" s="956"/>
      <c r="K1716" s="956"/>
      <c r="L1716" s="956"/>
      <c r="M1716" s="956"/>
      <c r="N1716" s="956"/>
      <c r="O1716" s="956"/>
      <c r="P1716" s="956"/>
    </row>
    <row r="1717" spans="1:16" s="1008" customFormat="1">
      <c r="A1717" s="1007"/>
      <c r="B1717" s="956"/>
      <c r="C1717" s="956"/>
      <c r="G1717" s="956"/>
      <c r="H1717" s="956"/>
      <c r="I1717" s="956"/>
      <c r="J1717" s="956"/>
      <c r="K1717" s="956"/>
      <c r="L1717" s="956"/>
      <c r="M1717" s="956"/>
      <c r="N1717" s="956"/>
      <c r="O1717" s="956"/>
      <c r="P1717" s="956"/>
    </row>
    <row r="1718" spans="1:16" s="1008" customFormat="1">
      <c r="A1718" s="1007"/>
      <c r="B1718" s="956"/>
      <c r="C1718" s="956"/>
      <c r="G1718" s="956"/>
      <c r="H1718" s="956"/>
      <c r="I1718" s="956"/>
      <c r="J1718" s="956"/>
      <c r="K1718" s="956"/>
      <c r="L1718" s="956"/>
      <c r="M1718" s="956"/>
      <c r="N1718" s="956"/>
      <c r="O1718" s="956"/>
      <c r="P1718" s="956"/>
    </row>
    <row r="1719" spans="1:16" s="1008" customFormat="1">
      <c r="A1719" s="1007"/>
      <c r="B1719" s="956"/>
      <c r="C1719" s="956"/>
      <c r="G1719" s="956"/>
      <c r="H1719" s="956"/>
      <c r="I1719" s="956"/>
      <c r="J1719" s="956"/>
      <c r="K1719" s="956"/>
      <c r="L1719" s="956"/>
      <c r="M1719" s="956"/>
      <c r="N1719" s="956"/>
      <c r="O1719" s="956"/>
      <c r="P1719" s="956"/>
    </row>
    <row r="1720" spans="1:16" s="1008" customFormat="1">
      <c r="A1720" s="1007"/>
      <c r="B1720" s="956"/>
      <c r="C1720" s="956"/>
      <c r="G1720" s="956"/>
      <c r="H1720" s="956"/>
      <c r="I1720" s="956"/>
      <c r="J1720" s="956"/>
      <c r="K1720" s="956"/>
      <c r="L1720" s="956"/>
      <c r="M1720" s="956"/>
      <c r="N1720" s="956"/>
      <c r="O1720" s="956"/>
      <c r="P1720" s="956"/>
    </row>
    <row r="1721" spans="1:16" s="1008" customFormat="1">
      <c r="A1721" s="1007"/>
      <c r="B1721" s="956"/>
      <c r="C1721" s="956"/>
      <c r="G1721" s="956"/>
      <c r="H1721" s="956"/>
      <c r="I1721" s="956"/>
      <c r="J1721" s="956"/>
      <c r="K1721" s="956"/>
      <c r="L1721" s="956"/>
      <c r="M1721" s="956"/>
      <c r="N1721" s="956"/>
      <c r="O1721" s="956"/>
      <c r="P1721" s="956"/>
    </row>
    <row r="1722" spans="1:16" s="1008" customFormat="1">
      <c r="A1722" s="1007"/>
      <c r="B1722" s="956"/>
      <c r="C1722" s="956"/>
      <c r="G1722" s="956"/>
      <c r="H1722" s="956"/>
      <c r="I1722" s="956"/>
      <c r="J1722" s="956"/>
      <c r="K1722" s="956"/>
      <c r="L1722" s="956"/>
      <c r="M1722" s="956"/>
      <c r="N1722" s="956"/>
      <c r="O1722" s="956"/>
      <c r="P1722" s="956"/>
    </row>
    <row r="1723" spans="1:16" s="1008" customFormat="1">
      <c r="A1723" s="1007"/>
      <c r="B1723" s="956"/>
      <c r="C1723" s="956"/>
      <c r="G1723" s="956"/>
      <c r="H1723" s="956"/>
      <c r="I1723" s="956"/>
      <c r="J1723" s="956"/>
      <c r="K1723" s="956"/>
      <c r="L1723" s="956"/>
      <c r="M1723" s="956"/>
      <c r="N1723" s="956"/>
      <c r="O1723" s="956"/>
      <c r="P1723" s="956"/>
    </row>
    <row r="1724" spans="1:16" s="1008" customFormat="1">
      <c r="A1724" s="1007"/>
      <c r="B1724" s="956"/>
      <c r="C1724" s="956"/>
      <c r="G1724" s="956"/>
      <c r="H1724" s="956"/>
      <c r="I1724" s="956"/>
      <c r="J1724" s="956"/>
      <c r="K1724" s="956"/>
      <c r="L1724" s="956"/>
      <c r="M1724" s="956"/>
      <c r="N1724" s="956"/>
      <c r="O1724" s="956"/>
      <c r="P1724" s="956"/>
    </row>
    <row r="1725" spans="1:16" s="1008" customFormat="1">
      <c r="A1725" s="1007"/>
      <c r="B1725" s="956"/>
      <c r="C1725" s="956"/>
      <c r="G1725" s="956"/>
      <c r="H1725" s="956"/>
      <c r="I1725" s="956"/>
      <c r="J1725" s="956"/>
      <c r="K1725" s="956"/>
      <c r="L1725" s="956"/>
      <c r="M1725" s="956"/>
      <c r="N1725" s="956"/>
      <c r="O1725" s="956"/>
      <c r="P1725" s="956"/>
    </row>
    <row r="1726" spans="1:16" s="1008" customFormat="1">
      <c r="A1726" s="1007"/>
      <c r="B1726" s="956"/>
      <c r="C1726" s="956"/>
      <c r="G1726" s="956"/>
      <c r="H1726" s="956"/>
      <c r="I1726" s="956"/>
      <c r="J1726" s="956"/>
      <c r="K1726" s="956"/>
      <c r="L1726" s="956"/>
      <c r="M1726" s="956"/>
      <c r="N1726" s="956"/>
      <c r="O1726" s="956"/>
      <c r="P1726" s="956"/>
    </row>
    <row r="1727" spans="1:16" s="1008" customFormat="1">
      <c r="A1727" s="1007"/>
      <c r="B1727" s="956"/>
      <c r="C1727" s="956"/>
      <c r="G1727" s="956"/>
      <c r="H1727" s="956"/>
      <c r="I1727" s="956"/>
      <c r="J1727" s="956"/>
      <c r="K1727" s="956"/>
      <c r="L1727" s="956"/>
      <c r="M1727" s="956"/>
      <c r="N1727" s="956"/>
      <c r="O1727" s="956"/>
      <c r="P1727" s="956"/>
    </row>
    <row r="1728" spans="1:16" s="1008" customFormat="1">
      <c r="A1728" s="1007"/>
      <c r="B1728" s="956"/>
      <c r="C1728" s="956"/>
      <c r="G1728" s="956"/>
      <c r="H1728" s="956"/>
      <c r="I1728" s="956"/>
      <c r="J1728" s="956"/>
      <c r="K1728" s="956"/>
      <c r="L1728" s="956"/>
      <c r="M1728" s="956"/>
      <c r="N1728" s="956"/>
      <c r="O1728" s="956"/>
      <c r="P1728" s="956"/>
    </row>
    <row r="1729" spans="1:16" s="1008" customFormat="1">
      <c r="A1729" s="1007"/>
      <c r="B1729" s="956"/>
      <c r="C1729" s="956"/>
      <c r="G1729" s="956"/>
      <c r="H1729" s="956"/>
      <c r="I1729" s="956"/>
      <c r="J1729" s="956"/>
      <c r="K1729" s="956"/>
      <c r="L1729" s="956"/>
      <c r="M1729" s="956"/>
      <c r="N1729" s="956"/>
      <c r="O1729" s="956"/>
      <c r="P1729" s="956"/>
    </row>
    <row r="1730" spans="1:16" s="1008" customFormat="1">
      <c r="A1730" s="1007"/>
      <c r="B1730" s="956"/>
      <c r="C1730" s="956"/>
      <c r="G1730" s="956"/>
      <c r="H1730" s="956"/>
      <c r="I1730" s="956"/>
      <c r="J1730" s="956"/>
      <c r="K1730" s="956"/>
      <c r="L1730" s="956"/>
      <c r="M1730" s="956"/>
      <c r="N1730" s="956"/>
      <c r="O1730" s="956"/>
      <c r="P1730" s="956"/>
    </row>
    <row r="1731" spans="1:16" s="1008" customFormat="1">
      <c r="A1731" s="1007"/>
      <c r="B1731" s="956"/>
      <c r="C1731" s="956"/>
      <c r="G1731" s="956"/>
      <c r="H1731" s="956"/>
      <c r="I1731" s="956"/>
      <c r="J1731" s="956"/>
      <c r="K1731" s="956"/>
      <c r="L1731" s="956"/>
      <c r="M1731" s="956"/>
      <c r="N1731" s="956"/>
      <c r="O1731" s="956"/>
      <c r="P1731" s="956"/>
    </row>
    <row r="1732" spans="1:16" s="1008" customFormat="1">
      <c r="A1732" s="1007"/>
      <c r="B1732" s="956"/>
      <c r="C1732" s="956"/>
      <c r="G1732" s="956"/>
      <c r="H1732" s="956"/>
      <c r="I1732" s="956"/>
      <c r="J1732" s="956"/>
      <c r="K1732" s="956"/>
      <c r="L1732" s="956"/>
      <c r="M1732" s="956"/>
      <c r="N1732" s="956"/>
      <c r="O1732" s="956"/>
      <c r="P1732" s="956"/>
    </row>
    <row r="1733" spans="1:16" s="1008" customFormat="1">
      <c r="A1733" s="1007"/>
      <c r="B1733" s="956"/>
      <c r="C1733" s="956"/>
      <c r="G1733" s="956"/>
      <c r="H1733" s="956"/>
      <c r="I1733" s="956"/>
      <c r="J1733" s="956"/>
      <c r="K1733" s="956"/>
      <c r="L1733" s="956"/>
      <c r="M1733" s="956"/>
      <c r="N1733" s="956"/>
      <c r="O1733" s="956"/>
      <c r="P1733" s="956"/>
    </row>
    <row r="1734" spans="1:16" s="1008" customFormat="1">
      <c r="A1734" s="1007"/>
      <c r="B1734" s="956"/>
      <c r="C1734" s="956"/>
      <c r="G1734" s="956"/>
      <c r="H1734" s="956"/>
      <c r="I1734" s="956"/>
      <c r="J1734" s="956"/>
      <c r="K1734" s="956"/>
      <c r="L1734" s="956"/>
      <c r="M1734" s="956"/>
      <c r="N1734" s="956"/>
      <c r="O1734" s="956"/>
      <c r="P1734" s="956"/>
    </row>
    <row r="1735" spans="1:16" s="1008" customFormat="1">
      <c r="A1735" s="1007"/>
      <c r="B1735" s="956"/>
      <c r="C1735" s="956"/>
      <c r="G1735" s="956"/>
      <c r="H1735" s="956"/>
      <c r="I1735" s="956"/>
      <c r="J1735" s="956"/>
      <c r="K1735" s="956"/>
      <c r="L1735" s="956"/>
      <c r="M1735" s="956"/>
      <c r="N1735" s="956"/>
      <c r="O1735" s="956"/>
      <c r="P1735" s="956"/>
    </row>
    <row r="1736" spans="1:16" s="1008" customFormat="1">
      <c r="A1736" s="1007"/>
      <c r="B1736" s="956"/>
      <c r="C1736" s="956"/>
      <c r="G1736" s="956"/>
      <c r="H1736" s="956"/>
      <c r="I1736" s="956"/>
      <c r="J1736" s="956"/>
      <c r="K1736" s="956"/>
      <c r="L1736" s="956"/>
      <c r="M1736" s="956"/>
      <c r="N1736" s="956"/>
      <c r="O1736" s="956"/>
      <c r="P1736" s="956"/>
    </row>
    <row r="1737" spans="1:16" s="1008" customFormat="1">
      <c r="A1737" s="1007"/>
      <c r="B1737" s="956"/>
      <c r="C1737" s="956"/>
      <c r="G1737" s="956"/>
      <c r="H1737" s="956"/>
      <c r="I1737" s="956"/>
      <c r="J1737" s="956"/>
      <c r="K1737" s="956"/>
      <c r="L1737" s="956"/>
      <c r="M1737" s="956"/>
      <c r="N1737" s="956"/>
      <c r="O1737" s="956"/>
      <c r="P1737" s="956"/>
    </row>
    <row r="1738" spans="1:16" s="1008" customFormat="1">
      <c r="A1738" s="1007"/>
      <c r="B1738" s="956"/>
      <c r="C1738" s="956"/>
      <c r="G1738" s="956"/>
      <c r="H1738" s="956"/>
      <c r="I1738" s="956"/>
      <c r="J1738" s="956"/>
      <c r="K1738" s="956"/>
      <c r="L1738" s="956"/>
      <c r="M1738" s="956"/>
      <c r="N1738" s="956"/>
      <c r="O1738" s="956"/>
      <c r="P1738" s="956"/>
    </row>
    <row r="1739" spans="1:16" s="1008" customFormat="1">
      <c r="A1739" s="1007"/>
      <c r="B1739" s="956"/>
      <c r="C1739" s="956"/>
      <c r="G1739" s="956"/>
      <c r="H1739" s="956"/>
      <c r="I1739" s="956"/>
      <c r="J1739" s="956"/>
      <c r="K1739" s="956"/>
      <c r="L1739" s="956"/>
      <c r="M1739" s="956"/>
      <c r="N1739" s="956"/>
      <c r="O1739" s="956"/>
      <c r="P1739" s="956"/>
    </row>
    <row r="1740" spans="1:16" s="1008" customFormat="1">
      <c r="A1740" s="1007"/>
      <c r="B1740" s="956"/>
      <c r="C1740" s="956"/>
      <c r="G1740" s="956"/>
      <c r="H1740" s="956"/>
      <c r="I1740" s="956"/>
      <c r="J1740" s="956"/>
      <c r="K1740" s="956"/>
      <c r="L1740" s="956"/>
      <c r="M1740" s="956"/>
      <c r="N1740" s="956"/>
      <c r="O1740" s="956"/>
      <c r="P1740" s="956"/>
    </row>
    <row r="1741" spans="1:16" s="1008" customFormat="1">
      <c r="A1741" s="1007"/>
      <c r="B1741" s="956"/>
      <c r="C1741" s="956"/>
      <c r="G1741" s="956"/>
      <c r="H1741" s="956"/>
      <c r="I1741" s="956"/>
      <c r="J1741" s="956"/>
      <c r="K1741" s="956"/>
      <c r="L1741" s="956"/>
      <c r="M1741" s="956"/>
      <c r="N1741" s="956"/>
      <c r="O1741" s="956"/>
      <c r="P1741" s="956"/>
    </row>
    <row r="1742" spans="1:16" s="1008" customFormat="1">
      <c r="A1742" s="1007"/>
      <c r="B1742" s="956"/>
      <c r="C1742" s="956"/>
      <c r="G1742" s="956"/>
      <c r="H1742" s="956"/>
      <c r="I1742" s="956"/>
      <c r="J1742" s="956"/>
      <c r="K1742" s="956"/>
      <c r="L1742" s="956"/>
      <c r="M1742" s="956"/>
      <c r="N1742" s="956"/>
      <c r="O1742" s="956"/>
      <c r="P1742" s="956"/>
    </row>
    <row r="1743" spans="1:16" s="1008" customFormat="1">
      <c r="A1743" s="1007"/>
      <c r="B1743" s="956"/>
      <c r="C1743" s="956"/>
      <c r="G1743" s="956"/>
      <c r="H1743" s="956"/>
      <c r="I1743" s="956"/>
      <c r="J1743" s="956"/>
      <c r="K1743" s="956"/>
      <c r="L1743" s="956"/>
      <c r="M1743" s="956"/>
      <c r="N1743" s="956"/>
      <c r="O1743" s="956"/>
      <c r="P1743" s="956"/>
    </row>
    <row r="1744" spans="1:16" s="1008" customFormat="1">
      <c r="A1744" s="1007"/>
      <c r="B1744" s="956"/>
      <c r="C1744" s="956"/>
      <c r="G1744" s="956"/>
      <c r="H1744" s="956"/>
      <c r="I1744" s="956"/>
      <c r="J1744" s="956"/>
      <c r="K1744" s="956"/>
      <c r="L1744" s="956"/>
      <c r="M1744" s="956"/>
      <c r="N1744" s="956"/>
      <c r="O1744" s="956"/>
      <c r="P1744" s="956"/>
    </row>
    <row r="1745" spans="1:16" s="1008" customFormat="1">
      <c r="A1745" s="1007"/>
      <c r="B1745" s="956"/>
      <c r="C1745" s="956"/>
      <c r="G1745" s="956"/>
      <c r="H1745" s="956"/>
      <c r="I1745" s="956"/>
      <c r="J1745" s="956"/>
      <c r="K1745" s="956"/>
      <c r="L1745" s="956"/>
      <c r="M1745" s="956"/>
      <c r="N1745" s="956"/>
      <c r="O1745" s="956"/>
      <c r="P1745" s="956"/>
    </row>
    <row r="1746" spans="1:16" s="1008" customFormat="1">
      <c r="A1746" s="1007"/>
      <c r="B1746" s="956"/>
      <c r="C1746" s="956"/>
      <c r="G1746" s="956"/>
      <c r="H1746" s="956"/>
      <c r="I1746" s="956"/>
      <c r="J1746" s="956"/>
      <c r="K1746" s="956"/>
      <c r="L1746" s="956"/>
      <c r="M1746" s="956"/>
      <c r="N1746" s="956"/>
      <c r="O1746" s="956"/>
      <c r="P1746" s="956"/>
    </row>
    <row r="1747" spans="1:16" s="1008" customFormat="1">
      <c r="A1747" s="1007"/>
      <c r="B1747" s="956"/>
      <c r="C1747" s="956"/>
      <c r="G1747" s="956"/>
      <c r="H1747" s="956"/>
      <c r="I1747" s="956"/>
      <c r="J1747" s="956"/>
      <c r="K1747" s="956"/>
      <c r="L1747" s="956"/>
      <c r="M1747" s="956"/>
      <c r="N1747" s="956"/>
      <c r="O1747" s="956"/>
      <c r="P1747" s="956"/>
    </row>
    <row r="1748" spans="1:16" s="1008" customFormat="1">
      <c r="A1748" s="1007"/>
      <c r="B1748" s="956"/>
      <c r="C1748" s="956"/>
      <c r="G1748" s="956"/>
      <c r="H1748" s="956"/>
      <c r="I1748" s="956"/>
      <c r="J1748" s="956"/>
      <c r="K1748" s="956"/>
      <c r="L1748" s="956"/>
      <c r="M1748" s="956"/>
      <c r="N1748" s="956"/>
      <c r="O1748" s="956"/>
      <c r="P1748" s="956"/>
    </row>
    <row r="1749" spans="1:16" s="1008" customFormat="1">
      <c r="A1749" s="1007"/>
      <c r="B1749" s="956"/>
      <c r="C1749" s="956"/>
      <c r="G1749" s="956"/>
      <c r="H1749" s="956"/>
      <c r="I1749" s="956"/>
      <c r="J1749" s="956"/>
      <c r="K1749" s="956"/>
      <c r="L1749" s="956"/>
      <c r="M1749" s="956"/>
      <c r="N1749" s="956"/>
      <c r="O1749" s="956"/>
      <c r="P1749" s="956"/>
    </row>
    <row r="1750" spans="1:16" s="1008" customFormat="1">
      <c r="A1750" s="1007"/>
      <c r="B1750" s="956"/>
      <c r="C1750" s="956"/>
      <c r="G1750" s="956"/>
      <c r="H1750" s="956"/>
      <c r="I1750" s="956"/>
      <c r="J1750" s="956"/>
      <c r="K1750" s="956"/>
      <c r="L1750" s="956"/>
      <c r="M1750" s="956"/>
      <c r="N1750" s="956"/>
      <c r="O1750" s="956"/>
      <c r="P1750" s="956"/>
    </row>
    <row r="1751" spans="1:16" s="1008" customFormat="1">
      <c r="A1751" s="1007"/>
      <c r="B1751" s="956"/>
      <c r="C1751" s="956"/>
      <c r="G1751" s="956"/>
      <c r="H1751" s="956"/>
      <c r="I1751" s="956"/>
      <c r="J1751" s="956"/>
      <c r="K1751" s="956"/>
      <c r="L1751" s="956"/>
      <c r="M1751" s="956"/>
      <c r="N1751" s="956"/>
      <c r="O1751" s="956"/>
      <c r="P1751" s="956"/>
    </row>
    <row r="1752" spans="1:16" s="1008" customFormat="1">
      <c r="A1752" s="1007"/>
      <c r="B1752" s="956"/>
      <c r="C1752" s="956"/>
      <c r="G1752" s="956"/>
      <c r="H1752" s="956"/>
      <c r="I1752" s="956"/>
      <c r="J1752" s="956"/>
      <c r="K1752" s="956"/>
      <c r="L1752" s="956"/>
      <c r="M1752" s="956"/>
      <c r="N1752" s="956"/>
      <c r="O1752" s="956"/>
      <c r="P1752" s="956"/>
    </row>
    <row r="1753" spans="1:16" s="1008" customFormat="1">
      <c r="A1753" s="1007"/>
      <c r="B1753" s="956"/>
      <c r="C1753" s="956"/>
      <c r="G1753" s="956"/>
      <c r="H1753" s="956"/>
      <c r="I1753" s="956"/>
      <c r="J1753" s="956"/>
      <c r="K1753" s="956"/>
      <c r="L1753" s="956"/>
      <c r="M1753" s="956"/>
      <c r="N1753" s="956"/>
      <c r="O1753" s="956"/>
      <c r="P1753" s="956"/>
    </row>
    <row r="1754" spans="1:16" s="1008" customFormat="1">
      <c r="A1754" s="1007"/>
      <c r="B1754" s="956"/>
      <c r="C1754" s="956"/>
      <c r="G1754" s="956"/>
      <c r="H1754" s="956"/>
      <c r="I1754" s="956"/>
      <c r="J1754" s="956"/>
      <c r="K1754" s="956"/>
      <c r="L1754" s="956"/>
      <c r="M1754" s="956"/>
      <c r="N1754" s="956"/>
      <c r="O1754" s="956"/>
      <c r="P1754" s="956"/>
    </row>
    <row r="1755" spans="1:16" s="1008" customFormat="1">
      <c r="A1755" s="1007"/>
      <c r="B1755" s="956"/>
      <c r="C1755" s="956"/>
      <c r="G1755" s="956"/>
      <c r="H1755" s="956"/>
      <c r="I1755" s="956"/>
      <c r="J1755" s="956"/>
      <c r="K1755" s="956"/>
      <c r="L1755" s="956"/>
      <c r="M1755" s="956"/>
      <c r="N1755" s="956"/>
      <c r="O1755" s="956"/>
      <c r="P1755" s="956"/>
    </row>
    <row r="1756" spans="1:16" s="1008" customFormat="1">
      <c r="A1756" s="1007"/>
      <c r="B1756" s="956"/>
      <c r="C1756" s="956"/>
      <c r="G1756" s="956"/>
      <c r="H1756" s="956"/>
      <c r="I1756" s="956"/>
      <c r="J1756" s="956"/>
      <c r="K1756" s="956"/>
      <c r="L1756" s="956"/>
      <c r="M1756" s="956"/>
      <c r="N1756" s="956"/>
      <c r="O1756" s="956"/>
      <c r="P1756" s="956"/>
    </row>
    <row r="1757" spans="1:16" s="1008" customFormat="1">
      <c r="A1757" s="1007"/>
      <c r="B1757" s="956"/>
      <c r="C1757" s="956"/>
      <c r="G1757" s="956"/>
      <c r="H1757" s="956"/>
      <c r="I1757" s="956"/>
      <c r="J1757" s="956"/>
      <c r="K1757" s="956"/>
      <c r="L1757" s="956"/>
      <c r="M1757" s="956"/>
      <c r="N1757" s="956"/>
      <c r="O1757" s="956"/>
      <c r="P1757" s="956"/>
    </row>
    <row r="1758" spans="1:16" s="1008" customFormat="1">
      <c r="A1758" s="1007"/>
      <c r="B1758" s="956"/>
      <c r="C1758" s="956"/>
      <c r="G1758" s="956"/>
      <c r="H1758" s="956"/>
      <c r="I1758" s="956"/>
      <c r="J1758" s="956"/>
      <c r="K1758" s="956"/>
      <c r="L1758" s="956"/>
      <c r="M1758" s="956"/>
      <c r="N1758" s="956"/>
      <c r="O1758" s="956"/>
      <c r="P1758" s="956"/>
    </row>
    <row r="1759" spans="1:16" s="1008" customFormat="1">
      <c r="A1759" s="1007"/>
      <c r="B1759" s="956"/>
      <c r="C1759" s="956"/>
      <c r="G1759" s="956"/>
      <c r="H1759" s="956"/>
      <c r="I1759" s="956"/>
      <c r="J1759" s="956"/>
      <c r="K1759" s="956"/>
      <c r="L1759" s="956"/>
      <c r="M1759" s="956"/>
      <c r="N1759" s="956"/>
      <c r="O1759" s="956"/>
      <c r="P1759" s="956"/>
    </row>
    <row r="1760" spans="1:16" s="1008" customFormat="1">
      <c r="A1760" s="1007"/>
      <c r="B1760" s="956"/>
      <c r="C1760" s="956"/>
      <c r="G1760" s="956"/>
      <c r="H1760" s="956"/>
      <c r="I1760" s="956"/>
      <c r="J1760" s="956"/>
      <c r="K1760" s="956"/>
      <c r="L1760" s="956"/>
      <c r="M1760" s="956"/>
      <c r="N1760" s="956"/>
      <c r="O1760" s="956"/>
      <c r="P1760" s="956"/>
    </row>
    <row r="1761" spans="1:16" s="1008" customFormat="1">
      <c r="A1761" s="1007"/>
      <c r="B1761" s="956"/>
      <c r="C1761" s="956"/>
      <c r="G1761" s="956"/>
      <c r="H1761" s="956"/>
      <c r="I1761" s="956"/>
      <c r="J1761" s="956"/>
      <c r="K1761" s="956"/>
      <c r="L1761" s="956"/>
      <c r="M1761" s="956"/>
      <c r="N1761" s="956"/>
      <c r="O1761" s="956"/>
      <c r="P1761" s="956"/>
    </row>
    <row r="1762" spans="1:16" s="1008" customFormat="1">
      <c r="A1762" s="1007"/>
      <c r="B1762" s="956"/>
      <c r="C1762" s="956"/>
      <c r="G1762" s="956"/>
      <c r="H1762" s="956"/>
      <c r="I1762" s="956"/>
      <c r="J1762" s="956"/>
      <c r="K1762" s="956"/>
      <c r="L1762" s="956"/>
      <c r="M1762" s="956"/>
      <c r="N1762" s="956"/>
      <c r="O1762" s="956"/>
      <c r="P1762" s="956"/>
    </row>
    <row r="1763" spans="1:16" s="1008" customFormat="1">
      <c r="A1763" s="1007"/>
      <c r="B1763" s="956"/>
      <c r="C1763" s="956"/>
      <c r="G1763" s="956"/>
      <c r="H1763" s="956"/>
      <c r="I1763" s="956"/>
      <c r="J1763" s="956"/>
      <c r="K1763" s="956"/>
      <c r="L1763" s="956"/>
      <c r="M1763" s="956"/>
      <c r="N1763" s="956"/>
      <c r="O1763" s="956"/>
      <c r="P1763" s="956"/>
    </row>
    <row r="1764" spans="1:16" s="1008" customFormat="1">
      <c r="A1764" s="1007"/>
      <c r="B1764" s="956"/>
      <c r="C1764" s="956"/>
      <c r="G1764" s="956"/>
      <c r="H1764" s="956"/>
      <c r="I1764" s="956"/>
      <c r="J1764" s="956"/>
      <c r="K1764" s="956"/>
      <c r="L1764" s="956"/>
      <c r="M1764" s="956"/>
      <c r="N1764" s="956"/>
      <c r="O1764" s="956"/>
      <c r="P1764" s="956"/>
    </row>
    <row r="1765" spans="1:16" s="1008" customFormat="1">
      <c r="A1765" s="1007"/>
      <c r="B1765" s="956"/>
      <c r="C1765" s="956"/>
      <c r="G1765" s="956"/>
      <c r="H1765" s="956"/>
      <c r="I1765" s="956"/>
      <c r="J1765" s="956"/>
      <c r="K1765" s="956"/>
      <c r="L1765" s="956"/>
      <c r="M1765" s="956"/>
      <c r="N1765" s="956"/>
      <c r="O1765" s="956"/>
      <c r="P1765" s="956"/>
    </row>
    <row r="1766" spans="1:16" s="1008" customFormat="1">
      <c r="A1766" s="1007"/>
      <c r="B1766" s="956"/>
      <c r="C1766" s="956"/>
      <c r="G1766" s="956"/>
      <c r="H1766" s="956"/>
      <c r="I1766" s="956"/>
      <c r="J1766" s="956"/>
      <c r="K1766" s="956"/>
      <c r="L1766" s="956"/>
      <c r="M1766" s="956"/>
      <c r="N1766" s="956"/>
      <c r="O1766" s="956"/>
      <c r="P1766" s="956"/>
    </row>
    <row r="1767" spans="1:16" s="1008" customFormat="1">
      <c r="A1767" s="1007"/>
      <c r="B1767" s="956"/>
      <c r="C1767" s="956"/>
      <c r="G1767" s="956"/>
      <c r="H1767" s="956"/>
      <c r="I1767" s="956"/>
      <c r="J1767" s="956"/>
      <c r="K1767" s="956"/>
      <c r="L1767" s="956"/>
      <c r="M1767" s="956"/>
      <c r="N1767" s="956"/>
      <c r="O1767" s="956"/>
      <c r="P1767" s="956"/>
    </row>
    <row r="1768" spans="1:16" s="1008" customFormat="1">
      <c r="A1768" s="1007"/>
      <c r="B1768" s="956"/>
      <c r="C1768" s="956"/>
      <c r="G1768" s="956"/>
      <c r="H1768" s="956"/>
      <c r="I1768" s="956"/>
      <c r="J1768" s="956"/>
      <c r="K1768" s="956"/>
      <c r="L1768" s="956"/>
      <c r="M1768" s="956"/>
      <c r="N1768" s="956"/>
      <c r="O1768" s="956"/>
      <c r="P1768" s="956"/>
    </row>
    <row r="1769" spans="1:16" s="1008" customFormat="1">
      <c r="A1769" s="1007"/>
      <c r="B1769" s="956"/>
      <c r="C1769" s="956"/>
      <c r="G1769" s="956"/>
      <c r="H1769" s="956"/>
      <c r="I1769" s="956"/>
      <c r="J1769" s="956"/>
      <c r="K1769" s="956"/>
      <c r="L1769" s="956"/>
      <c r="M1769" s="956"/>
      <c r="N1769" s="956"/>
      <c r="O1769" s="956"/>
      <c r="P1769" s="956"/>
    </row>
    <row r="1770" spans="1:16" s="1008" customFormat="1">
      <c r="A1770" s="1007"/>
      <c r="B1770" s="956"/>
      <c r="C1770" s="956"/>
      <c r="G1770" s="956"/>
      <c r="H1770" s="956"/>
      <c r="I1770" s="956"/>
      <c r="J1770" s="956"/>
      <c r="K1770" s="956"/>
      <c r="L1770" s="956"/>
      <c r="M1770" s="956"/>
      <c r="N1770" s="956"/>
      <c r="O1770" s="956"/>
      <c r="P1770" s="956"/>
    </row>
    <row r="1771" spans="1:16" s="1008" customFormat="1">
      <c r="A1771" s="1007"/>
      <c r="B1771" s="956"/>
      <c r="C1771" s="956"/>
      <c r="G1771" s="956"/>
      <c r="H1771" s="956"/>
      <c r="I1771" s="956"/>
      <c r="J1771" s="956"/>
      <c r="K1771" s="956"/>
      <c r="L1771" s="956"/>
      <c r="M1771" s="956"/>
      <c r="N1771" s="956"/>
      <c r="O1771" s="956"/>
      <c r="P1771" s="956"/>
    </row>
    <row r="1772" spans="1:16" s="1008" customFormat="1">
      <c r="A1772" s="1007"/>
      <c r="B1772" s="956"/>
      <c r="C1772" s="956"/>
      <c r="G1772" s="956"/>
      <c r="H1772" s="956"/>
      <c r="I1772" s="956"/>
      <c r="J1772" s="956"/>
      <c r="K1772" s="956"/>
      <c r="L1772" s="956"/>
      <c r="M1772" s="956"/>
      <c r="N1772" s="956"/>
      <c r="O1772" s="956"/>
      <c r="P1772" s="956"/>
    </row>
    <row r="1773" spans="1:16" s="1008" customFormat="1">
      <c r="A1773" s="1007"/>
      <c r="B1773" s="956"/>
      <c r="C1773" s="956"/>
      <c r="G1773" s="956"/>
      <c r="H1773" s="956"/>
      <c r="I1773" s="956"/>
      <c r="J1773" s="956"/>
      <c r="K1773" s="956"/>
      <c r="L1773" s="956"/>
      <c r="M1773" s="956"/>
      <c r="N1773" s="956"/>
      <c r="O1773" s="956"/>
      <c r="P1773" s="956"/>
    </row>
    <row r="1774" spans="1:16" s="1008" customFormat="1">
      <c r="A1774" s="1007"/>
      <c r="B1774" s="956"/>
      <c r="C1774" s="956"/>
      <c r="G1774" s="956"/>
      <c r="H1774" s="956"/>
      <c r="I1774" s="956"/>
      <c r="J1774" s="956"/>
      <c r="K1774" s="956"/>
      <c r="L1774" s="956"/>
      <c r="M1774" s="956"/>
      <c r="N1774" s="956"/>
      <c r="O1774" s="956"/>
      <c r="P1774" s="956"/>
    </row>
    <row r="1775" spans="1:16" s="1008" customFormat="1">
      <c r="A1775" s="1007"/>
      <c r="B1775" s="956"/>
      <c r="C1775" s="956"/>
      <c r="G1775" s="956"/>
      <c r="H1775" s="956"/>
      <c r="I1775" s="956"/>
      <c r="J1775" s="956"/>
      <c r="K1775" s="956"/>
      <c r="L1775" s="956"/>
      <c r="M1775" s="956"/>
      <c r="N1775" s="956"/>
      <c r="O1775" s="956"/>
      <c r="P1775" s="956"/>
    </row>
    <row r="1776" spans="1:16" s="1008" customFormat="1">
      <c r="A1776" s="1007"/>
      <c r="B1776" s="956"/>
      <c r="C1776" s="956"/>
      <c r="G1776" s="956"/>
      <c r="H1776" s="956"/>
      <c r="I1776" s="956"/>
      <c r="J1776" s="956"/>
      <c r="K1776" s="956"/>
      <c r="L1776" s="956"/>
      <c r="M1776" s="956"/>
      <c r="N1776" s="956"/>
      <c r="O1776" s="956"/>
      <c r="P1776" s="956"/>
    </row>
    <row r="1777" spans="1:16" s="1008" customFormat="1">
      <c r="A1777" s="1007"/>
      <c r="B1777" s="956"/>
      <c r="C1777" s="956"/>
      <c r="G1777" s="956"/>
      <c r="H1777" s="956"/>
      <c r="I1777" s="956"/>
      <c r="J1777" s="956"/>
      <c r="K1777" s="956"/>
      <c r="L1777" s="956"/>
      <c r="M1777" s="956"/>
      <c r="N1777" s="956"/>
      <c r="O1777" s="956"/>
      <c r="P1777" s="956"/>
    </row>
    <row r="1778" spans="1:16" s="1008" customFormat="1">
      <c r="A1778" s="1007"/>
      <c r="B1778" s="956"/>
      <c r="C1778" s="956"/>
      <c r="G1778" s="956"/>
      <c r="H1778" s="956"/>
      <c r="I1778" s="956"/>
      <c r="J1778" s="956"/>
      <c r="K1778" s="956"/>
      <c r="L1778" s="956"/>
      <c r="M1778" s="956"/>
      <c r="N1778" s="956"/>
      <c r="O1778" s="956"/>
      <c r="P1778" s="956"/>
    </row>
    <row r="1779" spans="1:16" s="1008" customFormat="1">
      <c r="A1779" s="1007"/>
      <c r="B1779" s="956"/>
      <c r="C1779" s="956"/>
      <c r="G1779" s="956"/>
      <c r="H1779" s="956"/>
      <c r="I1779" s="956"/>
      <c r="J1779" s="956"/>
      <c r="K1779" s="956"/>
      <c r="L1779" s="956"/>
      <c r="M1779" s="956"/>
      <c r="N1779" s="956"/>
      <c r="O1779" s="956"/>
      <c r="P1779" s="956"/>
    </row>
    <row r="1780" spans="1:16" s="1008" customFormat="1">
      <c r="A1780" s="1007"/>
      <c r="B1780" s="956"/>
      <c r="C1780" s="956"/>
      <c r="G1780" s="956"/>
      <c r="H1780" s="956"/>
      <c r="I1780" s="956"/>
      <c r="J1780" s="956"/>
      <c r="K1780" s="956"/>
      <c r="L1780" s="956"/>
      <c r="M1780" s="956"/>
      <c r="N1780" s="956"/>
      <c r="O1780" s="956"/>
      <c r="P1780" s="956"/>
    </row>
    <row r="1781" spans="1:16" s="1008" customFormat="1">
      <c r="A1781" s="1007"/>
      <c r="B1781" s="956"/>
      <c r="C1781" s="956"/>
      <c r="G1781" s="956"/>
      <c r="H1781" s="956"/>
      <c r="I1781" s="956"/>
      <c r="J1781" s="956"/>
      <c r="K1781" s="956"/>
      <c r="L1781" s="956"/>
      <c r="M1781" s="956"/>
      <c r="N1781" s="956"/>
      <c r="O1781" s="956"/>
      <c r="P1781" s="956"/>
    </row>
    <row r="1782" spans="1:16" s="1008" customFormat="1">
      <c r="A1782" s="1007"/>
      <c r="B1782" s="956"/>
      <c r="C1782" s="956"/>
      <c r="G1782" s="956"/>
      <c r="H1782" s="956"/>
      <c r="I1782" s="956"/>
      <c r="J1782" s="956"/>
      <c r="K1782" s="956"/>
      <c r="L1782" s="956"/>
      <c r="M1782" s="956"/>
      <c r="N1782" s="956"/>
      <c r="O1782" s="956"/>
      <c r="P1782" s="956"/>
    </row>
    <row r="1783" spans="1:16" s="1008" customFormat="1">
      <c r="A1783" s="1007"/>
      <c r="B1783" s="956"/>
      <c r="C1783" s="956"/>
      <c r="G1783" s="956"/>
      <c r="H1783" s="956"/>
      <c r="I1783" s="956"/>
      <c r="J1783" s="956"/>
      <c r="K1783" s="956"/>
      <c r="L1783" s="956"/>
      <c r="M1783" s="956"/>
      <c r="N1783" s="956"/>
      <c r="O1783" s="956"/>
      <c r="P1783" s="956"/>
    </row>
    <row r="1784" spans="1:16" s="1008" customFormat="1">
      <c r="A1784" s="1007"/>
      <c r="B1784" s="956"/>
      <c r="C1784" s="956"/>
      <c r="G1784" s="956"/>
      <c r="H1784" s="956"/>
      <c r="I1784" s="956"/>
      <c r="J1784" s="956"/>
      <c r="K1784" s="956"/>
      <c r="L1784" s="956"/>
      <c r="M1784" s="956"/>
      <c r="N1784" s="956"/>
      <c r="O1784" s="956"/>
      <c r="P1784" s="956"/>
    </row>
    <row r="1785" spans="1:16" s="1008" customFormat="1">
      <c r="A1785" s="1007"/>
      <c r="B1785" s="956"/>
      <c r="C1785" s="956"/>
      <c r="G1785" s="956"/>
      <c r="H1785" s="956"/>
      <c r="I1785" s="956"/>
      <c r="J1785" s="956"/>
      <c r="K1785" s="956"/>
      <c r="L1785" s="956"/>
      <c r="M1785" s="956"/>
      <c r="N1785" s="956"/>
      <c r="O1785" s="956"/>
      <c r="P1785" s="956"/>
    </row>
    <row r="1786" spans="1:16" s="1008" customFormat="1">
      <c r="A1786" s="1007"/>
      <c r="B1786" s="956"/>
      <c r="C1786" s="956"/>
      <c r="G1786" s="956"/>
      <c r="H1786" s="956"/>
      <c r="I1786" s="956"/>
      <c r="J1786" s="956"/>
      <c r="K1786" s="956"/>
      <c r="L1786" s="956"/>
      <c r="M1786" s="956"/>
      <c r="N1786" s="956"/>
      <c r="O1786" s="956"/>
      <c r="P1786" s="956"/>
    </row>
    <row r="1787" spans="1:16" s="1008" customFormat="1">
      <c r="A1787" s="1007"/>
      <c r="B1787" s="956"/>
      <c r="C1787" s="956"/>
      <c r="G1787" s="956"/>
      <c r="H1787" s="956"/>
      <c r="I1787" s="956"/>
      <c r="J1787" s="956"/>
      <c r="K1787" s="956"/>
      <c r="L1787" s="956"/>
      <c r="M1787" s="956"/>
      <c r="N1787" s="956"/>
      <c r="O1787" s="956"/>
      <c r="P1787" s="956"/>
    </row>
    <row r="1788" spans="1:16" s="1008" customFormat="1">
      <c r="A1788" s="1007"/>
      <c r="B1788" s="956"/>
      <c r="C1788" s="956"/>
      <c r="G1788" s="956"/>
      <c r="H1788" s="956"/>
      <c r="I1788" s="956"/>
      <c r="J1788" s="956"/>
      <c r="K1788" s="956"/>
      <c r="L1788" s="956"/>
      <c r="M1788" s="956"/>
      <c r="N1788" s="956"/>
      <c r="O1788" s="956"/>
      <c r="P1788" s="956"/>
    </row>
    <row r="1789" spans="1:16" s="1008" customFormat="1">
      <c r="A1789" s="1007"/>
      <c r="B1789" s="956"/>
      <c r="C1789" s="956"/>
      <c r="G1789" s="956"/>
      <c r="H1789" s="956"/>
      <c r="I1789" s="956"/>
      <c r="J1789" s="956"/>
      <c r="K1789" s="956"/>
      <c r="L1789" s="956"/>
      <c r="M1789" s="956"/>
      <c r="N1789" s="956"/>
      <c r="O1789" s="956"/>
      <c r="P1789" s="956"/>
    </row>
    <row r="1790" spans="1:16" s="1008" customFormat="1">
      <c r="A1790" s="1007"/>
      <c r="B1790" s="956"/>
      <c r="C1790" s="956"/>
      <c r="G1790" s="956"/>
      <c r="H1790" s="956"/>
      <c r="I1790" s="956"/>
      <c r="J1790" s="956"/>
      <c r="K1790" s="956"/>
      <c r="L1790" s="956"/>
      <c r="M1790" s="956"/>
      <c r="N1790" s="956"/>
      <c r="O1790" s="956"/>
      <c r="P1790" s="956"/>
    </row>
    <row r="1791" spans="1:16" s="1008" customFormat="1">
      <c r="A1791" s="1007"/>
      <c r="B1791" s="956"/>
      <c r="C1791" s="956"/>
      <c r="G1791" s="956"/>
      <c r="H1791" s="956"/>
      <c r="I1791" s="956"/>
      <c r="J1791" s="956"/>
      <c r="K1791" s="956"/>
      <c r="L1791" s="956"/>
      <c r="M1791" s="956"/>
      <c r="N1791" s="956"/>
      <c r="O1791" s="956"/>
      <c r="P1791" s="956"/>
    </row>
    <row r="1792" spans="1:16" s="1008" customFormat="1">
      <c r="A1792" s="1007"/>
      <c r="B1792" s="956"/>
      <c r="C1792" s="956"/>
      <c r="G1792" s="956"/>
      <c r="H1792" s="956"/>
      <c r="I1792" s="956"/>
      <c r="J1792" s="956"/>
      <c r="K1792" s="956"/>
      <c r="L1792" s="956"/>
      <c r="M1792" s="956"/>
      <c r="N1792" s="956"/>
      <c r="O1792" s="956"/>
      <c r="P1792" s="956"/>
    </row>
    <row r="1793" spans="1:16" s="1008" customFormat="1">
      <c r="A1793" s="1007"/>
      <c r="B1793" s="956"/>
      <c r="C1793" s="956"/>
      <c r="G1793" s="956"/>
      <c r="H1793" s="956"/>
      <c r="I1793" s="956"/>
      <c r="J1793" s="956"/>
      <c r="K1793" s="956"/>
      <c r="L1793" s="956"/>
      <c r="M1793" s="956"/>
      <c r="N1793" s="956"/>
      <c r="O1793" s="956"/>
      <c r="P1793" s="956"/>
    </row>
    <row r="1794" spans="1:16" s="1008" customFormat="1">
      <c r="A1794" s="1007"/>
      <c r="B1794" s="956"/>
      <c r="C1794" s="956"/>
      <c r="G1794" s="956"/>
      <c r="H1794" s="956"/>
      <c r="I1794" s="956"/>
      <c r="J1794" s="956"/>
      <c r="K1794" s="956"/>
      <c r="L1794" s="956"/>
      <c r="M1794" s="956"/>
      <c r="N1794" s="956"/>
      <c r="O1794" s="956"/>
      <c r="P1794" s="956"/>
    </row>
    <row r="1795" spans="1:16" s="1008" customFormat="1">
      <c r="A1795" s="1007"/>
      <c r="B1795" s="956"/>
      <c r="C1795" s="956"/>
      <c r="G1795" s="956"/>
      <c r="H1795" s="956"/>
      <c r="I1795" s="956"/>
      <c r="J1795" s="956"/>
      <c r="K1795" s="956"/>
      <c r="L1795" s="956"/>
      <c r="M1795" s="956"/>
      <c r="N1795" s="956"/>
      <c r="O1795" s="956"/>
      <c r="P1795" s="956"/>
    </row>
    <row r="1796" spans="1:16" s="1008" customFormat="1">
      <c r="A1796" s="1007"/>
      <c r="B1796" s="956"/>
      <c r="C1796" s="956"/>
      <c r="G1796" s="956"/>
      <c r="H1796" s="956"/>
      <c r="I1796" s="956"/>
      <c r="J1796" s="956"/>
      <c r="K1796" s="956"/>
      <c r="L1796" s="956"/>
      <c r="M1796" s="956"/>
      <c r="N1796" s="956"/>
      <c r="O1796" s="956"/>
      <c r="P1796" s="956"/>
    </row>
    <row r="1797" spans="1:16" s="1008" customFormat="1">
      <c r="A1797" s="1007"/>
      <c r="B1797" s="956"/>
      <c r="C1797" s="956"/>
      <c r="G1797" s="956"/>
      <c r="H1797" s="956"/>
      <c r="I1797" s="956"/>
      <c r="J1797" s="956"/>
      <c r="K1797" s="956"/>
      <c r="L1797" s="956"/>
      <c r="M1797" s="956"/>
      <c r="N1797" s="956"/>
      <c r="O1797" s="956"/>
      <c r="P1797" s="956"/>
    </row>
    <row r="1798" spans="1:16" s="1008" customFormat="1">
      <c r="A1798" s="1007"/>
      <c r="B1798" s="956"/>
      <c r="C1798" s="956"/>
      <c r="G1798" s="956"/>
      <c r="H1798" s="956"/>
      <c r="I1798" s="956"/>
      <c r="J1798" s="956"/>
      <c r="K1798" s="956"/>
      <c r="L1798" s="956"/>
      <c r="M1798" s="956"/>
      <c r="N1798" s="956"/>
      <c r="O1798" s="956"/>
      <c r="P1798" s="956"/>
    </row>
    <row r="1799" spans="1:16" s="1008" customFormat="1">
      <c r="A1799" s="1007"/>
      <c r="B1799" s="956"/>
      <c r="C1799" s="956"/>
      <c r="G1799" s="956"/>
      <c r="H1799" s="956"/>
      <c r="I1799" s="956"/>
      <c r="J1799" s="956"/>
      <c r="K1799" s="956"/>
      <c r="L1799" s="956"/>
      <c r="M1799" s="956"/>
      <c r="N1799" s="956"/>
      <c r="O1799" s="956"/>
      <c r="P1799" s="956"/>
    </row>
    <row r="1800" spans="1:16" s="1008" customFormat="1">
      <c r="A1800" s="1007"/>
      <c r="B1800" s="956"/>
      <c r="C1800" s="956"/>
      <c r="G1800" s="956"/>
      <c r="H1800" s="956"/>
      <c r="I1800" s="956"/>
      <c r="J1800" s="956"/>
      <c r="K1800" s="956"/>
      <c r="L1800" s="956"/>
      <c r="M1800" s="956"/>
      <c r="N1800" s="956"/>
      <c r="O1800" s="956"/>
      <c r="P1800" s="956"/>
    </row>
    <row r="1801" spans="1:16" s="1008" customFormat="1">
      <c r="A1801" s="1007"/>
      <c r="B1801" s="956"/>
      <c r="C1801" s="956"/>
      <c r="G1801" s="956"/>
      <c r="H1801" s="956"/>
      <c r="I1801" s="956"/>
      <c r="J1801" s="956"/>
      <c r="K1801" s="956"/>
      <c r="L1801" s="956"/>
      <c r="M1801" s="956"/>
      <c r="N1801" s="956"/>
      <c r="O1801" s="956"/>
      <c r="P1801" s="956"/>
    </row>
    <row r="1802" spans="1:16" s="1008" customFormat="1">
      <c r="A1802" s="1007"/>
      <c r="B1802" s="956"/>
      <c r="C1802" s="956"/>
      <c r="G1802" s="956"/>
      <c r="H1802" s="956"/>
      <c r="I1802" s="956"/>
      <c r="J1802" s="956"/>
      <c r="K1802" s="956"/>
      <c r="L1802" s="956"/>
      <c r="M1802" s="956"/>
      <c r="N1802" s="956"/>
      <c r="O1802" s="956"/>
      <c r="P1802" s="956"/>
    </row>
    <row r="1803" spans="1:16" s="1008" customFormat="1">
      <c r="A1803" s="1007"/>
      <c r="B1803" s="956"/>
      <c r="C1803" s="956"/>
      <c r="G1803" s="956"/>
      <c r="H1803" s="956"/>
      <c r="I1803" s="956"/>
      <c r="J1803" s="956"/>
      <c r="K1803" s="956"/>
      <c r="L1803" s="956"/>
      <c r="M1803" s="956"/>
      <c r="N1803" s="956"/>
      <c r="O1803" s="956"/>
      <c r="P1803" s="956"/>
    </row>
    <row r="1804" spans="1:16" s="1008" customFormat="1">
      <c r="A1804" s="1007"/>
      <c r="B1804" s="956"/>
      <c r="C1804" s="956"/>
      <c r="G1804" s="956"/>
      <c r="H1804" s="956"/>
      <c r="I1804" s="956"/>
      <c r="J1804" s="956"/>
      <c r="K1804" s="956"/>
      <c r="L1804" s="956"/>
      <c r="M1804" s="956"/>
      <c r="N1804" s="956"/>
      <c r="O1804" s="956"/>
      <c r="P1804" s="956"/>
    </row>
    <row r="1805" spans="1:16" s="1008" customFormat="1">
      <c r="A1805" s="1007"/>
      <c r="B1805" s="956"/>
      <c r="C1805" s="956"/>
      <c r="G1805" s="956"/>
      <c r="H1805" s="956"/>
      <c r="I1805" s="956"/>
      <c r="J1805" s="956"/>
      <c r="K1805" s="956"/>
      <c r="L1805" s="956"/>
      <c r="M1805" s="956"/>
      <c r="N1805" s="956"/>
      <c r="O1805" s="956"/>
      <c r="P1805" s="956"/>
    </row>
    <row r="1806" spans="1:16" s="1008" customFormat="1">
      <c r="A1806" s="1007"/>
      <c r="B1806" s="956"/>
      <c r="C1806" s="956"/>
      <c r="G1806" s="956"/>
      <c r="H1806" s="956"/>
      <c r="I1806" s="956"/>
      <c r="J1806" s="956"/>
      <c r="K1806" s="956"/>
      <c r="L1806" s="956"/>
      <c r="M1806" s="956"/>
      <c r="N1806" s="956"/>
      <c r="O1806" s="956"/>
      <c r="P1806" s="956"/>
    </row>
    <row r="1807" spans="1:16" s="1008" customFormat="1">
      <c r="A1807" s="1007"/>
      <c r="B1807" s="956"/>
      <c r="C1807" s="956"/>
      <c r="G1807" s="956"/>
      <c r="H1807" s="956"/>
      <c r="I1807" s="956"/>
      <c r="J1807" s="956"/>
      <c r="K1807" s="956"/>
      <c r="L1807" s="956"/>
      <c r="M1807" s="956"/>
      <c r="N1807" s="956"/>
      <c r="O1807" s="956"/>
      <c r="P1807" s="956"/>
    </row>
    <row r="1808" spans="1:16" s="1008" customFormat="1">
      <c r="A1808" s="1007"/>
      <c r="B1808" s="956"/>
      <c r="C1808" s="956"/>
      <c r="G1808" s="956"/>
      <c r="H1808" s="956"/>
      <c r="I1808" s="956"/>
      <c r="J1808" s="956"/>
      <c r="K1808" s="956"/>
      <c r="L1808" s="956"/>
      <c r="M1808" s="956"/>
      <c r="N1808" s="956"/>
      <c r="O1808" s="956"/>
      <c r="P1808" s="956"/>
    </row>
    <row r="1809" spans="1:16" s="1008" customFormat="1">
      <c r="A1809" s="1007"/>
      <c r="B1809" s="956"/>
      <c r="C1809" s="956"/>
      <c r="G1809" s="956"/>
      <c r="H1809" s="956"/>
      <c r="I1809" s="956"/>
      <c r="J1809" s="956"/>
      <c r="K1809" s="956"/>
      <c r="L1809" s="956"/>
      <c r="M1809" s="956"/>
      <c r="N1809" s="956"/>
      <c r="O1809" s="956"/>
      <c r="P1809" s="956"/>
    </row>
    <row r="1810" spans="1:16" s="1008" customFormat="1">
      <c r="A1810" s="1007"/>
      <c r="B1810" s="956"/>
      <c r="C1810" s="956"/>
      <c r="G1810" s="956"/>
      <c r="H1810" s="956"/>
      <c r="I1810" s="956"/>
      <c r="J1810" s="956"/>
      <c r="K1810" s="956"/>
      <c r="L1810" s="956"/>
      <c r="M1810" s="956"/>
      <c r="N1810" s="956"/>
      <c r="O1810" s="956"/>
      <c r="P1810" s="956"/>
    </row>
    <row r="1811" spans="1:16" s="1008" customFormat="1">
      <c r="A1811" s="1007"/>
      <c r="B1811" s="956"/>
      <c r="C1811" s="956"/>
      <c r="G1811" s="956"/>
      <c r="H1811" s="956"/>
      <c r="I1811" s="956"/>
      <c r="J1811" s="956"/>
      <c r="K1811" s="956"/>
      <c r="L1811" s="956"/>
      <c r="M1811" s="956"/>
      <c r="N1811" s="956"/>
      <c r="O1811" s="956"/>
      <c r="P1811" s="956"/>
    </row>
    <row r="1812" spans="1:16" s="1008" customFormat="1">
      <c r="A1812" s="1007"/>
      <c r="B1812" s="956"/>
      <c r="C1812" s="956"/>
      <c r="G1812" s="956"/>
      <c r="H1812" s="956"/>
      <c r="I1812" s="956"/>
      <c r="J1812" s="956"/>
      <c r="K1812" s="956"/>
      <c r="L1812" s="956"/>
      <c r="M1812" s="956"/>
      <c r="N1812" s="956"/>
      <c r="O1812" s="956"/>
      <c r="P1812" s="956"/>
    </row>
    <row r="1813" spans="1:16" s="1008" customFormat="1">
      <c r="A1813" s="1007"/>
      <c r="B1813" s="956"/>
      <c r="C1813" s="956"/>
      <c r="G1813" s="956"/>
      <c r="H1813" s="956"/>
      <c r="I1813" s="956"/>
      <c r="J1813" s="956"/>
      <c r="K1813" s="956"/>
      <c r="L1813" s="956"/>
      <c r="M1813" s="956"/>
      <c r="N1813" s="956"/>
      <c r="O1813" s="956"/>
      <c r="P1813" s="956"/>
    </row>
    <row r="1814" spans="1:16" s="1008" customFormat="1">
      <c r="A1814" s="1007"/>
      <c r="B1814" s="956"/>
      <c r="C1814" s="956"/>
      <c r="G1814" s="956"/>
      <c r="H1814" s="956"/>
      <c r="I1814" s="956"/>
      <c r="J1814" s="956"/>
      <c r="K1814" s="956"/>
      <c r="L1814" s="956"/>
      <c r="M1814" s="956"/>
      <c r="N1814" s="956"/>
      <c r="O1814" s="956"/>
      <c r="P1814" s="956"/>
    </row>
    <row r="1815" spans="1:16" s="1008" customFormat="1">
      <c r="A1815" s="1007"/>
      <c r="B1815" s="956"/>
      <c r="C1815" s="956"/>
      <c r="G1815" s="956"/>
      <c r="H1815" s="956"/>
      <c r="I1815" s="956"/>
      <c r="J1815" s="956"/>
      <c r="K1815" s="956"/>
      <c r="L1815" s="956"/>
      <c r="M1815" s="956"/>
      <c r="N1815" s="956"/>
      <c r="O1815" s="956"/>
      <c r="P1815" s="956"/>
    </row>
    <row r="1816" spans="1:16" s="1008" customFormat="1">
      <c r="A1816" s="1007"/>
      <c r="B1816" s="956"/>
      <c r="C1816" s="956"/>
      <c r="G1816" s="956"/>
      <c r="H1816" s="956"/>
      <c r="I1816" s="956"/>
      <c r="J1816" s="956"/>
      <c r="K1816" s="956"/>
      <c r="L1816" s="956"/>
      <c r="M1816" s="956"/>
      <c r="N1816" s="956"/>
      <c r="O1816" s="956"/>
      <c r="P1816" s="956"/>
    </row>
    <row r="1817" spans="1:16" s="1008" customFormat="1">
      <c r="A1817" s="1007"/>
      <c r="B1817" s="956"/>
      <c r="C1817" s="956"/>
      <c r="G1817" s="956"/>
      <c r="H1817" s="956"/>
      <c r="I1817" s="956"/>
      <c r="J1817" s="956"/>
      <c r="K1817" s="956"/>
      <c r="L1817" s="956"/>
      <c r="M1817" s="956"/>
      <c r="N1817" s="956"/>
      <c r="O1817" s="956"/>
      <c r="P1817" s="956"/>
    </row>
    <row r="1818" spans="1:16" s="1008" customFormat="1">
      <c r="A1818" s="1007"/>
      <c r="B1818" s="956"/>
      <c r="C1818" s="956"/>
      <c r="G1818" s="956"/>
      <c r="H1818" s="956"/>
      <c r="I1818" s="956"/>
      <c r="J1818" s="956"/>
      <c r="K1818" s="956"/>
      <c r="L1818" s="956"/>
      <c r="M1818" s="956"/>
      <c r="N1818" s="956"/>
      <c r="O1818" s="956"/>
      <c r="P1818" s="956"/>
    </row>
    <row r="1819" spans="1:16" s="1008" customFormat="1">
      <c r="A1819" s="1007"/>
      <c r="B1819" s="956"/>
      <c r="C1819" s="956"/>
      <c r="G1819" s="956"/>
      <c r="H1819" s="956"/>
      <c r="I1819" s="956"/>
      <c r="J1819" s="956"/>
      <c r="K1819" s="956"/>
      <c r="L1819" s="956"/>
      <c r="M1819" s="956"/>
      <c r="N1819" s="956"/>
      <c r="O1819" s="956"/>
      <c r="P1819" s="956"/>
    </row>
    <row r="1820" spans="1:16" s="1008" customFormat="1">
      <c r="A1820" s="1007"/>
      <c r="B1820" s="956"/>
      <c r="C1820" s="956"/>
      <c r="G1820" s="956"/>
      <c r="H1820" s="956"/>
      <c r="I1820" s="956"/>
      <c r="J1820" s="956"/>
      <c r="K1820" s="956"/>
      <c r="L1820" s="956"/>
      <c r="M1820" s="956"/>
      <c r="N1820" s="956"/>
      <c r="O1820" s="956"/>
      <c r="P1820" s="956"/>
    </row>
    <row r="1821" spans="1:16" s="1008" customFormat="1">
      <c r="A1821" s="1007"/>
      <c r="B1821" s="956"/>
      <c r="C1821" s="956"/>
      <c r="G1821" s="956"/>
      <c r="H1821" s="956"/>
      <c r="I1821" s="956"/>
      <c r="J1821" s="956"/>
      <c r="K1821" s="956"/>
      <c r="L1821" s="956"/>
      <c r="M1821" s="956"/>
      <c r="N1821" s="956"/>
      <c r="O1821" s="956"/>
      <c r="P1821" s="956"/>
    </row>
    <row r="1822" spans="1:16" s="1008" customFormat="1">
      <c r="A1822" s="1007"/>
      <c r="B1822" s="956"/>
      <c r="C1822" s="956"/>
      <c r="G1822" s="956"/>
      <c r="H1822" s="956"/>
      <c r="I1822" s="956"/>
      <c r="J1822" s="956"/>
      <c r="K1822" s="956"/>
      <c r="L1822" s="956"/>
      <c r="M1822" s="956"/>
      <c r="N1822" s="956"/>
      <c r="O1822" s="956"/>
      <c r="P1822" s="956"/>
    </row>
    <row r="1823" spans="1:16" s="1008" customFormat="1">
      <c r="A1823" s="1007"/>
      <c r="B1823" s="956"/>
      <c r="C1823" s="956"/>
      <c r="G1823" s="956"/>
      <c r="H1823" s="956"/>
      <c r="I1823" s="956"/>
      <c r="J1823" s="956"/>
      <c r="K1823" s="956"/>
      <c r="L1823" s="956"/>
      <c r="M1823" s="956"/>
      <c r="N1823" s="956"/>
      <c r="O1823" s="956"/>
      <c r="P1823" s="956"/>
    </row>
    <row r="1824" spans="1:16" s="1008" customFormat="1">
      <c r="A1824" s="1007"/>
      <c r="B1824" s="956"/>
      <c r="C1824" s="956"/>
      <c r="G1824" s="956"/>
      <c r="H1824" s="956"/>
      <c r="I1824" s="956"/>
      <c r="J1824" s="956"/>
      <c r="K1824" s="956"/>
      <c r="L1824" s="956"/>
      <c r="M1824" s="956"/>
      <c r="N1824" s="956"/>
      <c r="O1824" s="956"/>
      <c r="P1824" s="956"/>
    </row>
    <row r="1825" spans="1:16" s="1008" customFormat="1">
      <c r="A1825" s="1007"/>
      <c r="B1825" s="956"/>
      <c r="C1825" s="956"/>
      <c r="G1825" s="956"/>
      <c r="H1825" s="956"/>
      <c r="I1825" s="956"/>
      <c r="J1825" s="956"/>
      <c r="K1825" s="956"/>
      <c r="L1825" s="956"/>
      <c r="M1825" s="956"/>
      <c r="N1825" s="956"/>
      <c r="O1825" s="956"/>
      <c r="P1825" s="956"/>
    </row>
    <row r="1826" spans="1:16" s="1008" customFormat="1">
      <c r="A1826" s="1007"/>
      <c r="B1826" s="956"/>
      <c r="C1826" s="956"/>
      <c r="G1826" s="956"/>
      <c r="H1826" s="956"/>
      <c r="I1826" s="956"/>
      <c r="J1826" s="956"/>
      <c r="K1826" s="956"/>
      <c r="L1826" s="956"/>
      <c r="M1826" s="956"/>
      <c r="N1826" s="956"/>
      <c r="O1826" s="956"/>
      <c r="P1826" s="956"/>
    </row>
    <row r="1827" spans="1:16" s="1008" customFormat="1">
      <c r="A1827" s="1007"/>
      <c r="B1827" s="956"/>
      <c r="C1827" s="956"/>
      <c r="G1827" s="956"/>
      <c r="H1827" s="956"/>
      <c r="I1827" s="956"/>
      <c r="J1827" s="956"/>
      <c r="K1827" s="956"/>
      <c r="L1827" s="956"/>
      <c r="M1827" s="956"/>
      <c r="N1827" s="956"/>
      <c r="O1827" s="956"/>
      <c r="P1827" s="956"/>
    </row>
    <row r="1828" spans="1:16" s="1008" customFormat="1">
      <c r="A1828" s="1007"/>
      <c r="B1828" s="956"/>
      <c r="C1828" s="956"/>
      <c r="G1828" s="956"/>
      <c r="H1828" s="956"/>
      <c r="I1828" s="956"/>
      <c r="J1828" s="956"/>
      <c r="K1828" s="956"/>
      <c r="L1828" s="956"/>
      <c r="M1828" s="956"/>
      <c r="N1828" s="956"/>
      <c r="O1828" s="956"/>
      <c r="P1828" s="956"/>
    </row>
    <row r="1829" spans="1:16" s="1008" customFormat="1">
      <c r="A1829" s="1007"/>
      <c r="B1829" s="956"/>
      <c r="C1829" s="956"/>
      <c r="G1829" s="956"/>
      <c r="H1829" s="956"/>
      <c r="I1829" s="956"/>
      <c r="J1829" s="956"/>
      <c r="K1829" s="956"/>
      <c r="L1829" s="956"/>
      <c r="M1829" s="956"/>
      <c r="N1829" s="956"/>
      <c r="O1829" s="956"/>
      <c r="P1829" s="956"/>
    </row>
    <row r="1830" spans="1:16" s="1008" customFormat="1">
      <c r="A1830" s="1007"/>
      <c r="B1830" s="956"/>
      <c r="C1830" s="956"/>
      <c r="G1830" s="956"/>
      <c r="H1830" s="956"/>
      <c r="I1830" s="956"/>
      <c r="J1830" s="956"/>
      <c r="K1830" s="956"/>
      <c r="L1830" s="956"/>
      <c r="M1830" s="956"/>
      <c r="N1830" s="956"/>
      <c r="O1830" s="956"/>
      <c r="P1830" s="956"/>
    </row>
    <row r="1831" spans="1:16" s="1008" customFormat="1">
      <c r="A1831" s="1007"/>
      <c r="B1831" s="956"/>
      <c r="C1831" s="956"/>
      <c r="G1831" s="956"/>
      <c r="H1831" s="956"/>
      <c r="I1831" s="956"/>
      <c r="J1831" s="956"/>
      <c r="K1831" s="956"/>
      <c r="L1831" s="956"/>
      <c r="M1831" s="956"/>
      <c r="N1831" s="956"/>
      <c r="O1831" s="956"/>
      <c r="P1831" s="956"/>
    </row>
    <row r="1832" spans="1:16" s="1008" customFormat="1">
      <c r="A1832" s="1007"/>
      <c r="B1832" s="956"/>
      <c r="C1832" s="956"/>
      <c r="G1832" s="956"/>
      <c r="H1832" s="956"/>
      <c r="I1832" s="956"/>
      <c r="J1832" s="956"/>
      <c r="K1832" s="956"/>
      <c r="L1832" s="956"/>
      <c r="M1832" s="956"/>
      <c r="N1832" s="956"/>
      <c r="O1832" s="956"/>
      <c r="P1832" s="956"/>
    </row>
    <row r="1833" spans="1:16" s="1008" customFormat="1">
      <c r="A1833" s="1007"/>
      <c r="B1833" s="956"/>
      <c r="C1833" s="956"/>
      <c r="G1833" s="956"/>
      <c r="H1833" s="956"/>
      <c r="I1833" s="956"/>
      <c r="J1833" s="956"/>
      <c r="K1833" s="956"/>
      <c r="L1833" s="956"/>
      <c r="M1833" s="956"/>
      <c r="N1833" s="956"/>
      <c r="O1833" s="956"/>
      <c r="P1833" s="956"/>
    </row>
    <row r="1834" spans="1:16" s="1008" customFormat="1">
      <c r="A1834" s="1007"/>
      <c r="B1834" s="956"/>
      <c r="C1834" s="956"/>
      <c r="G1834" s="956"/>
      <c r="H1834" s="956"/>
      <c r="I1834" s="956"/>
      <c r="J1834" s="956"/>
      <c r="K1834" s="956"/>
      <c r="L1834" s="956"/>
      <c r="M1834" s="956"/>
      <c r="N1834" s="956"/>
      <c r="O1834" s="956"/>
      <c r="P1834" s="956"/>
    </row>
    <row r="1835" spans="1:16" s="1008" customFormat="1">
      <c r="A1835" s="1007"/>
      <c r="B1835" s="956"/>
      <c r="C1835" s="956"/>
      <c r="G1835" s="956"/>
      <c r="H1835" s="956"/>
      <c r="I1835" s="956"/>
      <c r="J1835" s="956"/>
      <c r="K1835" s="956"/>
      <c r="L1835" s="956"/>
      <c r="M1835" s="956"/>
      <c r="N1835" s="956"/>
      <c r="O1835" s="956"/>
      <c r="P1835" s="956"/>
    </row>
    <row r="1836" spans="1:16" s="1008" customFormat="1">
      <c r="A1836" s="1007"/>
      <c r="B1836" s="956"/>
      <c r="C1836" s="956"/>
      <c r="G1836" s="956"/>
      <c r="H1836" s="956"/>
      <c r="I1836" s="956"/>
      <c r="J1836" s="956"/>
      <c r="K1836" s="956"/>
      <c r="L1836" s="956"/>
      <c r="M1836" s="956"/>
      <c r="N1836" s="956"/>
      <c r="O1836" s="956"/>
      <c r="P1836" s="956"/>
    </row>
    <row r="1837" spans="1:16" s="1008" customFormat="1">
      <c r="A1837" s="1007"/>
      <c r="B1837" s="956"/>
      <c r="C1837" s="956"/>
      <c r="G1837" s="956"/>
      <c r="H1837" s="956"/>
      <c r="I1837" s="956"/>
      <c r="J1837" s="956"/>
      <c r="K1837" s="956"/>
      <c r="L1837" s="956"/>
      <c r="M1837" s="956"/>
      <c r="N1837" s="956"/>
      <c r="O1837" s="956"/>
      <c r="P1837" s="956"/>
    </row>
    <row r="1838" spans="1:16">
      <c r="B1838" s="956"/>
      <c r="C1838" s="956"/>
    </row>
    <row r="1839" spans="1:16">
      <c r="B1839" s="956"/>
      <c r="C1839" s="956"/>
    </row>
    <row r="1840" spans="1:16">
      <c r="B1840" s="956"/>
      <c r="C1840" s="956"/>
    </row>
    <row r="1841" spans="2:3">
      <c r="B1841" s="956"/>
      <c r="C1841" s="956"/>
    </row>
    <row r="1842" spans="2:3">
      <c r="B1842" s="956"/>
      <c r="C1842" s="956"/>
    </row>
    <row r="1843" spans="2:3">
      <c r="B1843" s="956"/>
      <c r="C1843" s="956"/>
    </row>
    <row r="1844" spans="2:3">
      <c r="B1844" s="956"/>
      <c r="C1844" s="956"/>
    </row>
    <row r="1845" spans="2:3">
      <c r="B1845" s="956"/>
      <c r="C1845" s="956"/>
    </row>
    <row r="1846" spans="2:3">
      <c r="B1846" s="956"/>
      <c r="C1846" s="956"/>
    </row>
    <row r="1847" spans="2:3">
      <c r="B1847" s="956"/>
      <c r="C1847" s="956"/>
    </row>
    <row r="1848" spans="2:3">
      <c r="B1848" s="956"/>
      <c r="C1848" s="956"/>
    </row>
    <row r="1849" spans="2:3">
      <c r="B1849" s="956"/>
      <c r="C1849" s="956"/>
    </row>
    <row r="1850" spans="2:3">
      <c r="B1850" s="956"/>
      <c r="C1850" s="956"/>
    </row>
    <row r="1851" spans="2:3">
      <c r="B1851" s="956"/>
      <c r="C1851" s="956"/>
    </row>
    <row r="1852" spans="2:3">
      <c r="B1852" s="956"/>
      <c r="C1852" s="956"/>
    </row>
    <row r="1853" spans="2:3">
      <c r="B1853" s="956"/>
      <c r="C1853" s="956"/>
    </row>
    <row r="1854" spans="2:3">
      <c r="B1854" s="956"/>
      <c r="C1854" s="956"/>
    </row>
    <row r="1855" spans="2:3">
      <c r="B1855" s="956"/>
      <c r="C1855" s="956"/>
    </row>
    <row r="1856" spans="2:3">
      <c r="B1856" s="956"/>
      <c r="C1856" s="956"/>
    </row>
    <row r="1857" spans="2:3">
      <c r="B1857" s="956"/>
      <c r="C1857" s="956"/>
    </row>
    <row r="1858" spans="2:3">
      <c r="B1858" s="956"/>
      <c r="C1858" s="956"/>
    </row>
    <row r="1859" spans="2:3">
      <c r="B1859" s="956"/>
      <c r="C1859" s="956"/>
    </row>
    <row r="1860" spans="2:3">
      <c r="B1860" s="956"/>
      <c r="C1860" s="956"/>
    </row>
    <row r="1861" spans="2:3">
      <c r="B1861" s="956"/>
      <c r="C1861" s="956"/>
    </row>
    <row r="1862" spans="2:3">
      <c r="B1862" s="956"/>
      <c r="C1862" s="956"/>
    </row>
    <row r="1863" spans="2:3">
      <c r="B1863" s="956"/>
      <c r="C1863" s="956"/>
    </row>
    <row r="1864" spans="2:3">
      <c r="B1864" s="956"/>
      <c r="C1864" s="956"/>
    </row>
    <row r="1865" spans="2:3">
      <c r="B1865" s="956"/>
      <c r="C1865" s="956"/>
    </row>
    <row r="1866" spans="2:3">
      <c r="B1866" s="956"/>
      <c r="C1866" s="956"/>
    </row>
    <row r="1867" spans="2:3">
      <c r="B1867" s="956"/>
      <c r="C1867" s="956"/>
    </row>
    <row r="1868" spans="2:3">
      <c r="B1868" s="956"/>
      <c r="C1868" s="956"/>
    </row>
    <row r="1869" spans="2:3">
      <c r="B1869" s="956"/>
      <c r="C1869" s="956"/>
    </row>
    <row r="1870" spans="2:3">
      <c r="B1870" s="956"/>
      <c r="C1870" s="956"/>
    </row>
    <row r="1871" spans="2:3">
      <c r="B1871" s="956"/>
      <c r="C1871" s="956"/>
    </row>
    <row r="1872" spans="2:3">
      <c r="B1872" s="956"/>
      <c r="C1872" s="956"/>
    </row>
    <row r="1873" spans="2:3">
      <c r="B1873" s="956"/>
      <c r="C1873" s="956"/>
    </row>
    <row r="1874" spans="2:3">
      <c r="B1874" s="956"/>
      <c r="C1874" s="956"/>
    </row>
    <row r="1875" spans="2:3">
      <c r="B1875" s="956"/>
      <c r="C1875" s="956"/>
    </row>
    <row r="1876" spans="2:3">
      <c r="B1876" s="956"/>
      <c r="C1876" s="956"/>
    </row>
    <row r="1877" spans="2:3">
      <c r="B1877" s="956"/>
      <c r="C1877" s="956"/>
    </row>
    <row r="1878" spans="2:3">
      <c r="B1878" s="956"/>
      <c r="C1878" s="956"/>
    </row>
    <row r="1879" spans="2:3">
      <c r="B1879" s="956"/>
      <c r="C1879" s="956"/>
    </row>
    <row r="1880" spans="2:3">
      <c r="B1880" s="956"/>
      <c r="C1880" s="956"/>
    </row>
    <row r="1881" spans="2:3">
      <c r="B1881" s="956"/>
      <c r="C1881" s="956"/>
    </row>
    <row r="1882" spans="2:3">
      <c r="B1882" s="956"/>
      <c r="C1882" s="956"/>
    </row>
    <row r="1883" spans="2:3">
      <c r="B1883" s="956"/>
      <c r="C1883" s="956"/>
    </row>
    <row r="1884" spans="2:3">
      <c r="B1884" s="956"/>
      <c r="C1884" s="956"/>
    </row>
    <row r="1885" spans="2:3">
      <c r="B1885" s="956"/>
      <c r="C1885" s="956"/>
    </row>
    <row r="1886" spans="2:3">
      <c r="B1886" s="956"/>
      <c r="C1886" s="956"/>
    </row>
    <row r="1887" spans="2:3">
      <c r="B1887" s="956"/>
      <c r="C1887" s="956"/>
    </row>
    <row r="1888" spans="2:3">
      <c r="B1888" s="956"/>
      <c r="C1888" s="956"/>
    </row>
    <row r="1889" spans="2:3">
      <c r="B1889" s="956"/>
      <c r="C1889" s="956"/>
    </row>
    <row r="1890" spans="2:3">
      <c r="B1890" s="956"/>
      <c r="C1890" s="956"/>
    </row>
    <row r="1891" spans="2:3">
      <c r="B1891" s="956"/>
      <c r="C1891" s="956"/>
    </row>
    <row r="1892" spans="2:3">
      <c r="B1892" s="956"/>
      <c r="C1892" s="956"/>
    </row>
    <row r="1893" spans="2:3">
      <c r="B1893" s="956"/>
      <c r="C1893" s="956"/>
    </row>
    <row r="1894" spans="2:3">
      <c r="B1894" s="956"/>
      <c r="C1894" s="956"/>
    </row>
    <row r="1895" spans="2:3">
      <c r="B1895" s="956"/>
      <c r="C1895" s="956"/>
    </row>
    <row r="1896" spans="2:3">
      <c r="B1896" s="956"/>
      <c r="C1896" s="956"/>
    </row>
    <row r="1897" spans="2:3">
      <c r="B1897" s="956"/>
      <c r="C1897" s="956"/>
    </row>
    <row r="1898" spans="2:3">
      <c r="B1898" s="956"/>
      <c r="C1898" s="956"/>
    </row>
    <row r="1899" spans="2:3">
      <c r="B1899" s="956"/>
      <c r="C1899" s="956"/>
    </row>
    <row r="1900" spans="2:3">
      <c r="B1900" s="956"/>
      <c r="C1900" s="956"/>
    </row>
    <row r="1901" spans="2:3">
      <c r="B1901" s="956"/>
      <c r="C1901" s="956"/>
    </row>
    <row r="1902" spans="2:3">
      <c r="B1902" s="956"/>
      <c r="C1902" s="956"/>
    </row>
    <row r="1903" spans="2:3">
      <c r="B1903" s="956"/>
      <c r="C1903" s="956"/>
    </row>
    <row r="1904" spans="2:3">
      <c r="B1904" s="956"/>
      <c r="C1904" s="956"/>
    </row>
    <row r="1905" spans="2:3">
      <c r="B1905" s="956"/>
      <c r="C1905" s="956"/>
    </row>
    <row r="1906" spans="2:3">
      <c r="B1906" s="956"/>
      <c r="C1906" s="956"/>
    </row>
    <row r="1907" spans="2:3">
      <c r="B1907" s="956"/>
      <c r="C1907" s="956"/>
    </row>
    <row r="1908" spans="2:3">
      <c r="B1908" s="956"/>
      <c r="C1908" s="956"/>
    </row>
    <row r="1909" spans="2:3">
      <c r="B1909" s="956"/>
      <c r="C1909" s="956"/>
    </row>
    <row r="1910" spans="2:3">
      <c r="B1910" s="956"/>
      <c r="C1910" s="956"/>
    </row>
    <row r="1911" spans="2:3">
      <c r="B1911" s="956"/>
      <c r="C1911" s="956"/>
    </row>
    <row r="1912" spans="2:3">
      <c r="B1912" s="956"/>
      <c r="C1912" s="956"/>
    </row>
    <row r="1913" spans="2:3">
      <c r="B1913" s="956"/>
      <c r="C1913" s="956"/>
    </row>
    <row r="1914" spans="2:3">
      <c r="B1914" s="956"/>
      <c r="C1914" s="956"/>
    </row>
    <row r="1915" spans="2:3">
      <c r="B1915" s="956"/>
      <c r="C1915" s="956"/>
    </row>
    <row r="1916" spans="2:3">
      <c r="B1916" s="956"/>
      <c r="C1916" s="956"/>
    </row>
    <row r="1917" spans="2:3">
      <c r="B1917" s="956"/>
      <c r="C1917" s="956"/>
    </row>
    <row r="1918" spans="2:3">
      <c r="B1918" s="956"/>
      <c r="C1918" s="956"/>
    </row>
    <row r="1919" spans="2:3">
      <c r="B1919" s="956"/>
      <c r="C1919" s="956"/>
    </row>
    <row r="1920" spans="2:3">
      <c r="B1920" s="956"/>
      <c r="C1920" s="956"/>
    </row>
    <row r="1921" spans="2:3">
      <c r="B1921" s="956"/>
      <c r="C1921" s="956"/>
    </row>
    <row r="1922" spans="2:3">
      <c r="B1922" s="956"/>
      <c r="C1922" s="956"/>
    </row>
    <row r="1923" spans="2:3">
      <c r="B1923" s="956"/>
      <c r="C1923" s="956"/>
    </row>
    <row r="1924" spans="2:3">
      <c r="B1924" s="956"/>
      <c r="C1924" s="956"/>
    </row>
    <row r="1925" spans="2:3">
      <c r="B1925" s="956"/>
      <c r="C1925" s="956"/>
    </row>
    <row r="1926" spans="2:3">
      <c r="B1926" s="956"/>
      <c r="C1926" s="956"/>
    </row>
    <row r="1927" spans="2:3">
      <c r="B1927" s="956"/>
      <c r="C1927" s="956"/>
    </row>
    <row r="1928" spans="2:3">
      <c r="B1928" s="956"/>
      <c r="C1928" s="956"/>
    </row>
    <row r="1929" spans="2:3">
      <c r="B1929" s="956"/>
      <c r="C1929" s="956"/>
    </row>
    <row r="1930" spans="2:3">
      <c r="B1930" s="956"/>
      <c r="C1930" s="956"/>
    </row>
    <row r="1931" spans="2:3">
      <c r="B1931" s="956"/>
      <c r="C1931" s="956"/>
    </row>
    <row r="1932" spans="2:3">
      <c r="B1932" s="956"/>
      <c r="C1932" s="956"/>
    </row>
    <row r="1933" spans="2:3">
      <c r="B1933" s="956"/>
      <c r="C1933" s="956"/>
    </row>
    <row r="1934" spans="2:3">
      <c r="B1934" s="956"/>
      <c r="C1934" s="956"/>
    </row>
    <row r="1935" spans="2:3">
      <c r="B1935" s="956"/>
      <c r="C1935" s="956"/>
    </row>
    <row r="1936" spans="2:3">
      <c r="B1936" s="956"/>
      <c r="C1936" s="956"/>
    </row>
    <row r="1937" spans="2:3">
      <c r="B1937" s="956"/>
      <c r="C1937" s="956"/>
    </row>
    <row r="1938" spans="2:3">
      <c r="B1938" s="956"/>
      <c r="C1938" s="956"/>
    </row>
    <row r="1939" spans="2:3">
      <c r="B1939" s="956"/>
      <c r="C1939" s="956"/>
    </row>
    <row r="1940" spans="2:3">
      <c r="B1940" s="956"/>
      <c r="C1940" s="956"/>
    </row>
    <row r="1941" spans="2:3">
      <c r="B1941" s="956"/>
      <c r="C1941" s="956"/>
    </row>
    <row r="1942" spans="2:3">
      <c r="B1942" s="956"/>
      <c r="C1942" s="956"/>
    </row>
    <row r="1943" spans="2:3">
      <c r="B1943" s="956"/>
      <c r="C1943" s="956"/>
    </row>
    <row r="1944" spans="2:3">
      <c r="B1944" s="956"/>
      <c r="C1944" s="956"/>
    </row>
    <row r="1945" spans="2:3">
      <c r="B1945" s="956"/>
      <c r="C1945" s="956"/>
    </row>
    <row r="1946" spans="2:3">
      <c r="B1946" s="956"/>
      <c r="C1946" s="956"/>
    </row>
  </sheetData>
  <mergeCells count="8">
    <mergeCell ref="B40:E40"/>
    <mergeCell ref="B71:E71"/>
    <mergeCell ref="B2:F2"/>
    <mergeCell ref="B3:F3"/>
    <mergeCell ref="B6:E6"/>
    <mergeCell ref="B7:E7"/>
    <mergeCell ref="B14:F14"/>
    <mergeCell ref="C37:I37"/>
  </mergeCells>
  <pageMargins left="0.70866141732283472" right="0.70866141732283472" top="0.74803149606299213" bottom="0.74803149606299213" header="0.31496062992125984" footer="0.31496062992125984"/>
  <pageSetup paperSize="9" scale="67" fitToHeight="0" orientation="portrait" horizontalDpi="4294967293" verticalDpi="4294967293" r:id="rId1"/>
  <headerFooter>
    <oddHeader>&amp;CTroškovnik vertikalnog transporta
PPN 4799/21</oddHeader>
    <oddFooter>&amp;LFAKULTET POLITIČKIH ZNANOSTI
LEPUŠIĆEVA 6, ZAGREB
OIB: 28011548575&amp;CREKONSTRUKCIJA I CJELOVITA OBNOVA ZGRADE FAKULTETA
POLITIČKIH ZNANOSTI
K.Č. 6918 K.O. CENTAR</oddFooter>
  </headerFooter>
  <rowBreaks count="2" manualBreakCount="2">
    <brk id="40" max="5" man="1"/>
    <brk id="54" max="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B5A99-4507-462D-85BF-1F7BCD85D913}">
  <sheetPr>
    <tabColor theme="2" tint="-0.499984740745262"/>
  </sheetPr>
  <dimension ref="A1:K194"/>
  <sheetViews>
    <sheetView showZeros="0" view="pageBreakPreview" topLeftCell="A185" zoomScale="90" zoomScaleNormal="90" zoomScaleSheetLayoutView="90" workbookViewId="0">
      <selection activeCell="F44" sqref="F44"/>
    </sheetView>
  </sheetViews>
  <sheetFormatPr defaultColWidth="9.1796875" defaultRowHeight="14"/>
  <cols>
    <col min="1" max="1" width="7.7265625" style="1011" customWidth="1"/>
    <col min="2" max="2" width="35.1796875" style="1011" customWidth="1"/>
    <col min="3" max="4" width="10" style="1011" customWidth="1"/>
    <col min="5" max="6" width="14.26953125" style="1039" customWidth="1"/>
    <col min="7" max="11" width="13.7265625" style="1011" customWidth="1"/>
    <col min="12" max="16384" width="9.1796875" style="1011"/>
  </cols>
  <sheetData>
    <row r="1" spans="1:6">
      <c r="A1" s="1009" t="s">
        <v>1365</v>
      </c>
      <c r="B1" s="1009"/>
      <c r="C1" s="1010" t="s">
        <v>2641</v>
      </c>
      <c r="D1" s="1009"/>
      <c r="E1" s="1009"/>
      <c r="F1" s="1009"/>
    </row>
    <row r="2" spans="1:6">
      <c r="A2" s="1009"/>
      <c r="B2" s="1009"/>
      <c r="C2" s="1010" t="s">
        <v>3243</v>
      </c>
      <c r="D2" s="1010"/>
      <c r="E2" s="1009"/>
      <c r="F2" s="1009"/>
    </row>
    <row r="3" spans="1:6">
      <c r="A3" s="1009"/>
      <c r="B3" s="1009"/>
      <c r="C3" s="1010" t="s">
        <v>3244</v>
      </c>
      <c r="D3" s="1010"/>
      <c r="E3" s="1009"/>
      <c r="F3" s="1009"/>
    </row>
    <row r="4" spans="1:6">
      <c r="A4" s="1009"/>
      <c r="B4" s="1009"/>
      <c r="C4" s="1010" t="s">
        <v>3245</v>
      </c>
      <c r="D4" s="1010"/>
      <c r="E4" s="1009"/>
      <c r="F4" s="1009"/>
    </row>
    <row r="5" spans="1:6">
      <c r="A5" s="1009"/>
      <c r="B5" s="1009"/>
      <c r="C5" s="1010"/>
      <c r="D5" s="1009"/>
      <c r="E5" s="1009"/>
      <c r="F5" s="1009"/>
    </row>
    <row r="6" spans="1:6" ht="35.25" customHeight="1">
      <c r="A6" s="1009" t="s">
        <v>1338</v>
      </c>
      <c r="B6" s="1009"/>
      <c r="C6" s="1316" t="s">
        <v>3246</v>
      </c>
      <c r="D6" s="1316"/>
      <c r="E6" s="1316"/>
      <c r="F6" s="1316"/>
    </row>
    <row r="7" spans="1:6">
      <c r="A7" s="1009"/>
      <c r="B7" s="1009"/>
      <c r="C7" s="1010" t="s">
        <v>3247</v>
      </c>
      <c r="D7" s="1010"/>
      <c r="E7" s="1009"/>
      <c r="F7" s="1009"/>
    </row>
    <row r="8" spans="1:6">
      <c r="A8" s="1009"/>
      <c r="B8" s="1009"/>
      <c r="C8" s="1010" t="s">
        <v>3248</v>
      </c>
      <c r="D8" s="1010"/>
      <c r="E8" s="1009"/>
      <c r="F8" s="1009"/>
    </row>
    <row r="9" spans="1:6">
      <c r="A9" s="1009"/>
      <c r="B9" s="1009"/>
      <c r="C9" s="1010"/>
      <c r="D9" s="1009"/>
      <c r="E9" s="1009"/>
      <c r="F9" s="1009"/>
    </row>
    <row r="10" spans="1:6">
      <c r="A10" s="1009" t="s">
        <v>3249</v>
      </c>
      <c r="B10" s="1009"/>
      <c r="C10" s="1010" t="s">
        <v>3250</v>
      </c>
      <c r="D10" s="1009"/>
      <c r="E10" s="1009"/>
      <c r="F10" s="1009"/>
    </row>
    <row r="11" spans="1:6">
      <c r="A11" s="1009"/>
      <c r="B11" s="1009"/>
      <c r="C11" s="1010"/>
      <c r="D11" s="1009"/>
      <c r="E11" s="1009"/>
      <c r="F11" s="1009"/>
    </row>
    <row r="12" spans="1:6">
      <c r="A12" s="1009"/>
      <c r="B12" s="1009"/>
      <c r="C12" s="1010" t="s">
        <v>3251</v>
      </c>
      <c r="D12" s="1009"/>
      <c r="E12" s="1009"/>
      <c r="F12" s="1009"/>
    </row>
    <row r="13" spans="1:6">
      <c r="A13" s="1009"/>
      <c r="B13" s="1009"/>
      <c r="C13" s="1010"/>
      <c r="D13" s="1009"/>
      <c r="E13" s="1009"/>
      <c r="F13" s="1009"/>
    </row>
    <row r="14" spans="1:6">
      <c r="A14" s="1009"/>
      <c r="B14" s="1009"/>
      <c r="C14" s="1010"/>
      <c r="D14" s="1009"/>
      <c r="E14" s="1009"/>
      <c r="F14" s="1009"/>
    </row>
    <row r="15" spans="1:6">
      <c r="A15" s="1009" t="s">
        <v>3252</v>
      </c>
      <c r="B15" s="1009"/>
      <c r="C15" s="1010" t="s">
        <v>3253</v>
      </c>
      <c r="D15" s="1010"/>
      <c r="E15" s="1009"/>
      <c r="F15" s="1009"/>
    </row>
    <row r="16" spans="1:6">
      <c r="A16" s="1009"/>
      <c r="B16" s="1009"/>
      <c r="C16" s="1010"/>
      <c r="D16" s="1010"/>
      <c r="E16" s="1009"/>
      <c r="F16" s="1009"/>
    </row>
    <row r="17" spans="1:7">
      <c r="A17" s="1009" t="s">
        <v>3254</v>
      </c>
      <c r="B17" s="1009"/>
      <c r="C17" s="1012" t="s">
        <v>3255</v>
      </c>
      <c r="D17" s="1010"/>
      <c r="E17" s="1009"/>
      <c r="F17" s="1009"/>
      <c r="G17" s="1013"/>
    </row>
    <row r="18" spans="1:7">
      <c r="A18" s="1009"/>
      <c r="B18" s="1009"/>
      <c r="C18" s="1009"/>
      <c r="D18" s="1009"/>
      <c r="E18" s="1009"/>
      <c r="F18" s="1009"/>
      <c r="G18" s="1013"/>
    </row>
    <row r="19" spans="1:7">
      <c r="A19" s="1009" t="s">
        <v>3256</v>
      </c>
      <c r="B19" s="1009"/>
      <c r="C19" s="1009" t="s">
        <v>3257</v>
      </c>
      <c r="D19" s="1009"/>
      <c r="E19" s="1009"/>
      <c r="F19" s="1009"/>
      <c r="G19" s="1013"/>
    </row>
    <row r="20" spans="1:7">
      <c r="A20" s="1009"/>
      <c r="B20" s="1009"/>
      <c r="C20" s="1009"/>
      <c r="D20" s="1009"/>
      <c r="E20" s="1009"/>
      <c r="F20" s="1009"/>
      <c r="G20" s="1013"/>
    </row>
    <row r="21" spans="1:7">
      <c r="A21" s="1009"/>
      <c r="B21" s="1009"/>
      <c r="C21" s="1009"/>
      <c r="D21" s="1009"/>
      <c r="E21" s="1009"/>
      <c r="F21" s="1009"/>
      <c r="G21" s="1013"/>
    </row>
    <row r="22" spans="1:7">
      <c r="A22" s="1009" t="s">
        <v>3258</v>
      </c>
      <c r="B22" s="1009"/>
      <c r="C22" s="1009"/>
      <c r="D22" s="1009"/>
      <c r="E22" s="1009"/>
      <c r="F22" s="1009"/>
      <c r="G22" s="1013"/>
    </row>
    <row r="23" spans="1:7">
      <c r="E23" s="1011"/>
      <c r="F23" s="1011"/>
    </row>
    <row r="24" spans="1:7">
      <c r="E24" s="1011"/>
      <c r="F24" s="1011"/>
    </row>
    <row r="25" spans="1:7">
      <c r="E25" s="1011"/>
      <c r="F25" s="1011"/>
    </row>
    <row r="26" spans="1:7">
      <c r="E26" s="1011"/>
      <c r="F26" s="1011"/>
    </row>
    <row r="27" spans="1:7">
      <c r="E27" s="1011"/>
      <c r="F27" s="1011"/>
    </row>
    <row r="28" spans="1:7">
      <c r="E28" s="1011"/>
      <c r="F28" s="1011"/>
    </row>
    <row r="29" spans="1:7">
      <c r="E29" s="1011"/>
      <c r="F29" s="1011"/>
    </row>
    <row r="30" spans="1:7">
      <c r="E30" s="1011"/>
      <c r="F30" s="1011"/>
    </row>
    <row r="31" spans="1:7">
      <c r="E31" s="1011"/>
      <c r="F31" s="1011"/>
    </row>
    <row r="32" spans="1:7">
      <c r="E32" s="1011"/>
      <c r="F32" s="1011"/>
    </row>
    <row r="33" spans="1:7">
      <c r="E33" s="1011"/>
      <c r="F33" s="1011"/>
    </row>
    <row r="34" spans="1:7">
      <c r="E34" s="1011"/>
      <c r="F34" s="1011"/>
    </row>
    <row r="35" spans="1:7">
      <c r="E35" s="1011"/>
      <c r="F35" s="1011"/>
    </row>
    <row r="36" spans="1:7" ht="22.5">
      <c r="A36" s="1013"/>
      <c r="B36" s="1317" t="s">
        <v>3365</v>
      </c>
      <c r="C36" s="1317"/>
      <c r="D36" s="1317"/>
      <c r="E36" s="1317"/>
      <c r="F36" s="1057"/>
      <c r="G36" s="1014"/>
    </row>
    <row r="37" spans="1:7">
      <c r="B37" s="1058"/>
      <c r="C37" s="1058"/>
      <c r="D37" s="1058"/>
      <c r="E37" s="1058"/>
      <c r="F37" s="1058"/>
    </row>
    <row r="38" spans="1:7">
      <c r="B38" s="1058"/>
      <c r="C38" s="1058"/>
      <c r="D38" s="1058"/>
      <c r="E38" s="1058"/>
      <c r="F38" s="1058"/>
    </row>
    <row r="39" spans="1:7" ht="20">
      <c r="A39" s="1013"/>
      <c r="B39" s="1318" t="s">
        <v>3259</v>
      </c>
      <c r="C39" s="1318"/>
      <c r="D39" s="1318"/>
      <c r="E39" s="1318"/>
      <c r="F39" s="1318"/>
      <c r="G39" s="1013"/>
    </row>
    <row r="40" spans="1:7" ht="20">
      <c r="A40" s="1013"/>
      <c r="B40" s="1015"/>
      <c r="C40" s="1015"/>
      <c r="D40" s="1013"/>
      <c r="E40" s="1013"/>
      <c r="F40" s="1013"/>
      <c r="G40" s="1013"/>
    </row>
    <row r="41" spans="1:7" ht="20">
      <c r="A41" s="1013"/>
      <c r="B41" s="1015"/>
      <c r="C41" s="1015"/>
      <c r="D41" s="1013"/>
      <c r="E41" s="1013"/>
      <c r="F41" s="1013"/>
      <c r="G41" s="1013"/>
    </row>
    <row r="42" spans="1:7" ht="15.5">
      <c r="A42" s="1016" t="s">
        <v>3260</v>
      </c>
      <c r="B42" s="1319" t="s">
        <v>3261</v>
      </c>
      <c r="C42" s="1319"/>
      <c r="D42" s="1319"/>
      <c r="E42" s="1320"/>
      <c r="F42" s="1320"/>
    </row>
    <row r="43" spans="1:7">
      <c r="A43" s="1017" t="s">
        <v>3262</v>
      </c>
      <c r="B43" s="1018" t="s">
        <v>2387</v>
      </c>
      <c r="C43" s="1017" t="s">
        <v>2485</v>
      </c>
      <c r="D43" s="1017" t="s">
        <v>248</v>
      </c>
      <c r="E43" s="1019" t="s">
        <v>3263</v>
      </c>
      <c r="F43" s="1019" t="s">
        <v>250</v>
      </c>
    </row>
    <row r="44" spans="1:7" ht="196">
      <c r="A44" s="1020" t="s">
        <v>0</v>
      </c>
      <c r="B44" s="1021" t="s">
        <v>3429</v>
      </c>
      <c r="C44" s="1022" t="s">
        <v>1</v>
      </c>
      <c r="D44" s="1022">
        <v>1</v>
      </c>
      <c r="E44" s="1023"/>
      <c r="F44" s="1023"/>
    </row>
    <row r="45" spans="1:7" ht="47.25" customHeight="1">
      <c r="A45" s="1020" t="s">
        <v>3</v>
      </c>
      <c r="B45" s="1021" t="s">
        <v>3430</v>
      </c>
      <c r="C45" s="1022" t="s">
        <v>1</v>
      </c>
      <c r="D45" s="1022">
        <v>1</v>
      </c>
      <c r="E45" s="1023"/>
      <c r="F45" s="1023"/>
    </row>
    <row r="46" spans="1:7" ht="56">
      <c r="A46" s="1020" t="s">
        <v>4</v>
      </c>
      <c r="B46" s="1024" t="s">
        <v>3431</v>
      </c>
      <c r="C46" s="1022" t="s">
        <v>1</v>
      </c>
      <c r="D46" s="1022">
        <v>1</v>
      </c>
      <c r="E46" s="1023"/>
      <c r="F46" s="1023"/>
    </row>
    <row r="47" spans="1:7" ht="42">
      <c r="A47" s="1020" t="s">
        <v>5</v>
      </c>
      <c r="B47" s="1024" t="s">
        <v>3432</v>
      </c>
      <c r="C47" s="1022" t="s">
        <v>1</v>
      </c>
      <c r="D47" s="1022">
        <v>1</v>
      </c>
      <c r="E47" s="1023"/>
      <c r="F47" s="1023"/>
    </row>
    <row r="48" spans="1:7" ht="28">
      <c r="A48" s="1020" t="s">
        <v>8</v>
      </c>
      <c r="B48" s="1024" t="s">
        <v>3264</v>
      </c>
      <c r="C48" s="1022" t="s">
        <v>1438</v>
      </c>
      <c r="D48" s="1022">
        <v>2</v>
      </c>
      <c r="E48" s="1023"/>
      <c r="F48" s="1023"/>
    </row>
    <row r="49" spans="1:6" ht="28">
      <c r="A49" s="1020" t="s">
        <v>9</v>
      </c>
      <c r="B49" s="1024" t="s">
        <v>3265</v>
      </c>
      <c r="C49" s="1022" t="s">
        <v>1438</v>
      </c>
      <c r="D49" s="1022">
        <v>1</v>
      </c>
      <c r="E49" s="1023"/>
      <c r="F49" s="1023"/>
    </row>
    <row r="50" spans="1:6" ht="28">
      <c r="A50" s="1020" t="s">
        <v>10</v>
      </c>
      <c r="B50" s="1024" t="s">
        <v>3266</v>
      </c>
      <c r="C50" s="1022" t="s">
        <v>1438</v>
      </c>
      <c r="D50" s="1022">
        <v>1</v>
      </c>
      <c r="E50" s="1023"/>
      <c r="F50" s="1023"/>
    </row>
    <row r="51" spans="1:6" ht="42">
      <c r="A51" s="1020" t="s">
        <v>11</v>
      </c>
      <c r="B51" s="1024" t="s">
        <v>3267</v>
      </c>
      <c r="C51" s="1022" t="s">
        <v>1438</v>
      </c>
      <c r="D51" s="1022">
        <v>1</v>
      </c>
      <c r="E51" s="1023"/>
      <c r="F51" s="1023"/>
    </row>
    <row r="52" spans="1:6" ht="70">
      <c r="A52" s="1020" t="s">
        <v>12</v>
      </c>
      <c r="B52" s="1024" t="s">
        <v>3433</v>
      </c>
      <c r="C52" s="1022" t="s">
        <v>1438</v>
      </c>
      <c r="D52" s="1022">
        <v>1</v>
      </c>
      <c r="E52" s="1023"/>
      <c r="F52" s="1023"/>
    </row>
    <row r="53" spans="1:6" ht="84">
      <c r="A53" s="1020" t="s">
        <v>13</v>
      </c>
      <c r="B53" s="1024" t="s">
        <v>3268</v>
      </c>
      <c r="C53" s="1022" t="s">
        <v>1438</v>
      </c>
      <c r="D53" s="1022">
        <v>1</v>
      </c>
      <c r="E53" s="1023"/>
      <c r="F53" s="1023"/>
    </row>
    <row r="54" spans="1:6" ht="98">
      <c r="A54" s="1311" t="s">
        <v>14</v>
      </c>
      <c r="B54" s="1024" t="s">
        <v>3434</v>
      </c>
      <c r="C54" s="1022"/>
      <c r="D54" s="1022"/>
      <c r="E54" s="1023"/>
      <c r="F54" s="1023"/>
    </row>
    <row r="55" spans="1:6" ht="14.25" customHeight="1">
      <c r="A55" s="1312"/>
      <c r="B55" s="1024" t="s">
        <v>3269</v>
      </c>
      <c r="C55" s="1022" t="s">
        <v>1438</v>
      </c>
      <c r="D55" s="1022">
        <v>1</v>
      </c>
      <c r="E55" s="1023"/>
      <c r="F55" s="1023"/>
    </row>
    <row r="56" spans="1:6" ht="14.25" customHeight="1">
      <c r="A56" s="1313"/>
      <c r="B56" s="1024" t="s">
        <v>3270</v>
      </c>
      <c r="C56" s="1022" t="s">
        <v>1438</v>
      </c>
      <c r="D56" s="1022">
        <v>1</v>
      </c>
      <c r="E56" s="1023"/>
      <c r="F56" s="1023"/>
    </row>
    <row r="57" spans="1:6" ht="98">
      <c r="A57" s="1311" t="s">
        <v>15</v>
      </c>
      <c r="B57" s="1024" t="s">
        <v>3435</v>
      </c>
      <c r="C57" s="1022"/>
      <c r="D57" s="1022"/>
      <c r="E57" s="1023"/>
      <c r="F57" s="1023"/>
    </row>
    <row r="58" spans="1:6" ht="14.25" customHeight="1">
      <c r="A58" s="1312"/>
      <c r="B58" s="1024" t="s">
        <v>3269</v>
      </c>
      <c r="C58" s="1022" t="s">
        <v>1438</v>
      </c>
      <c r="D58" s="1022">
        <v>1</v>
      </c>
      <c r="E58" s="1023"/>
      <c r="F58" s="1023"/>
    </row>
    <row r="59" spans="1:6" ht="14.25" customHeight="1">
      <c r="A59" s="1313"/>
      <c r="B59" s="1024" t="s">
        <v>3270</v>
      </c>
      <c r="C59" s="1022" t="s">
        <v>1438</v>
      </c>
      <c r="D59" s="1022">
        <v>2</v>
      </c>
      <c r="E59" s="1023"/>
      <c r="F59" s="1023"/>
    </row>
    <row r="60" spans="1:6" ht="42">
      <c r="A60" s="1311" t="s">
        <v>16</v>
      </c>
      <c r="B60" s="1024" t="s">
        <v>3271</v>
      </c>
      <c r="C60" s="1022"/>
      <c r="D60" s="1022"/>
      <c r="E60" s="1023"/>
      <c r="F60" s="1023"/>
    </row>
    <row r="61" spans="1:6">
      <c r="A61" s="1312"/>
      <c r="B61" s="1024" t="s">
        <v>3270</v>
      </c>
      <c r="C61" s="1022" t="s">
        <v>1438</v>
      </c>
      <c r="D61" s="1022">
        <v>1</v>
      </c>
      <c r="E61" s="1023"/>
      <c r="F61" s="1023"/>
    </row>
    <row r="62" spans="1:6" ht="14.25" customHeight="1">
      <c r="A62" s="1312"/>
      <c r="B62" s="1024" t="s">
        <v>3272</v>
      </c>
      <c r="C62" s="1022" t="s">
        <v>1438</v>
      </c>
      <c r="D62" s="1022">
        <v>1</v>
      </c>
      <c r="E62" s="1023"/>
      <c r="F62" s="1023"/>
    </row>
    <row r="63" spans="1:6" ht="14.25" customHeight="1">
      <c r="A63" s="1313"/>
      <c r="B63" s="1024" t="s">
        <v>2731</v>
      </c>
      <c r="C63" s="1022" t="s">
        <v>1438</v>
      </c>
      <c r="D63" s="1022">
        <v>2</v>
      </c>
      <c r="E63" s="1023"/>
      <c r="F63" s="1023"/>
    </row>
    <row r="64" spans="1:6" ht="28">
      <c r="A64" s="1311" t="s">
        <v>17</v>
      </c>
      <c r="B64" s="1024" t="s">
        <v>3273</v>
      </c>
      <c r="C64" s="1022"/>
      <c r="D64" s="1022"/>
      <c r="E64" s="1023"/>
      <c r="F64" s="1023"/>
    </row>
    <row r="65" spans="1:6" ht="14.25" customHeight="1">
      <c r="A65" s="1313"/>
      <c r="B65" s="1024" t="s">
        <v>3269</v>
      </c>
      <c r="C65" s="1022" t="s">
        <v>1</v>
      </c>
      <c r="D65" s="1022">
        <v>2</v>
      </c>
      <c r="E65" s="1023"/>
      <c r="F65" s="1023"/>
    </row>
    <row r="66" spans="1:6" ht="14.25" customHeight="1">
      <c r="A66" s="1159" t="s">
        <v>18</v>
      </c>
      <c r="B66" s="1024" t="s">
        <v>3274</v>
      </c>
      <c r="C66" s="1022" t="s">
        <v>1</v>
      </c>
      <c r="D66" s="1022">
        <v>1</v>
      </c>
      <c r="E66" s="1023"/>
      <c r="F66" s="1023"/>
    </row>
    <row r="67" spans="1:6" ht="56">
      <c r="A67" s="1314" t="s">
        <v>19</v>
      </c>
      <c r="B67" s="1024" t="s">
        <v>3436</v>
      </c>
      <c r="C67" s="1022"/>
      <c r="D67" s="1022"/>
      <c r="E67" s="1023"/>
      <c r="F67" s="1023"/>
    </row>
    <row r="68" spans="1:6" ht="14.25" customHeight="1">
      <c r="A68" s="1315"/>
      <c r="B68" s="1024" t="s">
        <v>3270</v>
      </c>
      <c r="C68" s="1022" t="s">
        <v>1</v>
      </c>
      <c r="D68" s="1022">
        <v>1</v>
      </c>
      <c r="E68" s="1023"/>
      <c r="F68" s="1023"/>
    </row>
    <row r="69" spans="1:6" ht="42">
      <c r="A69" s="1311" t="s">
        <v>20</v>
      </c>
      <c r="B69" s="1024" t="s">
        <v>3437</v>
      </c>
      <c r="C69" s="1022"/>
      <c r="D69" s="1022"/>
      <c r="E69" s="1023"/>
      <c r="F69" s="1023"/>
    </row>
    <row r="70" spans="1:6" ht="14.25" customHeight="1">
      <c r="A70" s="1313"/>
      <c r="B70" s="1024" t="s">
        <v>3270</v>
      </c>
      <c r="C70" s="1022" t="s">
        <v>1</v>
      </c>
      <c r="D70" s="1022">
        <v>1</v>
      </c>
      <c r="E70" s="1023"/>
      <c r="F70" s="1023"/>
    </row>
    <row r="71" spans="1:6" ht="168">
      <c r="A71" s="1311" t="s">
        <v>21</v>
      </c>
      <c r="B71" s="1175" t="s">
        <v>3457</v>
      </c>
      <c r="C71" s="1025"/>
      <c r="D71" s="1022"/>
      <c r="E71" s="1023"/>
      <c r="F71" s="1023"/>
    </row>
    <row r="72" spans="1:6">
      <c r="A72" s="1312"/>
      <c r="B72" s="1176" t="s">
        <v>3275</v>
      </c>
      <c r="C72" s="1025" t="s">
        <v>1690</v>
      </c>
      <c r="D72" s="1022">
        <v>30</v>
      </c>
      <c r="E72" s="1023"/>
      <c r="F72" s="1023"/>
    </row>
    <row r="73" spans="1:6">
      <c r="A73" s="1312"/>
      <c r="B73" s="1176" t="s">
        <v>3276</v>
      </c>
      <c r="C73" s="1025" t="s">
        <v>1690</v>
      </c>
      <c r="D73" s="1022">
        <v>22</v>
      </c>
      <c r="E73" s="1023"/>
      <c r="F73" s="1023"/>
    </row>
    <row r="74" spans="1:6">
      <c r="A74" s="1313"/>
      <c r="B74" s="1176" t="s">
        <v>3277</v>
      </c>
      <c r="C74" s="1025" t="s">
        <v>1690</v>
      </c>
      <c r="D74" s="1022">
        <v>10</v>
      </c>
      <c r="E74" s="1023"/>
      <c r="F74" s="1023"/>
    </row>
    <row r="75" spans="1:6" ht="28">
      <c r="A75" s="1311" t="s">
        <v>22</v>
      </c>
      <c r="B75" s="1176" t="s">
        <v>3278</v>
      </c>
      <c r="C75" s="1025"/>
      <c r="D75" s="1022"/>
      <c r="E75" s="1023"/>
      <c r="F75" s="1023"/>
    </row>
    <row r="76" spans="1:6">
      <c r="A76" s="1312"/>
      <c r="B76" s="1176" t="s">
        <v>3279</v>
      </c>
      <c r="C76" s="1025" t="s">
        <v>1690</v>
      </c>
      <c r="D76" s="1022">
        <v>10</v>
      </c>
      <c r="E76" s="1023"/>
      <c r="F76" s="1023"/>
    </row>
    <row r="77" spans="1:6">
      <c r="A77" s="1313"/>
      <c r="B77" s="1176" t="s">
        <v>3280</v>
      </c>
      <c r="C77" s="1025" t="s">
        <v>1690</v>
      </c>
      <c r="D77" s="1022">
        <v>10</v>
      </c>
      <c r="E77" s="1023"/>
      <c r="F77" s="1023"/>
    </row>
    <row r="78" spans="1:6">
      <c r="A78" s="1311" t="s">
        <v>23</v>
      </c>
      <c r="B78" s="1176" t="s">
        <v>3281</v>
      </c>
      <c r="C78" s="1025"/>
      <c r="D78" s="1022"/>
      <c r="E78" s="1023"/>
      <c r="F78" s="1023"/>
    </row>
    <row r="79" spans="1:6">
      <c r="A79" s="1312"/>
      <c r="B79" s="1176" t="s">
        <v>3282</v>
      </c>
      <c r="C79" s="1025" t="s">
        <v>1690</v>
      </c>
      <c r="D79" s="1022">
        <v>8</v>
      </c>
      <c r="E79" s="1023"/>
      <c r="F79" s="1023"/>
    </row>
    <row r="80" spans="1:6">
      <c r="A80" s="1313"/>
      <c r="B80" s="1176" t="s">
        <v>3283</v>
      </c>
      <c r="C80" s="1025" t="s">
        <v>1690</v>
      </c>
      <c r="D80" s="1022">
        <v>6</v>
      </c>
      <c r="E80" s="1023"/>
      <c r="F80" s="1023"/>
    </row>
    <row r="81" spans="1:6">
      <c r="A81" s="1020" t="s">
        <v>24</v>
      </c>
      <c r="B81" s="1175" t="s">
        <v>3284</v>
      </c>
      <c r="C81" s="1025" t="s">
        <v>1</v>
      </c>
      <c r="D81" s="1022">
        <v>1</v>
      </c>
      <c r="E81" s="1023"/>
      <c r="F81" s="1023"/>
    </row>
    <row r="82" spans="1:6" ht="14.25" customHeight="1">
      <c r="A82" s="1311" t="s">
        <v>25</v>
      </c>
      <c r="B82" s="1175" t="s">
        <v>3285</v>
      </c>
      <c r="C82" s="1025"/>
      <c r="D82" s="1022"/>
      <c r="E82" s="1023"/>
      <c r="F82" s="1023"/>
    </row>
    <row r="83" spans="1:6" ht="14.25" customHeight="1">
      <c r="A83" s="1312"/>
      <c r="B83" s="1175" t="s">
        <v>3279</v>
      </c>
      <c r="C83" s="1025" t="s">
        <v>1</v>
      </c>
      <c r="D83" s="1022">
        <v>4</v>
      </c>
      <c r="E83" s="1023"/>
      <c r="F83" s="1023"/>
    </row>
    <row r="84" spans="1:6" ht="14.25" customHeight="1">
      <c r="A84" s="1313"/>
      <c r="B84" s="1175" t="s">
        <v>3280</v>
      </c>
      <c r="C84" s="1025" t="s">
        <v>1</v>
      </c>
      <c r="D84" s="1022">
        <v>6</v>
      </c>
      <c r="E84" s="1023"/>
      <c r="F84" s="1023"/>
    </row>
    <row r="85" spans="1:6" ht="56">
      <c r="A85" s="1311" t="s">
        <v>26</v>
      </c>
      <c r="B85" s="1176" t="s">
        <v>3286</v>
      </c>
      <c r="C85" s="1022"/>
      <c r="D85" s="1022"/>
      <c r="E85" s="1023"/>
      <c r="F85" s="1023"/>
    </row>
    <row r="86" spans="1:6" ht="14.25" customHeight="1">
      <c r="A86" s="1312"/>
      <c r="B86" s="1175" t="s">
        <v>3287</v>
      </c>
      <c r="C86" s="1025" t="s">
        <v>1</v>
      </c>
      <c r="D86" s="1022">
        <v>14</v>
      </c>
      <c r="E86" s="1023"/>
      <c r="F86" s="1023"/>
    </row>
    <row r="87" spans="1:6" ht="14.25" customHeight="1">
      <c r="A87" s="1312"/>
      <c r="B87" s="1175" t="s">
        <v>3288</v>
      </c>
      <c r="C87" s="1025" t="s">
        <v>1</v>
      </c>
      <c r="D87" s="1022">
        <v>14</v>
      </c>
      <c r="E87" s="1023"/>
      <c r="F87" s="1023"/>
    </row>
    <row r="88" spans="1:6" ht="14.25" customHeight="1">
      <c r="A88" s="1312"/>
      <c r="B88" s="1175" t="s">
        <v>3289</v>
      </c>
      <c r="C88" s="1025" t="s">
        <v>1</v>
      </c>
      <c r="D88" s="1022">
        <v>7</v>
      </c>
      <c r="E88" s="1023"/>
      <c r="F88" s="1023"/>
    </row>
    <row r="89" spans="1:6" ht="14.25" customHeight="1">
      <c r="A89" s="1313"/>
      <c r="B89" s="1175" t="s">
        <v>3290</v>
      </c>
      <c r="C89" s="1025" t="s">
        <v>1</v>
      </c>
      <c r="D89" s="1022">
        <v>8</v>
      </c>
      <c r="E89" s="1023"/>
      <c r="F89" s="1023"/>
    </row>
    <row r="90" spans="1:6" ht="56">
      <c r="A90" s="1311" t="s">
        <v>27</v>
      </c>
      <c r="B90" s="1177" t="s">
        <v>3291</v>
      </c>
      <c r="C90" s="1025"/>
      <c r="D90" s="1022"/>
      <c r="E90" s="1023"/>
      <c r="F90" s="1023"/>
    </row>
    <row r="91" spans="1:6">
      <c r="A91" s="1312"/>
      <c r="B91" s="1175" t="s">
        <v>3269</v>
      </c>
      <c r="C91" s="1025" t="s">
        <v>1</v>
      </c>
      <c r="D91" s="1022">
        <v>8</v>
      </c>
      <c r="E91" s="1023"/>
      <c r="F91" s="1023"/>
    </row>
    <row r="92" spans="1:6">
      <c r="A92" s="1312"/>
      <c r="B92" s="1175" t="s">
        <v>3270</v>
      </c>
      <c r="C92" s="1025" t="s">
        <v>1</v>
      </c>
      <c r="D92" s="1022">
        <v>6</v>
      </c>
      <c r="E92" s="1023"/>
      <c r="F92" s="1023"/>
    </row>
    <row r="93" spans="1:6">
      <c r="A93" s="1313"/>
      <c r="B93" s="1175" t="s">
        <v>3272</v>
      </c>
      <c r="C93" s="1025" t="s">
        <v>1</v>
      </c>
      <c r="D93" s="1022">
        <v>6</v>
      </c>
      <c r="E93" s="1023"/>
      <c r="F93" s="1023"/>
    </row>
    <row r="94" spans="1:6" ht="84">
      <c r="A94" s="1020" t="s">
        <v>28</v>
      </c>
      <c r="B94" s="1026" t="s">
        <v>3292</v>
      </c>
      <c r="C94" s="1025" t="s">
        <v>1</v>
      </c>
      <c r="D94" s="1022">
        <v>1</v>
      </c>
      <c r="E94" s="1023"/>
      <c r="F94" s="1023"/>
    </row>
    <row r="95" spans="1:6" ht="28">
      <c r="A95" s="1020">
        <v>27</v>
      </c>
      <c r="B95" s="1026" t="s">
        <v>3293</v>
      </c>
      <c r="C95" s="1025" t="s">
        <v>1438</v>
      </c>
      <c r="D95" s="1022">
        <v>4</v>
      </c>
      <c r="E95" s="1023"/>
      <c r="F95" s="1023"/>
    </row>
    <row r="96" spans="1:6" ht="56">
      <c r="A96" s="1020" t="s">
        <v>30</v>
      </c>
      <c r="B96" s="1176" t="s">
        <v>3294</v>
      </c>
      <c r="C96" s="1025" t="s">
        <v>1</v>
      </c>
      <c r="D96" s="1022">
        <v>1</v>
      </c>
      <c r="E96" s="1023"/>
      <c r="F96" s="1023"/>
    </row>
    <row r="97" spans="1:6" ht="42">
      <c r="A97" s="1020" t="s">
        <v>31</v>
      </c>
      <c r="B97" s="1176" t="s">
        <v>3295</v>
      </c>
      <c r="C97" s="1025" t="s">
        <v>1438</v>
      </c>
      <c r="D97" s="1022">
        <v>1</v>
      </c>
      <c r="E97" s="1023"/>
      <c r="F97" s="1023"/>
    </row>
    <row r="98" spans="1:6" ht="28">
      <c r="A98" s="1020" t="s">
        <v>32</v>
      </c>
      <c r="B98" s="1176" t="s">
        <v>3296</v>
      </c>
      <c r="C98" s="1025" t="s">
        <v>1438</v>
      </c>
      <c r="D98" s="1022">
        <v>1</v>
      </c>
      <c r="E98" s="1023"/>
      <c r="F98" s="1023"/>
    </row>
    <row r="99" spans="1:6" ht="42">
      <c r="A99" s="1020" t="s">
        <v>67</v>
      </c>
      <c r="B99" s="1176" t="s">
        <v>3297</v>
      </c>
      <c r="C99" s="1025" t="s">
        <v>1438</v>
      </c>
      <c r="D99" s="1022">
        <v>1</v>
      </c>
      <c r="E99" s="1023"/>
      <c r="F99" s="1023"/>
    </row>
    <row r="100" spans="1:6" ht="56">
      <c r="A100" s="1020" t="s">
        <v>69</v>
      </c>
      <c r="B100" s="1178" t="s">
        <v>3298</v>
      </c>
      <c r="C100" s="1025" t="s">
        <v>1</v>
      </c>
      <c r="D100" s="1022">
        <v>1</v>
      </c>
      <c r="E100" s="1023"/>
      <c r="F100" s="1023"/>
    </row>
    <row r="101" spans="1:6" ht="28">
      <c r="A101" s="1020" t="s">
        <v>71</v>
      </c>
      <c r="B101" s="1176" t="s">
        <v>3299</v>
      </c>
      <c r="C101" s="1025" t="s">
        <v>3300</v>
      </c>
      <c r="D101" s="1022">
        <v>1</v>
      </c>
      <c r="E101" s="1023"/>
      <c r="F101" s="1023"/>
    </row>
    <row r="102" spans="1:6">
      <c r="A102" s="1020" t="s">
        <v>72</v>
      </c>
      <c r="B102" s="1176" t="s">
        <v>3301</v>
      </c>
      <c r="C102" s="1025" t="s">
        <v>3300</v>
      </c>
      <c r="D102" s="1022">
        <v>1</v>
      </c>
      <c r="E102" s="1023"/>
      <c r="F102" s="1023"/>
    </row>
    <row r="103" spans="1:6" ht="42">
      <c r="A103" s="1020" t="s">
        <v>73</v>
      </c>
      <c r="B103" s="1176" t="s">
        <v>3302</v>
      </c>
      <c r="C103" s="1025" t="s">
        <v>3300</v>
      </c>
      <c r="D103" s="1022">
        <v>1</v>
      </c>
      <c r="E103" s="1023"/>
      <c r="F103" s="1023"/>
    </row>
    <row r="104" spans="1:6" ht="42">
      <c r="A104" s="1020" t="s">
        <v>81</v>
      </c>
      <c r="B104" s="1176" t="s">
        <v>3303</v>
      </c>
      <c r="C104" s="1025" t="s">
        <v>3300</v>
      </c>
      <c r="D104" s="1022">
        <v>1</v>
      </c>
      <c r="E104" s="1023"/>
      <c r="F104" s="1023"/>
    </row>
    <row r="105" spans="1:6" ht="28">
      <c r="A105" s="1020" t="s">
        <v>83</v>
      </c>
      <c r="B105" s="1176" t="s">
        <v>3304</v>
      </c>
      <c r="C105" s="1025" t="s">
        <v>3300</v>
      </c>
      <c r="D105" s="1022">
        <v>1</v>
      </c>
      <c r="E105" s="1023"/>
      <c r="F105" s="1023"/>
    </row>
    <row r="106" spans="1:6" ht="42">
      <c r="A106" s="1020" t="s">
        <v>84</v>
      </c>
      <c r="B106" s="1176" t="s">
        <v>3305</v>
      </c>
      <c r="C106" s="1025" t="s">
        <v>3300</v>
      </c>
      <c r="D106" s="1022">
        <v>1</v>
      </c>
      <c r="E106" s="1023"/>
      <c r="F106" s="1023"/>
    </row>
    <row r="107" spans="1:6" ht="28">
      <c r="A107" s="1020" t="s">
        <v>85</v>
      </c>
      <c r="B107" s="1176" t="s">
        <v>3306</v>
      </c>
      <c r="C107" s="1025" t="s">
        <v>3300</v>
      </c>
      <c r="D107" s="1022">
        <v>1</v>
      </c>
      <c r="E107" s="1023"/>
      <c r="F107" s="1023"/>
    </row>
    <row r="108" spans="1:6" ht="84">
      <c r="A108" s="1020" t="s">
        <v>87</v>
      </c>
      <c r="B108" s="1176" t="s">
        <v>3307</v>
      </c>
      <c r="C108" s="1025" t="s">
        <v>3300</v>
      </c>
      <c r="D108" s="1022">
        <v>1</v>
      </c>
      <c r="E108" s="1023"/>
      <c r="F108" s="1023"/>
    </row>
    <row r="109" spans="1:6">
      <c r="A109" s="1020" t="s">
        <v>88</v>
      </c>
      <c r="B109" s="1176" t="s">
        <v>3308</v>
      </c>
      <c r="C109" s="1025" t="s">
        <v>3300</v>
      </c>
      <c r="D109" s="1022">
        <v>1</v>
      </c>
      <c r="E109" s="1023"/>
      <c r="F109" s="1023"/>
    </row>
    <row r="110" spans="1:6" ht="28">
      <c r="A110" s="1020" t="s">
        <v>92</v>
      </c>
      <c r="B110" s="1176" t="s">
        <v>3309</v>
      </c>
      <c r="C110" s="1025" t="s">
        <v>3300</v>
      </c>
      <c r="D110" s="1022">
        <v>1</v>
      </c>
      <c r="E110" s="1023"/>
      <c r="F110" s="1023"/>
    </row>
    <row r="111" spans="1:6" ht="14.25" customHeight="1">
      <c r="A111" s="1020" t="s">
        <v>95</v>
      </c>
      <c r="B111" s="1027" t="s">
        <v>3310</v>
      </c>
      <c r="C111" s="1025" t="s">
        <v>3300</v>
      </c>
      <c r="D111" s="1025">
        <v>1</v>
      </c>
      <c r="E111" s="1028"/>
      <c r="F111" s="1023"/>
    </row>
    <row r="112" spans="1:6" ht="30.65" customHeight="1">
      <c r="A112" s="1020" t="s">
        <v>96</v>
      </c>
      <c r="B112" s="1176" t="s">
        <v>3311</v>
      </c>
      <c r="C112" s="1029" t="s">
        <v>1</v>
      </c>
      <c r="D112" s="1022">
        <v>1</v>
      </c>
      <c r="E112" s="1030"/>
      <c r="F112" s="1023"/>
    </row>
    <row r="113" spans="1:6" ht="33.75" customHeight="1">
      <c r="A113" s="1323" t="s">
        <v>3312</v>
      </c>
      <c r="B113" s="1334"/>
      <c r="C113" s="1334"/>
      <c r="D113" s="1334"/>
      <c r="E113" s="1334"/>
      <c r="F113" s="1335"/>
    </row>
    <row r="114" spans="1:6" ht="30.65" customHeight="1">
      <c r="A114" s="1323" t="s">
        <v>3313</v>
      </c>
      <c r="B114" s="1324"/>
      <c r="C114" s="1324"/>
      <c r="D114" s="1324"/>
      <c r="E114" s="1324"/>
      <c r="F114" s="1325"/>
    </row>
    <row r="115" spans="1:6" s="1032" customFormat="1">
      <c r="A115" s="1022"/>
      <c r="B115" s="1031"/>
      <c r="C115" s="1025"/>
      <c r="D115" s="1025"/>
      <c r="E115" s="1023"/>
      <c r="F115" s="1023"/>
    </row>
    <row r="116" spans="1:6" ht="28">
      <c r="A116" s="1033" t="s">
        <v>3260</v>
      </c>
      <c r="B116" s="1034" t="s">
        <v>3314</v>
      </c>
      <c r="C116" s="1034"/>
      <c r="D116" s="1034"/>
      <c r="E116" s="1035" t="s">
        <v>2248</v>
      </c>
      <c r="F116" s="1036">
        <f>SUM(F44:F112)</f>
        <v>0</v>
      </c>
    </row>
    <row r="117" spans="1:6">
      <c r="A117" s="1037"/>
      <c r="B117" s="1038"/>
    </row>
    <row r="118" spans="1:6" customFormat="1" ht="15.5">
      <c r="A118" s="1016" t="s">
        <v>3438</v>
      </c>
      <c r="B118" s="1040" t="s">
        <v>3315</v>
      </c>
      <c r="E118" s="1179"/>
      <c r="F118" s="1179"/>
    </row>
    <row r="119" spans="1:6" customFormat="1" ht="15.65" customHeight="1">
      <c r="A119" s="1180" t="s">
        <v>3262</v>
      </c>
      <c r="B119" s="1181" t="s">
        <v>2387</v>
      </c>
      <c r="C119" s="1180" t="s">
        <v>2485</v>
      </c>
      <c r="D119" s="1180" t="s">
        <v>248</v>
      </c>
      <c r="E119" s="1182" t="s">
        <v>3263</v>
      </c>
      <c r="F119" s="1182" t="s">
        <v>250</v>
      </c>
    </row>
    <row r="120" spans="1:6" customFormat="1" ht="84">
      <c r="A120" s="1183" t="s">
        <v>0</v>
      </c>
      <c r="B120" s="1041" t="s">
        <v>3316</v>
      </c>
      <c r="C120" s="1184" t="s">
        <v>1</v>
      </c>
      <c r="D120" s="1185">
        <v>1</v>
      </c>
      <c r="E120" s="1186"/>
      <c r="F120" s="1186"/>
    </row>
    <row r="121" spans="1:6" customFormat="1" ht="28">
      <c r="A121" s="1187" t="s">
        <v>2</v>
      </c>
      <c r="B121" s="1042" t="s">
        <v>3439</v>
      </c>
      <c r="C121" s="1185" t="s">
        <v>1</v>
      </c>
      <c r="D121" s="1185">
        <v>1</v>
      </c>
      <c r="E121" s="1186"/>
      <c r="F121" s="1186"/>
    </row>
    <row r="122" spans="1:6" customFormat="1" ht="28">
      <c r="A122" s="1187" t="s">
        <v>3</v>
      </c>
      <c r="B122" s="1041" t="s">
        <v>3317</v>
      </c>
      <c r="C122" s="1185" t="s">
        <v>1</v>
      </c>
      <c r="D122" s="1185">
        <v>1</v>
      </c>
      <c r="E122" s="1186"/>
      <c r="F122" s="1186"/>
    </row>
    <row r="123" spans="1:6" customFormat="1" ht="28">
      <c r="A123" s="1187" t="s">
        <v>4</v>
      </c>
      <c r="B123" s="1041" t="s">
        <v>3440</v>
      </c>
      <c r="C123" s="1185" t="s">
        <v>1</v>
      </c>
      <c r="D123" s="1185">
        <v>1</v>
      </c>
      <c r="E123" s="1186"/>
      <c r="F123" s="1186"/>
    </row>
    <row r="124" spans="1:6" customFormat="1" ht="28">
      <c r="A124" s="1187" t="s">
        <v>5</v>
      </c>
      <c r="B124" s="1041" t="s">
        <v>3441</v>
      </c>
      <c r="C124" s="1185" t="s">
        <v>1</v>
      </c>
      <c r="D124" s="1185">
        <v>1</v>
      </c>
      <c r="E124" s="1186"/>
      <c r="F124" s="1186"/>
    </row>
    <row r="125" spans="1:6" customFormat="1" ht="42">
      <c r="A125" s="1187" t="s">
        <v>8</v>
      </c>
      <c r="B125" s="1041" t="s">
        <v>3318</v>
      </c>
      <c r="C125" s="1185" t="s">
        <v>1</v>
      </c>
      <c r="D125" s="1185">
        <v>1</v>
      </c>
      <c r="E125" s="1186"/>
      <c r="F125" s="1186"/>
    </row>
    <row r="126" spans="1:6" customFormat="1" ht="42">
      <c r="A126" s="1187" t="s">
        <v>9</v>
      </c>
      <c r="B126" s="1041" t="s">
        <v>3442</v>
      </c>
      <c r="C126" s="1185" t="s">
        <v>1438</v>
      </c>
      <c r="D126" s="1185">
        <v>1</v>
      </c>
      <c r="E126" s="1186"/>
      <c r="F126" s="1186"/>
    </row>
    <row r="127" spans="1:6" customFormat="1" ht="28">
      <c r="A127" s="1187" t="s">
        <v>10</v>
      </c>
      <c r="B127" s="1041" t="s">
        <v>3443</v>
      </c>
      <c r="C127" s="1185" t="s">
        <v>1</v>
      </c>
      <c r="D127" s="1185">
        <v>7</v>
      </c>
      <c r="E127" s="1186"/>
      <c r="F127" s="1186"/>
    </row>
    <row r="128" spans="1:6" customFormat="1" ht="98">
      <c r="A128" s="1187" t="s">
        <v>11</v>
      </c>
      <c r="B128" s="1041" t="s">
        <v>3319</v>
      </c>
      <c r="C128" s="1185" t="s">
        <v>1690</v>
      </c>
      <c r="D128" s="1185">
        <v>110</v>
      </c>
      <c r="E128" s="1186"/>
      <c r="F128" s="1186"/>
    </row>
    <row r="129" spans="1:6" customFormat="1" ht="56">
      <c r="A129" s="1187" t="s">
        <v>12</v>
      </c>
      <c r="B129" s="1041" t="s">
        <v>3320</v>
      </c>
      <c r="C129" s="1185" t="s">
        <v>1690</v>
      </c>
      <c r="D129" s="1185">
        <v>9</v>
      </c>
      <c r="E129" s="1186"/>
      <c r="F129" s="1186"/>
    </row>
    <row r="130" spans="1:6" customFormat="1" ht="84">
      <c r="A130" s="1187" t="s">
        <v>13</v>
      </c>
      <c r="B130" s="1041" t="s">
        <v>3444</v>
      </c>
      <c r="C130" s="1185" t="s">
        <v>1690</v>
      </c>
      <c r="D130" s="1185">
        <v>60</v>
      </c>
      <c r="E130" s="1186"/>
      <c r="F130" s="1186"/>
    </row>
    <row r="131" spans="1:6" customFormat="1" ht="70">
      <c r="A131" s="1187" t="s">
        <v>14</v>
      </c>
      <c r="B131" s="1041" t="s">
        <v>3321</v>
      </c>
      <c r="C131" s="1185" t="s">
        <v>1690</v>
      </c>
      <c r="D131" s="1185">
        <v>25</v>
      </c>
      <c r="E131" s="1186"/>
      <c r="F131" s="1186"/>
    </row>
    <row r="132" spans="1:6" customFormat="1" ht="42">
      <c r="A132" s="1187" t="s">
        <v>15</v>
      </c>
      <c r="B132" s="1041" t="s">
        <v>3322</v>
      </c>
      <c r="C132" s="1185" t="s">
        <v>1690</v>
      </c>
      <c r="D132" s="1185">
        <v>12</v>
      </c>
      <c r="E132" s="1186"/>
      <c r="F132" s="1186"/>
    </row>
    <row r="133" spans="1:6" customFormat="1">
      <c r="A133" s="1187" t="s">
        <v>16</v>
      </c>
      <c r="B133" s="1041" t="s">
        <v>3323</v>
      </c>
      <c r="C133" s="1185" t="s">
        <v>1690</v>
      </c>
      <c r="D133" s="1185">
        <v>6</v>
      </c>
      <c r="E133" s="1186"/>
      <c r="F133" s="1186"/>
    </row>
    <row r="134" spans="1:6" customFormat="1" ht="42">
      <c r="A134" s="1187" t="s">
        <v>17</v>
      </c>
      <c r="B134" s="1041" t="s">
        <v>3324</v>
      </c>
      <c r="C134" s="1185" t="s">
        <v>1690</v>
      </c>
      <c r="D134" s="1185">
        <v>35</v>
      </c>
      <c r="E134" s="1186"/>
      <c r="F134" s="1186"/>
    </row>
    <row r="135" spans="1:6" customFormat="1" ht="28">
      <c r="A135" s="1187" t="s">
        <v>18</v>
      </c>
      <c r="B135" s="1041" t="s">
        <v>3325</v>
      </c>
      <c r="C135" s="1185" t="s">
        <v>1</v>
      </c>
      <c r="D135" s="1185">
        <v>1</v>
      </c>
      <c r="E135" s="1186"/>
      <c r="F135" s="1186"/>
    </row>
    <row r="136" spans="1:6" customFormat="1">
      <c r="A136" s="1187"/>
      <c r="B136" s="1041"/>
      <c r="C136" s="1185"/>
      <c r="D136" s="1185"/>
      <c r="E136" s="1186"/>
      <c r="F136" s="1186"/>
    </row>
    <row r="137" spans="1:6" customFormat="1" ht="70">
      <c r="A137" s="1187" t="s">
        <v>20</v>
      </c>
      <c r="B137" s="1041" t="s">
        <v>3326</v>
      </c>
      <c r="C137" s="1185" t="s">
        <v>1</v>
      </c>
      <c r="D137" s="1185">
        <v>10</v>
      </c>
      <c r="E137" s="1186"/>
      <c r="F137" s="1186"/>
    </row>
    <row r="138" spans="1:6" customFormat="1" ht="42">
      <c r="A138" s="1187" t="s">
        <v>21</v>
      </c>
      <c r="B138" s="1041" t="s">
        <v>3305</v>
      </c>
      <c r="C138" s="1185" t="s">
        <v>1690</v>
      </c>
      <c r="D138" s="1185">
        <v>1</v>
      </c>
      <c r="E138" s="1186"/>
      <c r="F138" s="1186"/>
    </row>
    <row r="139" spans="1:6" customFormat="1">
      <c r="A139" s="1187" t="s">
        <v>22</v>
      </c>
      <c r="B139" s="1041" t="s">
        <v>3327</v>
      </c>
      <c r="C139" s="1185"/>
      <c r="D139" s="1185">
        <v>1</v>
      </c>
      <c r="E139" s="1186"/>
      <c r="F139" s="1186"/>
    </row>
    <row r="140" spans="1:6" customFormat="1" ht="56">
      <c r="A140" s="1187" t="s">
        <v>23</v>
      </c>
      <c r="B140" s="1041" t="s">
        <v>3328</v>
      </c>
      <c r="C140" s="1185" t="s">
        <v>3300</v>
      </c>
      <c r="D140" s="1185">
        <v>1</v>
      </c>
      <c r="E140" s="1186"/>
      <c r="F140" s="1186"/>
    </row>
    <row r="141" spans="1:6" customFormat="1" ht="98">
      <c r="A141" s="1187" t="s">
        <v>24</v>
      </c>
      <c r="B141" s="1041" t="s">
        <v>3329</v>
      </c>
      <c r="C141" s="1185" t="s">
        <v>3300</v>
      </c>
      <c r="D141" s="1185">
        <v>1</v>
      </c>
      <c r="E141" s="1186"/>
      <c r="F141" s="1186"/>
    </row>
    <row r="142" spans="1:6" customFormat="1" ht="56">
      <c r="A142" s="1187" t="s">
        <v>25</v>
      </c>
      <c r="B142" s="1041" t="s">
        <v>3330</v>
      </c>
      <c r="C142" s="1185" t="s">
        <v>3300</v>
      </c>
      <c r="D142" s="1185">
        <v>1</v>
      </c>
      <c r="E142" s="1186"/>
      <c r="F142" s="1186"/>
    </row>
    <row r="143" spans="1:6" customFormat="1" ht="28">
      <c r="A143" s="1187" t="s">
        <v>26</v>
      </c>
      <c r="B143" s="1041" t="s">
        <v>3331</v>
      </c>
      <c r="C143" s="1185" t="s">
        <v>3300</v>
      </c>
      <c r="D143" s="1185">
        <v>1</v>
      </c>
      <c r="E143" s="1186"/>
      <c r="F143" s="1186"/>
    </row>
    <row r="144" spans="1:6" customFormat="1">
      <c r="A144" s="1187" t="s">
        <v>27</v>
      </c>
      <c r="B144" s="1041" t="s">
        <v>3332</v>
      </c>
      <c r="C144" s="1185" t="s">
        <v>3300</v>
      </c>
      <c r="D144" s="1185">
        <v>1</v>
      </c>
      <c r="E144" s="1186"/>
      <c r="F144" s="1186"/>
    </row>
    <row r="145" spans="1:11" customFormat="1">
      <c r="A145" s="1187"/>
      <c r="B145" s="1185"/>
      <c r="C145" s="1185"/>
      <c r="D145" s="1185"/>
      <c r="E145" s="1188"/>
      <c r="F145" s="1188"/>
    </row>
    <row r="146" spans="1:11" customFormat="1" ht="28">
      <c r="A146" s="1189" t="s">
        <v>3438</v>
      </c>
      <c r="B146" s="1190" t="s">
        <v>3333</v>
      </c>
      <c r="C146" s="1190"/>
      <c r="D146" s="1190"/>
      <c r="E146" s="1191" t="s">
        <v>2248</v>
      </c>
      <c r="F146" s="1192"/>
    </row>
    <row r="147" spans="1:11">
      <c r="A147" s="1037"/>
      <c r="B147" s="1038"/>
    </row>
    <row r="148" spans="1:11" customFormat="1" ht="15.5">
      <c r="A148" s="1043" t="s">
        <v>3334</v>
      </c>
      <c r="B148" s="1326" t="s">
        <v>3241</v>
      </c>
      <c r="C148" s="1326"/>
      <c r="D148" s="1326"/>
      <c r="E148" s="1327"/>
      <c r="F148" s="1327"/>
      <c r="G148" s="1193"/>
      <c r="H148" s="1193"/>
      <c r="I148" s="1193"/>
      <c r="J148" s="1193"/>
      <c r="K148" s="1193"/>
    </row>
    <row r="149" spans="1:11" customFormat="1">
      <c r="A149" s="1194" t="s">
        <v>3262</v>
      </c>
      <c r="B149" s="1195" t="s">
        <v>2387</v>
      </c>
      <c r="C149" s="1195" t="s">
        <v>2485</v>
      </c>
      <c r="D149" s="1195" t="s">
        <v>248</v>
      </c>
      <c r="E149" s="1196" t="s">
        <v>3263</v>
      </c>
      <c r="F149" s="1196" t="s">
        <v>250</v>
      </c>
      <c r="G149" s="1193"/>
      <c r="H149" s="1193"/>
      <c r="I149" s="1193"/>
      <c r="J149" s="1193"/>
      <c r="K149" s="1193"/>
    </row>
    <row r="150" spans="1:11" customFormat="1" ht="63">
      <c r="A150" s="1197" t="s">
        <v>0</v>
      </c>
      <c r="B150" s="1198" t="s">
        <v>3445</v>
      </c>
      <c r="C150" s="1199" t="s">
        <v>1</v>
      </c>
      <c r="D150" s="1200">
        <v>380</v>
      </c>
      <c r="E150" s="1201"/>
      <c r="F150" s="1201"/>
      <c r="G150" s="1193"/>
      <c r="H150" s="1193"/>
      <c r="I150" s="1193"/>
      <c r="J150" s="1193"/>
      <c r="K150" s="1193"/>
    </row>
    <row r="151" spans="1:11" s="1204" customFormat="1" ht="50.5">
      <c r="A151" s="1197" t="s">
        <v>2</v>
      </c>
      <c r="B151" s="1202" t="s">
        <v>3446</v>
      </c>
      <c r="C151" s="1199" t="s">
        <v>1</v>
      </c>
      <c r="D151" s="1200">
        <v>77</v>
      </c>
      <c r="E151" s="1044"/>
      <c r="F151" s="1201"/>
      <c r="G151" s="1203"/>
      <c r="H151" s="1203"/>
      <c r="I151" s="1203"/>
      <c r="J151" s="1203"/>
      <c r="K151" s="1203"/>
    </row>
    <row r="152" spans="1:11" customFormat="1" ht="50.5">
      <c r="A152" s="1197" t="s">
        <v>3</v>
      </c>
      <c r="B152" s="1198" t="s">
        <v>3447</v>
      </c>
      <c r="C152" s="1199" t="s">
        <v>1</v>
      </c>
      <c r="D152" s="1200">
        <v>119</v>
      </c>
      <c r="E152" s="1201"/>
      <c r="F152" s="1201"/>
      <c r="G152" s="1193"/>
      <c r="H152" s="1193"/>
      <c r="I152" s="1193"/>
      <c r="J152" s="1193"/>
      <c r="K152" s="1193"/>
    </row>
    <row r="153" spans="1:11" customFormat="1" ht="70">
      <c r="A153" s="1197" t="s">
        <v>4</v>
      </c>
      <c r="B153" s="1205" t="s">
        <v>3335</v>
      </c>
      <c r="C153" s="1199" t="s">
        <v>1</v>
      </c>
      <c r="D153" s="1185">
        <v>106</v>
      </c>
      <c r="E153" s="1201"/>
      <c r="F153" s="1201"/>
      <c r="G153" s="1193"/>
      <c r="H153" s="1193"/>
      <c r="I153" s="1193"/>
      <c r="J153" s="1193"/>
      <c r="K153" s="1193"/>
    </row>
    <row r="154" spans="1:11" customFormat="1" ht="70">
      <c r="A154" s="1197" t="s">
        <v>5</v>
      </c>
      <c r="B154" s="1205" t="s">
        <v>3336</v>
      </c>
      <c r="C154" s="1199" t="s">
        <v>1</v>
      </c>
      <c r="D154" s="1185">
        <v>106</v>
      </c>
      <c r="E154" s="1201"/>
      <c r="F154" s="1201"/>
      <c r="G154" s="1193"/>
      <c r="H154" s="1193"/>
      <c r="I154" s="1193"/>
      <c r="J154" s="1193"/>
      <c r="K154" s="1193"/>
    </row>
    <row r="155" spans="1:11" customFormat="1" ht="42">
      <c r="A155" s="1197" t="s">
        <v>8</v>
      </c>
      <c r="B155" s="1205" t="s">
        <v>3337</v>
      </c>
      <c r="C155" s="1199" t="s">
        <v>1</v>
      </c>
      <c r="D155" s="1185">
        <v>106</v>
      </c>
      <c r="E155" s="1201"/>
      <c r="F155" s="1201"/>
      <c r="G155" s="1193"/>
      <c r="H155" s="1193"/>
      <c r="I155" s="1193"/>
      <c r="J155" s="1193"/>
      <c r="K155" s="1193"/>
    </row>
    <row r="156" spans="1:11" customFormat="1" ht="28">
      <c r="A156" s="1197" t="s">
        <v>9</v>
      </c>
      <c r="B156" s="1205" t="s">
        <v>3338</v>
      </c>
      <c r="C156" s="1199" t="s">
        <v>1</v>
      </c>
      <c r="D156" s="1185">
        <v>22</v>
      </c>
      <c r="E156" s="1201"/>
      <c r="F156" s="1201"/>
      <c r="G156" s="1193"/>
      <c r="H156" s="1193"/>
      <c r="I156" s="1193"/>
      <c r="J156" s="1193"/>
      <c r="K156" s="1193"/>
    </row>
    <row r="157" spans="1:11" customFormat="1">
      <c r="A157" s="1197" t="s">
        <v>10</v>
      </c>
      <c r="B157" s="1205" t="s">
        <v>3339</v>
      </c>
      <c r="C157" s="1199" t="s">
        <v>1</v>
      </c>
      <c r="D157" s="1185">
        <v>1</v>
      </c>
      <c r="E157" s="1201"/>
      <c r="F157" s="1201"/>
      <c r="G157" s="1193"/>
      <c r="H157" s="1193"/>
      <c r="I157" s="1193"/>
      <c r="J157" s="1193"/>
      <c r="K157" s="1193"/>
    </row>
    <row r="158" spans="1:11" customFormat="1" ht="28">
      <c r="A158" s="1197" t="s">
        <v>11</v>
      </c>
      <c r="B158" s="1205" t="s">
        <v>3340</v>
      </c>
      <c r="C158" s="1199" t="s">
        <v>1</v>
      </c>
      <c r="D158" s="1185">
        <v>1</v>
      </c>
      <c r="E158" s="1201"/>
      <c r="F158" s="1201"/>
      <c r="G158" s="1193"/>
      <c r="H158" s="1193"/>
      <c r="I158" s="1193"/>
      <c r="J158" s="1193"/>
      <c r="K158" s="1193"/>
    </row>
    <row r="159" spans="1:11" customFormat="1">
      <c r="A159" s="1197" t="s">
        <v>12</v>
      </c>
      <c r="B159" s="1205" t="s">
        <v>3341</v>
      </c>
      <c r="C159" s="1199" t="s">
        <v>1</v>
      </c>
      <c r="D159" s="1185">
        <v>1</v>
      </c>
      <c r="E159" s="1201"/>
      <c r="F159" s="1201"/>
      <c r="G159" s="1193"/>
      <c r="H159" s="1193"/>
      <c r="I159" s="1193"/>
      <c r="J159" s="1193"/>
      <c r="K159" s="1193"/>
    </row>
    <row r="160" spans="1:11" customFormat="1" ht="70">
      <c r="A160" s="1197" t="s">
        <v>13</v>
      </c>
      <c r="B160" s="1045" t="s">
        <v>3342</v>
      </c>
      <c r="C160" s="1185" t="s">
        <v>1</v>
      </c>
      <c r="D160" s="1185">
        <v>7</v>
      </c>
      <c r="E160" s="1201"/>
      <c r="F160" s="1201"/>
      <c r="G160" s="1193"/>
      <c r="H160" s="1193"/>
      <c r="I160" s="1193"/>
      <c r="J160" s="1193"/>
      <c r="K160" s="1193"/>
    </row>
    <row r="161" spans="1:11" customFormat="1" ht="42">
      <c r="A161" s="1197" t="s">
        <v>14</v>
      </c>
      <c r="B161" s="1045" t="s">
        <v>3343</v>
      </c>
      <c r="C161" s="1185" t="s">
        <v>1</v>
      </c>
      <c r="D161" s="1185">
        <v>7</v>
      </c>
      <c r="E161" s="1201"/>
      <c r="F161" s="1201"/>
      <c r="G161" s="1193"/>
      <c r="H161" s="1193"/>
      <c r="I161" s="1193"/>
      <c r="J161" s="1193"/>
      <c r="K161" s="1193"/>
    </row>
    <row r="162" spans="1:11" customFormat="1" ht="42">
      <c r="A162" s="1197" t="s">
        <v>15</v>
      </c>
      <c r="B162" s="1045" t="s">
        <v>3344</v>
      </c>
      <c r="C162" s="1185" t="s">
        <v>1</v>
      </c>
      <c r="D162" s="1185">
        <v>7</v>
      </c>
      <c r="E162" s="1201"/>
      <c r="F162" s="1201"/>
      <c r="G162" s="1193"/>
      <c r="H162" s="1193"/>
      <c r="I162" s="1193"/>
      <c r="J162" s="1193"/>
      <c r="K162" s="1193"/>
    </row>
    <row r="163" spans="1:11" customFormat="1" ht="168">
      <c r="A163" s="1197" t="s">
        <v>16</v>
      </c>
      <c r="B163" s="1045" t="s">
        <v>3345</v>
      </c>
      <c r="C163" s="1185" t="s">
        <v>1</v>
      </c>
      <c r="D163" s="1185">
        <v>7</v>
      </c>
      <c r="E163" s="1201"/>
      <c r="F163" s="1201"/>
      <c r="G163" s="1193"/>
      <c r="H163" s="1193"/>
      <c r="I163" s="1193"/>
      <c r="J163" s="1193"/>
      <c r="K163" s="1193"/>
    </row>
    <row r="164" spans="1:11" customFormat="1" ht="154">
      <c r="A164" s="1328" t="s">
        <v>17</v>
      </c>
      <c r="B164" s="1206" t="s">
        <v>3346</v>
      </c>
      <c r="C164" s="1185"/>
      <c r="D164" s="1185"/>
      <c r="E164" s="1201"/>
      <c r="F164" s="1201"/>
      <c r="G164" s="1193"/>
      <c r="H164" s="1193"/>
      <c r="I164" s="1193"/>
      <c r="J164" s="1193"/>
      <c r="K164" s="1193"/>
    </row>
    <row r="165" spans="1:11" customFormat="1">
      <c r="A165" s="1329"/>
      <c r="B165" s="1206" t="s">
        <v>3347</v>
      </c>
      <c r="C165" s="1185" t="s">
        <v>1690</v>
      </c>
      <c r="D165" s="1185">
        <v>505</v>
      </c>
      <c r="E165" s="1201"/>
      <c r="F165" s="1201"/>
      <c r="G165" s="1193"/>
      <c r="H165" s="1193"/>
      <c r="I165" s="1193"/>
      <c r="J165" s="1193"/>
      <c r="K165" s="1193"/>
    </row>
    <row r="166" spans="1:11" customFormat="1">
      <c r="A166" s="1329"/>
      <c r="B166" s="1206" t="s">
        <v>3348</v>
      </c>
      <c r="C166" s="1185" t="s">
        <v>1690</v>
      </c>
      <c r="D166" s="1185">
        <v>50</v>
      </c>
      <c r="E166" s="1201"/>
      <c r="F166" s="1201"/>
      <c r="G166" s="1193"/>
      <c r="H166" s="1193"/>
      <c r="I166" s="1193"/>
      <c r="J166" s="1193"/>
      <c r="K166" s="1193"/>
    </row>
    <row r="167" spans="1:11" customFormat="1">
      <c r="A167" s="1329"/>
      <c r="B167" s="1185" t="s">
        <v>3349</v>
      </c>
      <c r="C167" s="1185" t="s">
        <v>1690</v>
      </c>
      <c r="D167" s="1185">
        <v>985</v>
      </c>
      <c r="E167" s="1201"/>
      <c r="F167" s="1201"/>
      <c r="G167" s="1193"/>
      <c r="H167" s="1193"/>
      <c r="I167" s="1193"/>
      <c r="J167" s="1193"/>
      <c r="K167" s="1193"/>
    </row>
    <row r="168" spans="1:11" customFormat="1">
      <c r="A168" s="1329"/>
      <c r="B168" s="1207" t="s">
        <v>3350</v>
      </c>
      <c r="D168" s="1208">
        <v>55</v>
      </c>
      <c r="E168" s="1193"/>
      <c r="F168" s="1201"/>
      <c r="G168" s="1193"/>
      <c r="H168" s="1193"/>
      <c r="I168" s="1193"/>
      <c r="J168" s="1193"/>
      <c r="K168" s="1193"/>
    </row>
    <row r="169" spans="1:11" customFormat="1" ht="70">
      <c r="A169" s="1330" t="s">
        <v>18</v>
      </c>
      <c r="B169" s="1209" t="s">
        <v>3351</v>
      </c>
      <c r="C169" s="1185"/>
      <c r="D169" s="1185"/>
      <c r="E169" s="1201"/>
      <c r="F169" s="1201"/>
      <c r="G169" s="1193"/>
      <c r="H169" s="1193"/>
      <c r="I169" s="1193"/>
      <c r="J169" s="1193"/>
      <c r="K169" s="1193"/>
    </row>
    <row r="170" spans="1:11" customFormat="1">
      <c r="A170" s="1331"/>
      <c r="B170" s="1185" t="s">
        <v>3269</v>
      </c>
      <c r="C170" s="1210" t="s">
        <v>1438</v>
      </c>
      <c r="D170" s="1210">
        <v>170</v>
      </c>
      <c r="E170" s="1211"/>
      <c r="F170" s="1201"/>
      <c r="G170" s="1193"/>
      <c r="H170" s="1193"/>
      <c r="I170" s="1193"/>
      <c r="J170" s="1193"/>
      <c r="K170" s="1193"/>
    </row>
    <row r="171" spans="1:11" customFormat="1">
      <c r="A171" s="1331"/>
      <c r="B171" s="1185" t="s">
        <v>3352</v>
      </c>
      <c r="C171" s="1185" t="s">
        <v>1438</v>
      </c>
      <c r="D171" s="1185">
        <v>20</v>
      </c>
      <c r="E171" s="1211"/>
      <c r="F171" s="1201"/>
      <c r="G171" s="1193"/>
      <c r="H171" s="1193"/>
      <c r="I171" s="1193"/>
      <c r="J171" s="1193"/>
      <c r="K171" s="1193"/>
    </row>
    <row r="172" spans="1:11" customFormat="1">
      <c r="A172" s="1332"/>
      <c r="B172" s="1185" t="s">
        <v>2731</v>
      </c>
      <c r="C172" s="1185" t="s">
        <v>1438</v>
      </c>
      <c r="D172" s="1185">
        <v>340</v>
      </c>
      <c r="E172" s="1201"/>
      <c r="F172" s="1201"/>
      <c r="G172" s="1193"/>
      <c r="H172" s="1193"/>
      <c r="I172" s="1193"/>
      <c r="J172" s="1193"/>
      <c r="K172" s="1193"/>
    </row>
    <row r="173" spans="1:11" customFormat="1" ht="56">
      <c r="A173" s="1330" t="s">
        <v>19</v>
      </c>
      <c r="B173" s="1177" t="s">
        <v>3353</v>
      </c>
      <c r="C173" s="1185"/>
      <c r="D173" s="1185"/>
      <c r="E173" s="1201"/>
      <c r="F173" s="1201"/>
      <c r="G173" s="1193"/>
      <c r="H173" s="1193"/>
      <c r="I173" s="1193"/>
      <c r="J173" s="1193"/>
      <c r="K173" s="1193"/>
    </row>
    <row r="174" spans="1:11" customFormat="1">
      <c r="A174" s="1331"/>
      <c r="B174" s="1177" t="s">
        <v>3269</v>
      </c>
      <c r="C174" s="1185" t="s">
        <v>1438</v>
      </c>
      <c r="D174" s="1185">
        <v>10</v>
      </c>
      <c r="E174" s="1201"/>
      <c r="F174" s="1201"/>
      <c r="G174" s="1193"/>
      <c r="H174" s="1193"/>
      <c r="I174" s="1193"/>
      <c r="J174" s="1193"/>
      <c r="K174" s="1193"/>
    </row>
    <row r="175" spans="1:11" customFormat="1" ht="56">
      <c r="A175" s="1212" t="s">
        <v>20</v>
      </c>
      <c r="B175" s="1177" t="s">
        <v>3354</v>
      </c>
      <c r="C175" s="1185" t="s">
        <v>3300</v>
      </c>
      <c r="D175" s="1185">
        <v>1</v>
      </c>
      <c r="E175" s="1201"/>
      <c r="F175" s="1201"/>
      <c r="G175" s="1193"/>
      <c r="H175" s="1193"/>
      <c r="I175" s="1193"/>
      <c r="J175" s="1193"/>
      <c r="K175" s="1193"/>
    </row>
    <row r="176" spans="1:11" customFormat="1" ht="42">
      <c r="A176" s="1212" t="s">
        <v>21</v>
      </c>
      <c r="B176" s="1177" t="s">
        <v>3355</v>
      </c>
      <c r="C176" s="1185" t="s">
        <v>3300</v>
      </c>
      <c r="D176" s="1185">
        <v>1</v>
      </c>
      <c r="E176" s="1201"/>
      <c r="F176" s="1201"/>
      <c r="G176" s="1193"/>
      <c r="H176" s="1193"/>
      <c r="I176" s="1193"/>
      <c r="J176" s="1193"/>
      <c r="K176" s="1193"/>
    </row>
    <row r="177" spans="1:11" customFormat="1" ht="42">
      <c r="A177" s="1212" t="s">
        <v>22</v>
      </c>
      <c r="B177" s="1177" t="s">
        <v>3305</v>
      </c>
      <c r="C177" s="1185" t="s">
        <v>3300</v>
      </c>
      <c r="D177" s="1185">
        <v>1</v>
      </c>
      <c r="E177" s="1201"/>
      <c r="F177" s="1201"/>
      <c r="G177" s="1193"/>
      <c r="H177" s="1193"/>
      <c r="I177" s="1193"/>
      <c r="J177" s="1193"/>
      <c r="K177" s="1193"/>
    </row>
    <row r="178" spans="1:11" customFormat="1" ht="28">
      <c r="A178" s="1212" t="s">
        <v>23</v>
      </c>
      <c r="B178" s="1177" t="s">
        <v>3306</v>
      </c>
      <c r="C178" s="1185" t="s">
        <v>3300</v>
      </c>
      <c r="D178" s="1185">
        <v>1</v>
      </c>
      <c r="E178" s="1201"/>
      <c r="F178" s="1201"/>
      <c r="G178" s="1193"/>
      <c r="H178" s="1193"/>
      <c r="I178" s="1193"/>
      <c r="J178" s="1193"/>
      <c r="K178" s="1193"/>
    </row>
    <row r="179" spans="1:11" customFormat="1">
      <c r="A179" s="1212" t="s">
        <v>24</v>
      </c>
      <c r="B179" s="1177" t="s">
        <v>3356</v>
      </c>
      <c r="C179" s="1185" t="s">
        <v>1438</v>
      </c>
      <c r="D179" s="1185">
        <v>1</v>
      </c>
      <c r="E179" s="1201"/>
      <c r="F179" s="1201"/>
      <c r="G179" s="1193"/>
      <c r="H179" s="1193"/>
      <c r="I179" s="1193"/>
      <c r="J179" s="1193"/>
      <c r="K179" s="1193"/>
    </row>
    <row r="180" spans="1:11" customFormat="1" ht="42">
      <c r="A180" s="1212" t="s">
        <v>25</v>
      </c>
      <c r="B180" s="1177" t="s">
        <v>3357</v>
      </c>
      <c r="C180" s="1185" t="s">
        <v>1438</v>
      </c>
      <c r="D180" s="1185">
        <v>1</v>
      </c>
      <c r="E180" s="1201"/>
      <c r="F180" s="1201"/>
      <c r="G180" s="1193"/>
      <c r="H180" s="1193"/>
      <c r="I180" s="1193"/>
      <c r="J180" s="1193"/>
      <c r="K180" s="1193"/>
    </row>
    <row r="181" spans="1:11" customFormat="1" ht="28">
      <c r="A181" s="1212" t="s">
        <v>26</v>
      </c>
      <c r="B181" s="1177" t="s">
        <v>3358</v>
      </c>
      <c r="C181" s="1185" t="s">
        <v>1438</v>
      </c>
      <c r="D181" s="1185">
        <v>1</v>
      </c>
      <c r="E181" s="1201"/>
      <c r="F181" s="1201"/>
      <c r="G181" s="1193"/>
      <c r="H181" s="1193"/>
      <c r="I181" s="1193"/>
      <c r="J181" s="1193"/>
      <c r="K181" s="1193"/>
    </row>
    <row r="182" spans="1:11" customFormat="1" ht="56">
      <c r="A182" s="1212" t="s">
        <v>27</v>
      </c>
      <c r="B182" s="1177" t="s">
        <v>3310</v>
      </c>
      <c r="C182" s="1185" t="s">
        <v>3300</v>
      </c>
      <c r="D182" s="1185">
        <v>1</v>
      </c>
      <c r="E182" s="1201"/>
      <c r="F182" s="1201"/>
      <c r="G182" s="1193"/>
      <c r="H182" s="1193"/>
      <c r="I182" s="1193"/>
      <c r="J182" s="1193"/>
      <c r="K182" s="1193"/>
    </row>
    <row r="183" spans="1:11" customFormat="1">
      <c r="A183" s="1046" t="s">
        <v>28</v>
      </c>
      <c r="B183" s="1177" t="s">
        <v>3308</v>
      </c>
      <c r="C183" s="1185" t="s">
        <v>3300</v>
      </c>
      <c r="D183" s="1185">
        <v>1</v>
      </c>
      <c r="E183" s="1201"/>
      <c r="F183" s="1201"/>
      <c r="G183" s="1193"/>
      <c r="H183" s="1193"/>
      <c r="I183" s="1193"/>
      <c r="J183" s="1193"/>
      <c r="K183" s="1193"/>
    </row>
    <row r="184" spans="1:11" customFormat="1" ht="27.75" customHeight="1">
      <c r="A184" s="1333" t="s">
        <v>3359</v>
      </c>
      <c r="B184" s="1333"/>
      <c r="C184" s="1333"/>
      <c r="D184" s="1333"/>
      <c r="E184" s="1333"/>
      <c r="F184" s="1333"/>
      <c r="G184" s="1193"/>
      <c r="H184" s="1193"/>
      <c r="I184" s="1193"/>
      <c r="J184" s="1193"/>
      <c r="K184" s="1193"/>
    </row>
    <row r="185" spans="1:11" customFormat="1">
      <c r="A185" s="1189" t="s">
        <v>3334</v>
      </c>
      <c r="B185" s="1213" t="s">
        <v>3360</v>
      </c>
      <c r="C185" s="1213"/>
      <c r="D185" s="1213"/>
      <c r="E185" s="1214" t="s">
        <v>2248</v>
      </c>
      <c r="F185" s="1214">
        <f>SUM(F150:F183)</f>
        <v>0</v>
      </c>
      <c r="G185" s="1193"/>
      <c r="H185" s="1193"/>
      <c r="I185" s="1193"/>
      <c r="J185" s="1193"/>
      <c r="K185" s="1193"/>
    </row>
    <row r="189" spans="1:11">
      <c r="A189" s="1047"/>
      <c r="B189" s="1048" t="s">
        <v>3361</v>
      </c>
      <c r="C189" s="1047"/>
      <c r="D189" s="1047"/>
      <c r="E189" s="1047"/>
      <c r="F189" s="1047"/>
    </row>
    <row r="190" spans="1:11">
      <c r="E190" s="1011"/>
      <c r="F190" s="1011"/>
    </row>
    <row r="191" spans="1:11">
      <c r="A191" s="1049" t="s">
        <v>3362</v>
      </c>
      <c r="B191" s="1321" t="s">
        <v>3363</v>
      </c>
      <c r="C191" s="1321"/>
      <c r="D191" s="1321"/>
      <c r="E191" s="1050"/>
      <c r="F191" s="1051"/>
    </row>
    <row r="192" spans="1:11" ht="15" customHeight="1">
      <c r="A192" s="1049" t="s">
        <v>436</v>
      </c>
      <c r="B192" s="1321" t="s">
        <v>3315</v>
      </c>
      <c r="C192" s="1321"/>
      <c r="D192" s="1321"/>
      <c r="E192" s="1050"/>
      <c r="F192" s="1051"/>
    </row>
    <row r="193" spans="1:6">
      <c r="A193" s="1049" t="s">
        <v>3334</v>
      </c>
      <c r="B193" s="1321" t="s">
        <v>3364</v>
      </c>
      <c r="C193" s="1321"/>
      <c r="D193" s="1321"/>
      <c r="E193" s="1052"/>
      <c r="F193" s="1053"/>
    </row>
    <row r="194" spans="1:6">
      <c r="A194" s="1054"/>
      <c r="B194" s="1322" t="s">
        <v>2248</v>
      </c>
      <c r="C194" s="1322"/>
      <c r="D194" s="1322"/>
      <c r="E194" s="1055"/>
      <c r="F194" s="1056"/>
    </row>
  </sheetData>
  <mergeCells count="27">
    <mergeCell ref="A113:F113"/>
    <mergeCell ref="A75:A77"/>
    <mergeCell ref="A78:A80"/>
    <mergeCell ref="A82:A84"/>
    <mergeCell ref="A85:A89"/>
    <mergeCell ref="B192:D192"/>
    <mergeCell ref="B193:D193"/>
    <mergeCell ref="B194:D194"/>
    <mergeCell ref="B191:D191"/>
    <mergeCell ref="A114:F114"/>
    <mergeCell ref="B148:F148"/>
    <mergeCell ref="A164:A168"/>
    <mergeCell ref="A169:A172"/>
    <mergeCell ref="A173:A174"/>
    <mergeCell ref="A184:F184"/>
    <mergeCell ref="A57:A59"/>
    <mergeCell ref="C6:F6"/>
    <mergeCell ref="B36:E36"/>
    <mergeCell ref="B39:F39"/>
    <mergeCell ref="B42:F42"/>
    <mergeCell ref="A54:A56"/>
    <mergeCell ref="A90:A93"/>
    <mergeCell ref="A60:A63"/>
    <mergeCell ref="A64:A65"/>
    <mergeCell ref="A67:A68"/>
    <mergeCell ref="A69:A70"/>
    <mergeCell ref="A71:A74"/>
  </mergeCells>
  <pageMargins left="0.98425196850393704" right="0.59055118110236227" top="0.78740157480314965" bottom="0.78740157480314965" header="0.31496062992125984" footer="0.31496062992125984"/>
  <pageSetup paperSize="9" scale="69" orientation="portrait" r:id="rId1"/>
  <headerFooter>
    <oddHeader>&amp;LALING d.o.o.
Folnegovićeva 6, Zagreb
&amp;CREKONSTRUKCIJA I CJELOVITA
OBNOVA FPZ
&amp;RProjekt 2737-21
prosinac, 2021.</oddHeader>
    <oddFooter>&amp;C&amp;P</odd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BC6BF-FCA9-4BC6-B1BB-F8722A412956}">
  <dimension ref="A1:N29"/>
  <sheetViews>
    <sheetView view="pageBreakPreview" topLeftCell="A41" zoomScaleNormal="100" zoomScaleSheetLayoutView="100" workbookViewId="0">
      <selection activeCell="C30" sqref="C30"/>
    </sheetView>
  </sheetViews>
  <sheetFormatPr defaultColWidth="9.1796875" defaultRowHeight="12.5"/>
  <cols>
    <col min="2" max="2" width="5.81640625" bestFit="1" customWidth="1"/>
    <col min="3" max="3" width="42.453125" customWidth="1"/>
    <col min="5" max="5" width="29.7265625" style="382" customWidth="1"/>
  </cols>
  <sheetData>
    <row r="1" spans="1:5">
      <c r="E1" s="381"/>
    </row>
    <row r="2" spans="1:5">
      <c r="E2" s="381"/>
    </row>
    <row r="3" spans="1:5" ht="15.5">
      <c r="A3" s="383"/>
      <c r="B3" s="415"/>
      <c r="C3" s="404" t="s">
        <v>913</v>
      </c>
      <c r="D3" s="415"/>
      <c r="E3" s="416"/>
    </row>
    <row r="4" spans="1:5" ht="15.5">
      <c r="A4" s="383"/>
      <c r="B4" s="405"/>
      <c r="C4" s="405"/>
      <c r="D4" s="405"/>
      <c r="E4" s="407"/>
    </row>
    <row r="5" spans="1:5" ht="15.5">
      <c r="A5" s="383"/>
      <c r="B5" s="406" t="s">
        <v>0</v>
      </c>
      <c r="C5" s="406" t="s">
        <v>915</v>
      </c>
      <c r="D5" s="405"/>
      <c r="E5" s="408">
        <f>'1.TROŠKOVNIK GO'!F1798</f>
        <v>0</v>
      </c>
    </row>
    <row r="6" spans="1:5" ht="15.5">
      <c r="A6" s="383"/>
      <c r="B6" s="405"/>
      <c r="C6" s="405"/>
      <c r="D6" s="405"/>
      <c r="E6" s="407"/>
    </row>
    <row r="7" spans="1:5" ht="15.5">
      <c r="A7" s="383"/>
      <c r="B7" s="406" t="s">
        <v>2</v>
      </c>
      <c r="C7" s="406" t="s">
        <v>3215</v>
      </c>
      <c r="D7" s="406"/>
      <c r="E7" s="408">
        <f>'2.V+K'!F305</f>
        <v>0</v>
      </c>
    </row>
    <row r="8" spans="1:5" ht="15.5">
      <c r="A8" s="383"/>
      <c r="B8" s="405"/>
      <c r="C8" s="405"/>
      <c r="D8" s="405"/>
      <c r="E8" s="407"/>
    </row>
    <row r="9" spans="1:5" ht="15.5">
      <c r="A9" s="383"/>
      <c r="B9" s="406" t="s">
        <v>3</v>
      </c>
      <c r="C9" s="406" t="s">
        <v>916</v>
      </c>
      <c r="D9" s="405"/>
      <c r="E9" s="408">
        <f>'3.ELEKTROINSTALACIJE'!F1828</f>
        <v>0</v>
      </c>
    </row>
    <row r="10" spans="1:5" ht="15.5">
      <c r="A10" s="383"/>
      <c r="B10" s="406"/>
      <c r="C10" s="406"/>
      <c r="D10" s="405"/>
      <c r="E10" s="408"/>
    </row>
    <row r="11" spans="1:5" ht="15.5">
      <c r="A11" s="383"/>
      <c r="B11" s="406" t="s">
        <v>4</v>
      </c>
      <c r="C11" s="406" t="s">
        <v>1363</v>
      </c>
      <c r="D11" s="405"/>
      <c r="E11" s="408">
        <f>'4.FOTONAPONSKA ELEKTRANA'!F284</f>
        <v>0</v>
      </c>
    </row>
    <row r="12" spans="1:5" ht="15.5">
      <c r="A12" s="383"/>
      <c r="B12" s="405"/>
      <c r="C12" s="405"/>
      <c r="D12" s="405"/>
      <c r="E12" s="407"/>
    </row>
    <row r="13" spans="1:5" ht="15.5">
      <c r="A13" s="383"/>
      <c r="B13" s="406" t="s">
        <v>5</v>
      </c>
      <c r="C13" s="406" t="s">
        <v>1364</v>
      </c>
      <c r="D13" s="405"/>
      <c r="E13" s="408">
        <f>'5.VATRODOJAVA'!F258</f>
        <v>0</v>
      </c>
    </row>
    <row r="14" spans="1:5" ht="15.5">
      <c r="A14" s="383"/>
      <c r="B14" s="405"/>
      <c r="C14" s="405"/>
      <c r="D14" s="405"/>
      <c r="E14" s="407"/>
    </row>
    <row r="15" spans="1:5" ht="15.5">
      <c r="A15" s="383"/>
      <c r="B15" s="406" t="s">
        <v>8</v>
      </c>
      <c r="C15" s="406" t="s">
        <v>917</v>
      </c>
      <c r="D15" s="405"/>
      <c r="E15" s="408">
        <f>'6.STROJARSTVO'!F1080</f>
        <v>0</v>
      </c>
    </row>
    <row r="16" spans="1:5" ht="15.5">
      <c r="A16" s="62"/>
      <c r="B16" s="409"/>
      <c r="C16" s="409"/>
      <c r="D16" s="410"/>
      <c r="E16" s="411"/>
    </row>
    <row r="17" spans="1:14" ht="15.5">
      <c r="A17" s="383"/>
      <c r="B17" s="406" t="s">
        <v>9</v>
      </c>
      <c r="C17" s="406" t="s">
        <v>616</v>
      </c>
      <c r="D17" s="405"/>
      <c r="E17" s="408">
        <f>'7.OKOLIŠ'!F263</f>
        <v>0</v>
      </c>
    </row>
    <row r="18" spans="1:14" ht="15.5">
      <c r="A18" s="383"/>
      <c r="B18" s="406"/>
      <c r="C18" s="406"/>
      <c r="D18" s="405"/>
      <c r="E18" s="408"/>
    </row>
    <row r="19" spans="1:14" ht="15.5">
      <c r="A19" s="383"/>
      <c r="B19" s="406" t="s">
        <v>10</v>
      </c>
      <c r="C19" s="406" t="s">
        <v>3216</v>
      </c>
      <c r="D19" s="405"/>
      <c r="E19" s="408">
        <f>'8.Vertikalni transport'!F71</f>
        <v>0</v>
      </c>
    </row>
    <row r="20" spans="1:14" ht="15.5">
      <c r="A20" s="383"/>
      <c r="B20" s="406"/>
      <c r="C20" s="406"/>
      <c r="D20" s="405"/>
      <c r="E20" s="408"/>
    </row>
    <row r="21" spans="1:14" ht="15.5">
      <c r="A21" s="383"/>
      <c r="B21" s="406" t="s">
        <v>11</v>
      </c>
      <c r="C21" s="406" t="s">
        <v>3241</v>
      </c>
      <c r="D21" s="405"/>
      <c r="E21" s="408">
        <f>'9.SPRINKLER'!F194</f>
        <v>0</v>
      </c>
    </row>
    <row r="22" spans="1:14" ht="16" thickBot="1">
      <c r="A22" s="62"/>
      <c r="B22" s="412"/>
      <c r="C22" s="412"/>
      <c r="D22" s="412"/>
      <c r="E22" s="413"/>
    </row>
    <row r="23" spans="1:14" ht="15.5">
      <c r="A23" s="62"/>
      <c r="B23" s="410"/>
      <c r="C23" s="410"/>
      <c r="D23" s="410"/>
      <c r="E23" s="414"/>
    </row>
    <row r="24" spans="1:14" ht="15.5">
      <c r="A24" s="62"/>
      <c r="B24" s="410"/>
      <c r="C24" s="410"/>
      <c r="D24" s="410"/>
      <c r="E24" s="414"/>
    </row>
    <row r="25" spans="1:14" ht="15.5">
      <c r="A25" s="62"/>
      <c r="B25" s="410"/>
      <c r="C25" s="406" t="s">
        <v>3211</v>
      </c>
      <c r="D25" s="406"/>
      <c r="E25" s="408">
        <f>SUM(E5:E21)</f>
        <v>0</v>
      </c>
    </row>
    <row r="26" spans="1:14">
      <c r="N26" t="s">
        <v>3242</v>
      </c>
    </row>
    <row r="27" spans="1:14" ht="15.5">
      <c r="C27" s="406" t="s">
        <v>3210</v>
      </c>
      <c r="E27" s="408">
        <f>E25*0.25</f>
        <v>0</v>
      </c>
    </row>
    <row r="28" spans="1:14" ht="15.5">
      <c r="E28" s="408"/>
    </row>
    <row r="29" spans="1:14" ht="15.5">
      <c r="C29" s="406" t="s">
        <v>918</v>
      </c>
      <c r="E29" s="408">
        <f>SUM(E25,E27)</f>
        <v>0</v>
      </c>
    </row>
  </sheetData>
  <pageMargins left="0.25" right="0.25" top="0.75" bottom="0.75" header="0.3" footer="0.3"/>
  <pageSetup paperSize="9" orientation="portrait" horizontalDpi="4294967293" verticalDpi="4294967293" r:id="rId1"/>
  <headerFooter>
    <oddHeader>&amp;CCJELOVITA OBNOVA ZGRADE FAKULTETA POLITIČKIH ZNANOSTI</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00C73-2E8D-44E0-8C50-86CE6D1E28F3}">
  <dimension ref="A1:Z1239"/>
  <sheetViews>
    <sheetView view="pageBreakPreview" topLeftCell="A1222" zoomScale="130" zoomScaleNormal="130" zoomScaleSheetLayoutView="130" workbookViewId="0">
      <selection activeCell="D11" sqref="D11"/>
    </sheetView>
  </sheetViews>
  <sheetFormatPr defaultColWidth="9.1796875" defaultRowHeight="12.5"/>
  <cols>
    <col min="1" max="1" width="9.54296875" style="234" customWidth="1"/>
    <col min="2" max="2" width="44.54296875" style="237" customWidth="1"/>
    <col min="3" max="3" width="9.81640625" style="236" customWidth="1"/>
    <col min="4" max="4" width="10.1796875" style="236" customWidth="1"/>
    <col min="5" max="5" width="15.7265625" style="234" customWidth="1"/>
    <col min="6" max="6" width="14.26953125" style="234" bestFit="1" customWidth="1"/>
    <col min="7" max="7" width="20.26953125" style="235" customWidth="1"/>
    <col min="8" max="8" width="12.81640625" style="235" bestFit="1" customWidth="1"/>
    <col min="9" max="16384" width="9.1796875" style="234"/>
  </cols>
  <sheetData>
    <row r="1" spans="1:9" s="122" customFormat="1">
      <c r="A1" s="430"/>
      <c r="B1" s="431"/>
      <c r="C1" s="432"/>
      <c r="D1" s="432"/>
      <c r="E1" s="432"/>
      <c r="F1" s="433"/>
      <c r="G1" s="119"/>
      <c r="H1" s="120"/>
      <c r="I1" s="121"/>
    </row>
    <row r="2" spans="1:9" s="478" customFormat="1" ht="15.75" customHeight="1">
      <c r="A2" s="1165"/>
      <c r="B2" s="1215"/>
      <c r="C2" s="1215"/>
      <c r="D2" s="1215"/>
      <c r="E2" s="1215"/>
      <c r="F2" s="1215"/>
    </row>
    <row r="3" spans="1:9" s="478" customFormat="1" ht="13.5" customHeight="1">
      <c r="A3" s="1166"/>
      <c r="B3" s="1216"/>
      <c r="C3" s="1216"/>
      <c r="D3" s="1216"/>
      <c r="E3" s="1216"/>
      <c r="F3" s="1216"/>
    </row>
    <row r="4" spans="1:9" s="122" customFormat="1">
      <c r="A4" s="1167"/>
      <c r="B4" s="1168"/>
      <c r="C4" s="1169"/>
      <c r="D4" s="1169"/>
      <c r="E4" s="1169"/>
      <c r="F4" s="433"/>
      <c r="G4" s="119"/>
      <c r="H4" s="120"/>
      <c r="I4" s="121"/>
    </row>
    <row r="5" spans="1:9" s="122" customFormat="1">
      <c r="A5" s="430"/>
      <c r="B5" s="431"/>
      <c r="C5" s="432"/>
      <c r="D5" s="432"/>
      <c r="E5" s="432"/>
      <c r="F5" s="433"/>
      <c r="G5" s="119"/>
      <c r="H5" s="120"/>
      <c r="I5" s="121"/>
    </row>
    <row r="6" spans="1:9" s="122" customFormat="1" ht="18" customHeight="1">
      <c r="A6" s="434"/>
      <c r="B6" s="1242"/>
      <c r="C6" s="1242"/>
      <c r="D6" s="1242"/>
      <c r="E6" s="1242"/>
      <c r="F6" s="452"/>
      <c r="G6" s="436"/>
      <c r="H6" s="437"/>
      <c r="I6" s="438"/>
    </row>
    <row r="7" spans="1:9" s="122" customFormat="1" ht="18">
      <c r="A7" s="453"/>
      <c r="B7" s="1241"/>
      <c r="C7" s="1241"/>
      <c r="D7" s="1241"/>
      <c r="E7" s="1241"/>
      <c r="F7" s="453"/>
      <c r="G7" s="436"/>
      <c r="H7" s="437"/>
      <c r="I7" s="438"/>
    </row>
    <row r="8" spans="1:9" s="122" customFormat="1" ht="18" customHeight="1">
      <c r="A8" s="434"/>
      <c r="B8" s="439"/>
      <c r="C8" s="440"/>
      <c r="D8" s="436"/>
      <c r="E8" s="436"/>
      <c r="F8" s="441"/>
      <c r="G8" s="436"/>
      <c r="H8" s="437"/>
      <c r="I8" s="438"/>
    </row>
    <row r="9" spans="1:9" s="478" customFormat="1" ht="14">
      <c r="A9" s="881" t="s">
        <v>1365</v>
      </c>
      <c r="B9" s="879" t="s">
        <v>2641</v>
      </c>
      <c r="C9" s="850"/>
      <c r="D9" s="847"/>
      <c r="E9" s="847"/>
      <c r="F9" s="847"/>
    </row>
    <row r="10" spans="1:9" s="478" customFormat="1" ht="14">
      <c r="A10" s="880"/>
      <c r="B10" s="881" t="s">
        <v>2481</v>
      </c>
      <c r="C10" s="852"/>
      <c r="D10" s="847"/>
      <c r="E10" s="847"/>
      <c r="F10" s="847"/>
    </row>
    <row r="11" spans="1:9" s="478" customFormat="1" ht="14">
      <c r="A11" s="877"/>
      <c r="B11" s="876"/>
      <c r="C11" s="852"/>
      <c r="D11" s="847"/>
      <c r="E11" s="847"/>
      <c r="F11" s="847"/>
    </row>
    <row r="12" spans="1:9" s="478" customFormat="1" ht="14">
      <c r="A12" s="877"/>
      <c r="B12" s="876"/>
      <c r="C12" s="852"/>
      <c r="D12" s="847"/>
      <c r="E12" s="847"/>
      <c r="F12" s="847"/>
    </row>
    <row r="13" spans="1:9" s="478" customFormat="1" ht="12.75" customHeight="1">
      <c r="A13" s="877"/>
      <c r="B13" s="876"/>
      <c r="C13" s="852"/>
      <c r="D13" s="847"/>
      <c r="E13" s="847"/>
      <c r="F13" s="847"/>
    </row>
    <row r="14" spans="1:9" s="478" customFormat="1" ht="17.25" customHeight="1">
      <c r="A14" s="884" t="s">
        <v>1338</v>
      </c>
      <c r="B14" s="1239" t="s">
        <v>3197</v>
      </c>
      <c r="C14" s="1239"/>
      <c r="D14" s="1239"/>
      <c r="E14" s="1239"/>
      <c r="F14" s="1239"/>
    </row>
    <row r="15" spans="1:9" s="478" customFormat="1" ht="14">
      <c r="A15" s="880"/>
      <c r="B15" s="880" t="s">
        <v>2642</v>
      </c>
      <c r="C15" s="882"/>
      <c r="D15" s="883"/>
      <c r="E15" s="883"/>
      <c r="F15" s="883"/>
    </row>
    <row r="16" spans="1:9" s="478" customFormat="1" ht="18.75" customHeight="1">
      <c r="A16" s="880"/>
      <c r="B16" s="881" t="s">
        <v>2481</v>
      </c>
      <c r="C16" s="882"/>
      <c r="D16" s="883"/>
      <c r="E16" s="883"/>
      <c r="F16" s="883"/>
    </row>
    <row r="17" spans="1:9" s="122" customFormat="1" ht="14.25" customHeight="1">
      <c r="A17" s="434"/>
      <c r="B17" s="435"/>
      <c r="C17" s="1243"/>
      <c r="D17" s="1243"/>
      <c r="E17" s="1243"/>
      <c r="F17" s="1243"/>
      <c r="G17" s="1243"/>
      <c r="H17" s="1243"/>
      <c r="I17" s="1243"/>
    </row>
    <row r="18" spans="1:9" s="122" customFormat="1" ht="14.25" customHeight="1">
      <c r="A18" s="434"/>
      <c r="B18" s="439"/>
      <c r="C18" s="442"/>
      <c r="D18" s="443"/>
      <c r="E18" s="443"/>
      <c r="F18" s="444"/>
      <c r="G18" s="443"/>
      <c r="H18" s="445"/>
      <c r="I18" s="446"/>
    </row>
    <row r="19" spans="1:9" s="122" customFormat="1" ht="14.25" customHeight="1">
      <c r="A19" s="434"/>
      <c r="B19" s="452"/>
      <c r="C19" s="452"/>
      <c r="D19" s="452"/>
      <c r="E19" s="452"/>
      <c r="F19" s="452"/>
      <c r="G19" s="436"/>
      <c r="H19" s="437"/>
      <c r="I19" s="438"/>
    </row>
    <row r="20" spans="1:9" s="122" customFormat="1" ht="14.25" customHeight="1">
      <c r="A20" s="434"/>
      <c r="B20" s="452"/>
      <c r="C20" s="452"/>
      <c r="D20" s="452"/>
      <c r="E20" s="452"/>
      <c r="F20" s="452"/>
      <c r="G20" s="447"/>
      <c r="H20" s="448"/>
      <c r="I20" s="438"/>
    </row>
    <row r="21" spans="1:9" s="122" customFormat="1" ht="16.5" customHeight="1">
      <c r="A21" s="434"/>
      <c r="B21" s="452"/>
      <c r="C21" s="452"/>
      <c r="D21" s="452"/>
      <c r="E21" s="452"/>
      <c r="F21" s="452"/>
      <c r="G21" s="447"/>
      <c r="H21" s="448"/>
      <c r="I21" s="438"/>
    </row>
    <row r="22" spans="1:9" s="122" customFormat="1" ht="21" customHeight="1">
      <c r="A22" s="434"/>
      <c r="B22" s="452"/>
      <c r="C22" s="452"/>
      <c r="D22" s="452"/>
      <c r="E22" s="452"/>
      <c r="F22" s="452"/>
      <c r="G22" s="447"/>
      <c r="H22" s="448"/>
      <c r="I22" s="438"/>
    </row>
    <row r="23" spans="1:9" s="122" customFormat="1" ht="12.75" customHeight="1">
      <c r="A23" s="430"/>
      <c r="B23" s="452"/>
      <c r="C23" s="452"/>
      <c r="D23" s="452"/>
      <c r="E23" s="452"/>
      <c r="F23" s="452"/>
      <c r="G23" s="119"/>
      <c r="H23" s="120"/>
      <c r="I23" s="121"/>
    </row>
    <row r="24" spans="1:9" s="122" customFormat="1" ht="12.75" customHeight="1">
      <c r="A24" s="430"/>
      <c r="B24" s="452"/>
      <c r="C24" s="452"/>
      <c r="D24" s="452"/>
      <c r="E24" s="452"/>
      <c r="F24" s="452"/>
      <c r="G24" s="119"/>
      <c r="H24" s="120"/>
      <c r="I24" s="121"/>
    </row>
    <row r="25" spans="1:9" s="122" customFormat="1">
      <c r="A25" s="430"/>
      <c r="B25" s="431"/>
      <c r="C25" s="432"/>
      <c r="D25" s="432"/>
      <c r="E25" s="432"/>
      <c r="F25" s="433"/>
      <c r="G25" s="119"/>
      <c r="H25" s="120"/>
      <c r="I25" s="121"/>
    </row>
    <row r="26" spans="1:9" s="122" customFormat="1">
      <c r="A26" s="430"/>
      <c r="B26" s="431"/>
      <c r="C26" s="432"/>
      <c r="D26" s="432"/>
      <c r="E26" s="432"/>
      <c r="F26" s="433"/>
      <c r="G26" s="119"/>
      <c r="H26" s="120"/>
      <c r="I26" s="121"/>
    </row>
    <row r="27" spans="1:9" s="122" customFormat="1">
      <c r="A27" s="430"/>
      <c r="B27" s="431"/>
      <c r="C27" s="432"/>
      <c r="D27" s="432"/>
      <c r="E27" s="432"/>
      <c r="F27" s="433"/>
      <c r="G27" s="119"/>
      <c r="H27" s="120"/>
      <c r="I27" s="121"/>
    </row>
    <row r="28" spans="1:9" s="122" customFormat="1">
      <c r="A28" s="430"/>
      <c r="B28" s="431"/>
      <c r="C28" s="432"/>
      <c r="D28" s="432"/>
      <c r="E28" s="455"/>
      <c r="F28" s="433"/>
      <c r="G28" s="119"/>
      <c r="H28" s="120"/>
      <c r="I28" s="121"/>
    </row>
    <row r="29" spans="1:9" s="122" customFormat="1">
      <c r="A29" s="430"/>
      <c r="B29" s="431"/>
      <c r="C29" s="432"/>
      <c r="D29" s="432"/>
      <c r="E29" s="455"/>
      <c r="F29" s="433"/>
      <c r="G29" s="119"/>
      <c r="H29" s="120"/>
      <c r="I29" s="121"/>
    </row>
    <row r="30" spans="1:9" s="122" customFormat="1">
      <c r="A30" s="430"/>
      <c r="B30" s="431"/>
      <c r="C30" s="432"/>
      <c r="D30" s="432"/>
      <c r="E30" s="432"/>
      <c r="F30" s="433"/>
      <c r="G30" s="119"/>
      <c r="H30" s="120"/>
      <c r="I30" s="121"/>
    </row>
    <row r="31" spans="1:9" s="122" customFormat="1" ht="25">
      <c r="A31" s="430"/>
      <c r="B31" s="1240" t="s">
        <v>3198</v>
      </c>
      <c r="C31" s="1240"/>
      <c r="D31" s="1240"/>
      <c r="E31" s="1240"/>
      <c r="F31" s="456"/>
      <c r="G31" s="119"/>
      <c r="H31" s="120"/>
      <c r="I31" s="121"/>
    </row>
    <row r="32" spans="1:9" s="122" customFormat="1" ht="18.75" customHeight="1">
      <c r="A32" s="430"/>
      <c r="B32" s="456"/>
      <c r="C32" s="456"/>
      <c r="D32" s="456"/>
      <c r="E32" s="456"/>
      <c r="F32" s="456"/>
      <c r="G32" s="119"/>
      <c r="H32" s="120"/>
      <c r="I32" s="121"/>
    </row>
    <row r="33" spans="1:9" s="122" customFormat="1" ht="18">
      <c r="A33" s="430"/>
      <c r="B33" s="1219"/>
      <c r="C33" s="1219"/>
      <c r="D33" s="1219"/>
      <c r="E33" s="1219"/>
      <c r="F33" s="453"/>
      <c r="G33" s="119"/>
      <c r="H33" s="120"/>
      <c r="I33" s="121"/>
    </row>
    <row r="34" spans="1:9" s="122" customFormat="1">
      <c r="A34" s="430"/>
      <c r="B34" s="1220"/>
      <c r="C34" s="1220"/>
      <c r="D34" s="1220"/>
      <c r="E34" s="1220"/>
      <c r="F34" s="1220"/>
      <c r="G34" s="119"/>
      <c r="H34" s="120"/>
      <c r="I34" s="121"/>
    </row>
    <row r="35" spans="1:9" s="122" customFormat="1" ht="12.75" customHeight="1">
      <c r="A35" s="430"/>
      <c r="B35" s="454"/>
      <c r="C35" s="454"/>
      <c r="D35" s="454"/>
      <c r="E35" s="454"/>
      <c r="F35" s="454"/>
      <c r="G35" s="119"/>
      <c r="H35" s="120"/>
      <c r="I35" s="121"/>
    </row>
    <row r="36" spans="1:9" s="122" customFormat="1" ht="13.5" customHeight="1">
      <c r="A36" s="430"/>
      <c r="B36" s="454"/>
      <c r="C36" s="454"/>
      <c r="D36" s="454"/>
      <c r="E36" s="454"/>
      <c r="F36" s="454"/>
      <c r="G36" s="119"/>
      <c r="H36" s="120"/>
      <c r="I36" s="121"/>
    </row>
    <row r="37" spans="1:9" s="122" customFormat="1" ht="12.75" customHeight="1">
      <c r="A37" s="430"/>
      <c r="B37" s="449"/>
      <c r="C37" s="450"/>
      <c r="D37" s="449"/>
      <c r="E37" s="449"/>
      <c r="F37" s="433"/>
      <c r="G37" s="119"/>
      <c r="H37" s="120"/>
      <c r="I37" s="121"/>
    </row>
    <row r="38" spans="1:9" s="122" customFormat="1" ht="12.75" customHeight="1">
      <c r="A38" s="430"/>
      <c r="B38" s="449"/>
      <c r="C38" s="450"/>
      <c r="D38" s="449"/>
      <c r="E38" s="449"/>
      <c r="F38" s="433"/>
      <c r="G38" s="119"/>
      <c r="H38" s="120"/>
      <c r="I38" s="121"/>
    </row>
    <row r="39" spans="1:9" s="122" customFormat="1">
      <c r="A39" s="430"/>
      <c r="B39" s="431"/>
      <c r="C39" s="432"/>
      <c r="D39" s="432"/>
      <c r="E39" s="432"/>
      <c r="F39" s="433"/>
      <c r="G39" s="119"/>
      <c r="H39" s="120"/>
      <c r="I39" s="121"/>
    </row>
    <row r="40" spans="1:9" s="122" customFormat="1">
      <c r="A40" s="430"/>
      <c r="B40" s="431"/>
      <c r="C40" s="432"/>
      <c r="D40" s="432"/>
      <c r="E40" s="432"/>
      <c r="F40" s="433"/>
      <c r="G40" s="119"/>
      <c r="H40" s="120"/>
      <c r="I40" s="121"/>
    </row>
    <row r="41" spans="1:9" s="122" customFormat="1">
      <c r="A41" s="430"/>
      <c r="B41" s="431"/>
      <c r="C41" s="432"/>
      <c r="D41" s="432"/>
      <c r="E41" s="432"/>
      <c r="F41" s="433"/>
      <c r="G41" s="119"/>
      <c r="H41" s="120"/>
      <c r="I41" s="121"/>
    </row>
    <row r="42" spans="1:9" s="122" customFormat="1">
      <c r="A42" s="430"/>
      <c r="B42" s="431"/>
      <c r="C42" s="432"/>
      <c r="D42" s="432"/>
      <c r="E42" s="432"/>
      <c r="F42" s="433"/>
      <c r="G42" s="119"/>
      <c r="H42" s="120"/>
      <c r="I42" s="121"/>
    </row>
    <row r="43" spans="1:9" s="122" customFormat="1">
      <c r="A43" s="430"/>
      <c r="B43" s="431"/>
      <c r="C43" s="432"/>
      <c r="D43" s="432"/>
      <c r="E43" s="432"/>
      <c r="F43" s="433"/>
      <c r="G43" s="119"/>
      <c r="H43" s="120"/>
      <c r="I43" s="121"/>
    </row>
    <row r="44" spans="1:9" s="122" customFormat="1">
      <c r="A44" s="430"/>
      <c r="B44" s="431"/>
      <c r="C44" s="432"/>
      <c r="D44" s="432"/>
      <c r="E44" s="432"/>
      <c r="F44" s="433"/>
      <c r="G44" s="119"/>
      <c r="H44" s="120"/>
      <c r="I44" s="121"/>
    </row>
    <row r="45" spans="1:9" s="122" customFormat="1">
      <c r="A45" s="430"/>
      <c r="B45" s="431"/>
      <c r="C45" s="432"/>
      <c r="D45" s="432"/>
      <c r="E45" s="432"/>
      <c r="F45" s="433"/>
      <c r="G45" s="119"/>
      <c r="H45" s="120"/>
      <c r="I45" s="121"/>
    </row>
    <row r="46" spans="1:9" s="122" customFormat="1">
      <c r="A46" s="430"/>
      <c r="B46" s="431"/>
      <c r="C46" s="432"/>
      <c r="D46" s="432"/>
      <c r="E46" s="432"/>
      <c r="F46" s="433"/>
      <c r="G46" s="119"/>
      <c r="H46" s="120"/>
      <c r="I46" s="121"/>
    </row>
    <row r="47" spans="1:9" s="122" customFormat="1" ht="15" customHeight="1">
      <c r="A47" s="430"/>
      <c r="B47" s="431"/>
      <c r="C47" s="432"/>
      <c r="D47" s="1217"/>
      <c r="E47" s="1217"/>
      <c r="F47" s="1217"/>
      <c r="G47" s="119"/>
      <c r="H47" s="120"/>
      <c r="I47" s="121"/>
    </row>
    <row r="48" spans="1:9" s="122" customFormat="1" ht="15" customHeight="1">
      <c r="A48" s="430"/>
      <c r="B48" s="431"/>
      <c r="C48" s="432"/>
      <c r="D48" s="1217"/>
      <c r="E48" s="1217"/>
      <c r="F48" s="1217"/>
      <c r="G48" s="119"/>
      <c r="H48" s="120"/>
      <c r="I48" s="121"/>
    </row>
    <row r="49" spans="1:26" s="122" customFormat="1">
      <c r="A49" s="430"/>
      <c r="B49" s="431"/>
      <c r="C49" s="432"/>
      <c r="D49" s="432"/>
      <c r="E49" s="432"/>
      <c r="F49" s="433"/>
      <c r="G49" s="119"/>
      <c r="H49" s="120"/>
      <c r="I49" s="121"/>
    </row>
    <row r="50" spans="1:26" s="122" customFormat="1" ht="17.25" customHeight="1">
      <c r="A50" s="430"/>
      <c r="B50" s="431"/>
      <c r="C50" s="432"/>
      <c r="D50" s="432"/>
      <c r="E50" s="432"/>
      <c r="F50" s="433"/>
      <c r="G50" s="119"/>
      <c r="H50" s="120"/>
      <c r="I50" s="121"/>
    </row>
    <row r="51" spans="1:26" s="122" customFormat="1" ht="14">
      <c r="A51" s="430"/>
      <c r="B51" s="451"/>
      <c r="C51" s="432"/>
      <c r="D51" s="432"/>
      <c r="E51" s="432"/>
      <c r="F51" s="433"/>
      <c r="G51" s="119"/>
      <c r="H51" s="120"/>
      <c r="I51" s="121"/>
    </row>
    <row r="52" spans="1:26" s="376" customFormat="1" ht="18.5">
      <c r="A52" s="378"/>
      <c r="B52" s="380" t="s">
        <v>912</v>
      </c>
      <c r="C52" s="379"/>
      <c r="D52" s="379"/>
      <c r="E52" s="378"/>
      <c r="F52" s="378"/>
      <c r="G52" s="377"/>
      <c r="H52" s="377"/>
    </row>
    <row r="53" spans="1:26" s="376" customFormat="1" ht="18.5">
      <c r="A53" s="378"/>
      <c r="B53" s="380"/>
      <c r="C53" s="379"/>
      <c r="D53" s="379"/>
      <c r="E53" s="378"/>
      <c r="F53" s="378"/>
      <c r="G53" s="377"/>
      <c r="H53" s="377"/>
    </row>
    <row r="54" spans="1:26" customFormat="1" ht="69" customHeight="1">
      <c r="A54" s="1221" t="s">
        <v>1324</v>
      </c>
      <c r="B54" s="1221"/>
      <c r="C54" s="1221"/>
      <c r="D54" s="1221"/>
      <c r="E54" s="1221"/>
      <c r="F54" s="428"/>
      <c r="G54" s="427"/>
      <c r="H54" s="427"/>
      <c r="I54" s="427"/>
      <c r="J54" s="427"/>
      <c r="K54" s="427"/>
      <c r="L54" s="427"/>
      <c r="M54" s="427"/>
      <c r="N54" s="427"/>
      <c r="O54" s="427"/>
      <c r="P54" s="427"/>
      <c r="Q54" s="427"/>
      <c r="R54" s="427"/>
      <c r="S54" s="427"/>
      <c r="T54" s="427"/>
      <c r="U54" s="427"/>
      <c r="V54" s="427"/>
      <c r="W54" s="427"/>
      <c r="X54" s="427"/>
      <c r="Y54" s="427"/>
      <c r="Z54" s="427"/>
    </row>
    <row r="55" spans="1:26" s="362" customFormat="1" ht="15.5">
      <c r="A55" s="364"/>
      <c r="B55" s="375"/>
      <c r="C55" s="365"/>
      <c r="D55" s="365"/>
      <c r="E55" s="364"/>
      <c r="F55" s="364"/>
      <c r="G55" s="363"/>
      <c r="H55" s="363"/>
    </row>
    <row r="56" spans="1:26" s="362" customFormat="1" ht="15.5">
      <c r="A56" s="364"/>
      <c r="B56" s="366" t="s">
        <v>911</v>
      </c>
      <c r="C56" s="365"/>
      <c r="D56" s="365"/>
      <c r="E56" s="364"/>
      <c r="F56" s="364"/>
      <c r="G56" s="363"/>
      <c r="H56" s="363"/>
    </row>
    <row r="57" spans="1:26" s="362" customFormat="1" ht="15.5">
      <c r="A57" s="364"/>
      <c r="B57" s="366"/>
      <c r="C57" s="365"/>
      <c r="D57" s="365"/>
      <c r="E57" s="364"/>
      <c r="F57" s="364"/>
      <c r="G57" s="363"/>
      <c r="H57" s="363"/>
    </row>
    <row r="58" spans="1:26" s="349" customFormat="1" ht="14.5">
      <c r="A58" s="256"/>
      <c r="B58" s="287" t="s">
        <v>236</v>
      </c>
      <c r="C58" s="371"/>
      <c r="D58" s="371"/>
      <c r="E58" s="256"/>
      <c r="F58" s="256"/>
      <c r="G58" s="350"/>
      <c r="H58" s="350"/>
    </row>
    <row r="59" spans="1:26" ht="13">
      <c r="A59" s="238"/>
      <c r="B59" s="240"/>
      <c r="C59" s="239"/>
      <c r="D59" s="239"/>
      <c r="E59" s="238"/>
      <c r="F59" s="238"/>
    </row>
    <row r="60" spans="1:26">
      <c r="A60" s="1222" t="s">
        <v>910</v>
      </c>
      <c r="B60" s="1222"/>
      <c r="C60" s="1222"/>
      <c r="D60" s="1222"/>
      <c r="E60" s="1222"/>
      <c r="F60" s="1222"/>
    </row>
    <row r="61" spans="1:26">
      <c r="A61" s="1222"/>
      <c r="B61" s="1222"/>
      <c r="C61" s="1222"/>
      <c r="D61" s="1222"/>
      <c r="E61" s="1222"/>
      <c r="F61" s="1222"/>
    </row>
    <row r="62" spans="1:26">
      <c r="A62" s="1222"/>
      <c r="B62" s="1222"/>
      <c r="C62" s="1222"/>
      <c r="D62" s="1222"/>
      <c r="E62" s="1222"/>
      <c r="F62" s="1222"/>
    </row>
    <row r="63" spans="1:26" ht="13">
      <c r="A63" s="296"/>
      <c r="B63" s="248"/>
      <c r="C63" s="299"/>
      <c r="D63" s="299"/>
      <c r="E63" s="301"/>
      <c r="F63" s="301"/>
    </row>
    <row r="64" spans="1:26" ht="13">
      <c r="A64" s="1222" t="s">
        <v>909</v>
      </c>
      <c r="B64" s="1222"/>
      <c r="C64" s="1222"/>
      <c r="D64" s="1222"/>
      <c r="E64" s="1222"/>
      <c r="F64" s="1222"/>
    </row>
    <row r="65" spans="1:6" ht="13">
      <c r="A65" s="296"/>
      <c r="B65" s="248"/>
      <c r="C65" s="299"/>
      <c r="D65" s="299"/>
      <c r="E65" s="301"/>
      <c r="F65" s="301"/>
    </row>
    <row r="66" spans="1:6">
      <c r="A66" s="1222" t="s">
        <v>908</v>
      </c>
      <c r="B66" s="1222"/>
      <c r="C66" s="1222"/>
      <c r="D66" s="1222"/>
      <c r="E66" s="1222"/>
      <c r="F66" s="1222"/>
    </row>
    <row r="67" spans="1:6">
      <c r="A67" s="1222"/>
      <c r="B67" s="1222"/>
      <c r="C67" s="1222"/>
      <c r="D67" s="1222"/>
      <c r="E67" s="1222"/>
      <c r="F67" s="1222"/>
    </row>
    <row r="68" spans="1:6" ht="13">
      <c r="A68" s="296"/>
      <c r="B68" s="248"/>
      <c r="C68" s="299"/>
      <c r="D68" s="299"/>
      <c r="E68" s="301"/>
      <c r="F68" s="301"/>
    </row>
    <row r="69" spans="1:6">
      <c r="A69" s="1222" t="s">
        <v>907</v>
      </c>
      <c r="B69" s="1222"/>
      <c r="C69" s="1222"/>
      <c r="D69" s="1222"/>
      <c r="E69" s="1222"/>
      <c r="F69" s="1222"/>
    </row>
    <row r="70" spans="1:6">
      <c r="A70" s="1222"/>
      <c r="B70" s="1222"/>
      <c r="C70" s="1222"/>
      <c r="D70" s="1222"/>
      <c r="E70" s="1222"/>
      <c r="F70" s="1222"/>
    </row>
    <row r="71" spans="1:6" ht="13">
      <c r="A71" s="296"/>
      <c r="B71" s="248"/>
      <c r="C71" s="299"/>
      <c r="D71" s="299"/>
      <c r="E71" s="301"/>
      <c r="F71" s="301"/>
    </row>
    <row r="72" spans="1:6">
      <c r="A72" s="1222" t="s">
        <v>906</v>
      </c>
      <c r="B72" s="1222"/>
      <c r="C72" s="1222"/>
      <c r="D72" s="1222"/>
      <c r="E72" s="1222"/>
      <c r="F72" s="1222"/>
    </row>
    <row r="73" spans="1:6">
      <c r="A73" s="1222"/>
      <c r="B73" s="1222"/>
      <c r="C73" s="1222"/>
      <c r="D73" s="1222"/>
      <c r="E73" s="1222"/>
      <c r="F73" s="1222"/>
    </row>
    <row r="74" spans="1:6">
      <c r="A74" s="1222"/>
      <c r="B74" s="1222"/>
      <c r="C74" s="1222"/>
      <c r="D74" s="1222"/>
      <c r="E74" s="1222"/>
      <c r="F74" s="1222"/>
    </row>
    <row r="75" spans="1:6">
      <c r="A75" s="1222"/>
      <c r="B75" s="1222"/>
      <c r="C75" s="1222"/>
      <c r="D75" s="1222"/>
      <c r="E75" s="1222"/>
      <c r="F75" s="1222"/>
    </row>
    <row r="76" spans="1:6" ht="13">
      <c r="A76" s="296"/>
      <c r="B76" s="248"/>
      <c r="C76" s="299"/>
      <c r="D76" s="299"/>
      <c r="E76" s="301"/>
      <c r="F76" s="301"/>
    </row>
    <row r="77" spans="1:6">
      <c r="A77" s="1222" t="s">
        <v>905</v>
      </c>
      <c r="B77" s="1222"/>
      <c r="C77" s="1222"/>
      <c r="D77" s="1222"/>
      <c r="E77" s="1222"/>
      <c r="F77" s="1222"/>
    </row>
    <row r="78" spans="1:6">
      <c r="A78" s="1222"/>
      <c r="B78" s="1222"/>
      <c r="C78" s="1222"/>
      <c r="D78" s="1222"/>
      <c r="E78" s="1222"/>
      <c r="F78" s="1222"/>
    </row>
    <row r="79" spans="1:6">
      <c r="A79" s="1222"/>
      <c r="B79" s="1222"/>
      <c r="C79" s="1222"/>
      <c r="D79" s="1222"/>
      <c r="E79" s="1222"/>
      <c r="F79" s="1222"/>
    </row>
    <row r="80" spans="1:6" ht="13">
      <c r="A80" s="296"/>
      <c r="B80" s="248"/>
      <c r="C80" s="299"/>
      <c r="D80" s="299"/>
      <c r="E80" s="301"/>
      <c r="F80" s="301"/>
    </row>
    <row r="81" spans="1:6">
      <c r="A81" s="1222" t="s">
        <v>904</v>
      </c>
      <c r="B81" s="1222"/>
      <c r="C81" s="1222"/>
      <c r="D81" s="1222"/>
      <c r="E81" s="1222"/>
      <c r="F81" s="1222"/>
    </row>
    <row r="82" spans="1:6">
      <c r="A82" s="1222"/>
      <c r="B82" s="1222"/>
      <c r="C82" s="1222"/>
      <c r="D82" s="1222"/>
      <c r="E82" s="1222"/>
      <c r="F82" s="1222"/>
    </row>
    <row r="83" spans="1:6" ht="13">
      <c r="A83" s="296"/>
      <c r="B83" s="248"/>
      <c r="C83" s="299"/>
      <c r="D83" s="299"/>
      <c r="E83" s="301"/>
      <c r="F83" s="301"/>
    </row>
    <row r="84" spans="1:6">
      <c r="A84" s="1222" t="s">
        <v>903</v>
      </c>
      <c r="B84" s="1222"/>
      <c r="C84" s="1222"/>
      <c r="D84" s="1222"/>
      <c r="E84" s="1222"/>
      <c r="F84" s="1222"/>
    </row>
    <row r="85" spans="1:6">
      <c r="A85" s="1222"/>
      <c r="B85" s="1222"/>
      <c r="C85" s="1222"/>
      <c r="D85" s="1222"/>
      <c r="E85" s="1222"/>
      <c r="F85" s="1222"/>
    </row>
    <row r="86" spans="1:6">
      <c r="A86" s="1222"/>
      <c r="B86" s="1222"/>
      <c r="C86" s="1222"/>
      <c r="D86" s="1222"/>
      <c r="E86" s="1222"/>
      <c r="F86" s="1222"/>
    </row>
    <row r="87" spans="1:6" ht="13">
      <c r="A87" s="304" t="s">
        <v>902</v>
      </c>
      <c r="B87" s="346"/>
      <c r="C87" s="239"/>
      <c r="D87" s="239"/>
      <c r="E87" s="373"/>
      <c r="F87" s="373"/>
    </row>
    <row r="88" spans="1:6" ht="13">
      <c r="A88" s="304" t="s">
        <v>901</v>
      </c>
      <c r="B88" s="346"/>
      <c r="C88" s="239"/>
      <c r="D88" s="239"/>
      <c r="E88" s="373"/>
      <c r="F88" s="373"/>
    </row>
    <row r="89" spans="1:6" ht="13">
      <c r="A89" s="374" t="s">
        <v>900</v>
      </c>
      <c r="B89" s="346"/>
      <c r="C89" s="239"/>
      <c r="D89" s="239"/>
      <c r="E89" s="373"/>
      <c r="F89" s="373"/>
    </row>
    <row r="90" spans="1:6" ht="13">
      <c r="A90" s="304" t="s">
        <v>899</v>
      </c>
      <c r="B90" s="346"/>
      <c r="C90" s="239"/>
      <c r="D90" s="239"/>
      <c r="E90" s="373"/>
      <c r="F90" s="373"/>
    </row>
    <row r="91" spans="1:6" ht="13">
      <c r="A91" s="304" t="s">
        <v>898</v>
      </c>
      <c r="B91" s="346"/>
      <c r="C91" s="239"/>
      <c r="D91" s="239"/>
      <c r="E91" s="373"/>
      <c r="F91" s="373"/>
    </row>
    <row r="92" spans="1:6" ht="13">
      <c r="A92" s="304" t="s">
        <v>897</v>
      </c>
      <c r="B92" s="346"/>
      <c r="C92" s="239"/>
      <c r="D92" s="239"/>
      <c r="E92" s="373"/>
      <c r="F92" s="373"/>
    </row>
    <row r="93" spans="1:6" ht="13">
      <c r="A93" s="304" t="s">
        <v>896</v>
      </c>
      <c r="B93" s="346"/>
      <c r="C93" s="239"/>
      <c r="D93" s="239"/>
      <c r="E93" s="373"/>
      <c r="F93" s="373"/>
    </row>
    <row r="94" spans="1:6" ht="13">
      <c r="A94" s="304" t="s">
        <v>895</v>
      </c>
      <c r="B94" s="346"/>
      <c r="C94" s="239"/>
      <c r="D94" s="239"/>
      <c r="E94" s="373"/>
      <c r="F94" s="373"/>
    </row>
    <row r="95" spans="1:6" ht="13">
      <c r="A95" s="304" t="s">
        <v>894</v>
      </c>
      <c r="B95" s="346"/>
      <c r="C95" s="239"/>
      <c r="D95" s="239"/>
      <c r="E95" s="373"/>
      <c r="F95" s="373"/>
    </row>
    <row r="96" spans="1:6" ht="13">
      <c r="A96" s="304" t="s">
        <v>893</v>
      </c>
      <c r="B96" s="346"/>
      <c r="C96" s="239"/>
      <c r="D96" s="239"/>
      <c r="E96" s="373"/>
      <c r="F96" s="373"/>
    </row>
    <row r="97" spans="1:8" ht="13">
      <c r="A97" s="304" t="s">
        <v>892</v>
      </c>
      <c r="B97" s="346"/>
      <c r="C97" s="239"/>
      <c r="D97" s="239"/>
      <c r="E97" s="373"/>
      <c r="F97" s="373"/>
    </row>
    <row r="98" spans="1:8" ht="13">
      <c r="A98" s="304" t="s">
        <v>891</v>
      </c>
      <c r="B98" s="346"/>
      <c r="C98" s="239"/>
      <c r="D98" s="239"/>
      <c r="E98" s="373"/>
      <c r="F98" s="373"/>
    </row>
    <row r="99" spans="1:8" ht="13">
      <c r="A99" s="304" t="s">
        <v>890</v>
      </c>
      <c r="B99" s="346"/>
      <c r="C99" s="239"/>
      <c r="D99" s="239"/>
      <c r="E99" s="373"/>
      <c r="F99" s="373"/>
    </row>
    <row r="100" spans="1:8" ht="13">
      <c r="A100" s="304"/>
      <c r="B100" s="346"/>
      <c r="C100" s="239"/>
      <c r="D100" s="239"/>
      <c r="E100" s="373"/>
      <c r="F100" s="373"/>
    </row>
    <row r="101" spans="1:8">
      <c r="A101" s="1222" t="s">
        <v>889</v>
      </c>
      <c r="B101" s="1222"/>
      <c r="C101" s="1222"/>
      <c r="D101" s="1222"/>
      <c r="E101" s="1222"/>
      <c r="F101" s="1222"/>
    </row>
    <row r="102" spans="1:8">
      <c r="A102" s="1222"/>
      <c r="B102" s="1222"/>
      <c r="C102" s="1222"/>
      <c r="D102" s="1222"/>
      <c r="E102" s="1222"/>
      <c r="F102" s="1222"/>
    </row>
    <row r="103" spans="1:8" ht="13">
      <c r="A103" s="1222" t="s">
        <v>888</v>
      </c>
      <c r="B103" s="1222"/>
      <c r="C103" s="1222"/>
      <c r="D103" s="1222"/>
      <c r="E103" s="1222"/>
      <c r="F103" s="1222"/>
    </row>
    <row r="104" spans="1:8" ht="13">
      <c r="A104" s="361"/>
      <c r="B104" s="248"/>
      <c r="C104" s="239"/>
      <c r="D104" s="239"/>
      <c r="E104" s="367"/>
      <c r="F104" s="367"/>
    </row>
    <row r="105" spans="1:8" s="251" customFormat="1" ht="14.5">
      <c r="A105" s="288"/>
      <c r="B105" s="342" t="s">
        <v>887</v>
      </c>
      <c r="C105" s="286"/>
      <c r="D105" s="286"/>
      <c r="E105" s="253"/>
      <c r="F105" s="253"/>
      <c r="G105" s="252"/>
      <c r="H105" s="252"/>
    </row>
    <row r="106" spans="1:8" s="290" customFormat="1" ht="18.5">
      <c r="A106" s="295"/>
      <c r="B106" s="347"/>
      <c r="C106" s="293"/>
      <c r="D106" s="293"/>
      <c r="E106" s="292"/>
      <c r="F106" s="292"/>
      <c r="G106" s="291"/>
      <c r="H106" s="291"/>
    </row>
    <row r="107" spans="1:8" s="246" customFormat="1">
      <c r="A107" s="1222" t="s">
        <v>886</v>
      </c>
      <c r="B107" s="1222"/>
      <c r="C107" s="1222"/>
      <c r="D107" s="1222"/>
      <c r="E107" s="1222"/>
      <c r="F107" s="1222"/>
      <c r="G107" s="247"/>
      <c r="H107" s="247"/>
    </row>
    <row r="108" spans="1:8" s="246" customFormat="1">
      <c r="A108" s="1222"/>
      <c r="B108" s="1222"/>
      <c r="C108" s="1222"/>
      <c r="D108" s="1222"/>
      <c r="E108" s="1222"/>
      <c r="F108" s="1222"/>
      <c r="G108" s="247"/>
      <c r="H108" s="247"/>
    </row>
    <row r="109" spans="1:8" s="246" customFormat="1" ht="13">
      <c r="A109" s="296"/>
      <c r="B109" s="245"/>
      <c r="C109" s="305"/>
      <c r="D109" s="305"/>
      <c r="E109" s="296"/>
      <c r="F109" s="296"/>
      <c r="G109" s="247"/>
      <c r="H109" s="247"/>
    </row>
    <row r="110" spans="1:8" s="246" customFormat="1">
      <c r="A110" s="1222" t="s">
        <v>885</v>
      </c>
      <c r="B110" s="1222"/>
      <c r="C110" s="1222"/>
      <c r="D110" s="1222"/>
      <c r="E110" s="1222"/>
      <c r="F110" s="1222"/>
      <c r="G110" s="247"/>
      <c r="H110" s="247"/>
    </row>
    <row r="111" spans="1:8" s="246" customFormat="1">
      <c r="A111" s="1222"/>
      <c r="B111" s="1222"/>
      <c r="C111" s="1222"/>
      <c r="D111" s="1222"/>
      <c r="E111" s="1222"/>
      <c r="F111" s="1222"/>
      <c r="G111" s="247"/>
      <c r="H111" s="247"/>
    </row>
    <row r="112" spans="1:8" s="246" customFormat="1">
      <c r="A112" s="1222"/>
      <c r="B112" s="1222"/>
      <c r="C112" s="1222"/>
      <c r="D112" s="1222"/>
      <c r="E112" s="1222"/>
      <c r="F112" s="1222"/>
      <c r="G112" s="247"/>
      <c r="H112" s="247"/>
    </row>
    <row r="113" spans="1:8" s="246" customFormat="1">
      <c r="A113" s="1222"/>
      <c r="B113" s="1222"/>
      <c r="C113" s="1222"/>
      <c r="D113" s="1222"/>
      <c r="E113" s="1222"/>
      <c r="F113" s="1222"/>
      <c r="G113" s="247"/>
      <c r="H113" s="247"/>
    </row>
    <row r="114" spans="1:8" s="246" customFormat="1" ht="13">
      <c r="A114" s="296"/>
      <c r="B114" s="245"/>
      <c r="C114" s="305"/>
      <c r="D114" s="305"/>
      <c r="E114" s="296"/>
      <c r="F114" s="296"/>
      <c r="G114" s="247"/>
      <c r="H114" s="247"/>
    </row>
    <row r="115" spans="1:8" s="246" customFormat="1">
      <c r="A115" s="1222" t="s">
        <v>884</v>
      </c>
      <c r="B115" s="1222"/>
      <c r="C115" s="1222"/>
      <c r="D115" s="1222"/>
      <c r="E115" s="1222"/>
      <c r="F115" s="1222"/>
      <c r="G115" s="247"/>
      <c r="H115" s="247"/>
    </row>
    <row r="116" spans="1:8" s="246" customFormat="1">
      <c r="A116" s="1222"/>
      <c r="B116" s="1222"/>
      <c r="C116" s="1222"/>
      <c r="D116" s="1222"/>
      <c r="E116" s="1222"/>
      <c r="F116" s="1222"/>
      <c r="G116" s="247"/>
      <c r="H116" s="247"/>
    </row>
    <row r="117" spans="1:8" s="246" customFormat="1" ht="13">
      <c r="A117" s="296"/>
      <c r="B117" s="245"/>
      <c r="C117" s="305"/>
      <c r="D117" s="305"/>
      <c r="E117" s="296"/>
      <c r="F117" s="296"/>
      <c r="G117" s="247"/>
      <c r="H117" s="247"/>
    </row>
    <row r="118" spans="1:8" s="246" customFormat="1">
      <c r="A118" s="1222" t="s">
        <v>883</v>
      </c>
      <c r="B118" s="1222"/>
      <c r="C118" s="1222"/>
      <c r="D118" s="1222"/>
      <c r="E118" s="1222"/>
      <c r="F118" s="1222"/>
      <c r="G118" s="247"/>
      <c r="H118" s="247"/>
    </row>
    <row r="119" spans="1:8" s="246" customFormat="1">
      <c r="A119" s="1222"/>
      <c r="B119" s="1222"/>
      <c r="C119" s="1222"/>
      <c r="D119" s="1222"/>
      <c r="E119" s="1222"/>
      <c r="F119" s="1222"/>
      <c r="G119" s="247"/>
      <c r="H119" s="247"/>
    </row>
    <row r="120" spans="1:8" s="246" customFormat="1" ht="13">
      <c r="A120" s="296"/>
      <c r="B120" s="245"/>
      <c r="C120" s="305"/>
      <c r="D120" s="305"/>
      <c r="E120" s="296"/>
      <c r="F120" s="296"/>
      <c r="G120" s="247"/>
      <c r="H120" s="247"/>
    </row>
    <row r="121" spans="1:8" s="246" customFormat="1">
      <c r="A121" s="1222" t="s">
        <v>882</v>
      </c>
      <c r="B121" s="1222"/>
      <c r="C121" s="1222"/>
      <c r="D121" s="1222"/>
      <c r="E121" s="1222"/>
      <c r="F121" s="1222"/>
      <c r="G121" s="247"/>
      <c r="H121" s="247"/>
    </row>
    <row r="122" spans="1:8" s="246" customFormat="1">
      <c r="A122" s="1222"/>
      <c r="B122" s="1222"/>
      <c r="C122" s="1222"/>
      <c r="D122" s="1222"/>
      <c r="E122" s="1222"/>
      <c r="F122" s="1222"/>
      <c r="G122" s="247"/>
      <c r="H122" s="247"/>
    </row>
    <row r="123" spans="1:8" s="246" customFormat="1">
      <c r="A123" s="1222"/>
      <c r="B123" s="1222"/>
      <c r="C123" s="1222"/>
      <c r="D123" s="1222"/>
      <c r="E123" s="1222"/>
      <c r="F123" s="1222"/>
      <c r="G123" s="247"/>
      <c r="H123" s="247"/>
    </row>
    <row r="124" spans="1:8" s="246" customFormat="1">
      <c r="A124" s="1222"/>
      <c r="B124" s="1222"/>
      <c r="C124" s="1222"/>
      <c r="D124" s="1222"/>
      <c r="E124" s="1222"/>
      <c r="F124" s="1222"/>
      <c r="G124" s="247"/>
      <c r="H124" s="247"/>
    </row>
    <row r="125" spans="1:8" s="246" customFormat="1" ht="13">
      <c r="A125" s="296"/>
      <c r="B125" s="245"/>
      <c r="C125" s="305"/>
      <c r="D125" s="305"/>
      <c r="E125" s="296"/>
      <c r="F125" s="296"/>
      <c r="G125" s="247"/>
      <c r="H125" s="247"/>
    </row>
    <row r="126" spans="1:8" s="246" customFormat="1">
      <c r="A126" s="1222" t="s">
        <v>881</v>
      </c>
      <c r="B126" s="1222"/>
      <c r="C126" s="1222"/>
      <c r="D126" s="1222"/>
      <c r="E126" s="1222"/>
      <c r="F126" s="1222"/>
      <c r="G126" s="247"/>
      <c r="H126" s="247"/>
    </row>
    <row r="127" spans="1:8" s="246" customFormat="1">
      <c r="A127" s="1222"/>
      <c r="B127" s="1222"/>
      <c r="C127" s="1222"/>
      <c r="D127" s="1222"/>
      <c r="E127" s="1222"/>
      <c r="F127" s="1222"/>
      <c r="G127" s="247"/>
      <c r="H127" s="247"/>
    </row>
    <row r="128" spans="1:8" s="246" customFormat="1" ht="13">
      <c r="A128" s="296"/>
      <c r="B128" s="245"/>
      <c r="C128" s="305"/>
      <c r="D128" s="305"/>
      <c r="E128" s="296"/>
      <c r="F128" s="296"/>
      <c r="G128" s="247"/>
      <c r="H128" s="247"/>
    </row>
    <row r="129" spans="1:8" s="246" customFormat="1">
      <c r="A129" s="1222" t="s">
        <v>880</v>
      </c>
      <c r="B129" s="1222"/>
      <c r="C129" s="1222"/>
      <c r="D129" s="1222"/>
      <c r="E129" s="1222"/>
      <c r="F129" s="1222"/>
      <c r="G129" s="247"/>
      <c r="H129" s="247"/>
    </row>
    <row r="130" spans="1:8" s="246" customFormat="1">
      <c r="A130" s="1222"/>
      <c r="B130" s="1222"/>
      <c r="C130" s="1222"/>
      <c r="D130" s="1222"/>
      <c r="E130" s="1222"/>
      <c r="F130" s="1222"/>
      <c r="G130" s="247"/>
      <c r="H130" s="247"/>
    </row>
    <row r="131" spans="1:8" s="246" customFormat="1" ht="13">
      <c r="A131" s="296"/>
      <c r="B131" s="245"/>
      <c r="C131" s="305"/>
      <c r="D131" s="305"/>
      <c r="E131" s="296"/>
      <c r="F131" s="296"/>
      <c r="G131" s="247"/>
      <c r="H131" s="247"/>
    </row>
    <row r="132" spans="1:8" s="246" customFormat="1">
      <c r="A132" s="1222" t="s">
        <v>879</v>
      </c>
      <c r="B132" s="1222"/>
      <c r="C132" s="1222"/>
      <c r="D132" s="1222"/>
      <c r="E132" s="1222"/>
      <c r="F132" s="1222"/>
      <c r="G132" s="247"/>
      <c r="H132" s="247"/>
    </row>
    <row r="133" spans="1:8" s="246" customFormat="1">
      <c r="A133" s="1222"/>
      <c r="B133" s="1222"/>
      <c r="C133" s="1222"/>
      <c r="D133" s="1222"/>
      <c r="E133" s="1222"/>
      <c r="F133" s="1222"/>
      <c r="G133" s="247"/>
      <c r="H133" s="247"/>
    </row>
    <row r="134" spans="1:8" s="246" customFormat="1" ht="13">
      <c r="A134" s="296"/>
      <c r="B134" s="245"/>
      <c r="C134" s="305"/>
      <c r="D134" s="305"/>
      <c r="E134" s="296"/>
      <c r="F134" s="296"/>
      <c r="G134" s="247"/>
      <c r="H134" s="247"/>
    </row>
    <row r="135" spans="1:8" s="246" customFormat="1">
      <c r="A135" s="1222" t="s">
        <v>878</v>
      </c>
      <c r="B135" s="1222"/>
      <c r="C135" s="1222"/>
      <c r="D135" s="1222"/>
      <c r="E135" s="1222"/>
      <c r="F135" s="1222"/>
      <c r="G135" s="247"/>
      <c r="H135" s="247"/>
    </row>
    <row r="136" spans="1:8" s="246" customFormat="1">
      <c r="A136" s="1222"/>
      <c r="B136" s="1222"/>
      <c r="C136" s="1222"/>
      <c r="D136" s="1222"/>
      <c r="E136" s="1222"/>
      <c r="F136" s="1222"/>
      <c r="G136" s="247"/>
      <c r="H136" s="247"/>
    </row>
    <row r="137" spans="1:8" s="246" customFormat="1" ht="13">
      <c r="A137" s="296"/>
      <c r="B137" s="245"/>
      <c r="C137" s="305"/>
      <c r="D137" s="305"/>
      <c r="E137" s="296"/>
      <c r="F137" s="296"/>
      <c r="G137" s="247"/>
      <c r="H137" s="247"/>
    </row>
    <row r="138" spans="1:8" s="246" customFormat="1">
      <c r="A138" s="1222" t="s">
        <v>877</v>
      </c>
      <c r="B138" s="1222"/>
      <c r="C138" s="1222"/>
      <c r="D138" s="1222"/>
      <c r="E138" s="1222"/>
      <c r="F138" s="1222"/>
      <c r="G138" s="247"/>
      <c r="H138" s="247"/>
    </row>
    <row r="139" spans="1:8" s="246" customFormat="1">
      <c r="A139" s="1222"/>
      <c r="B139" s="1222"/>
      <c r="C139" s="1222"/>
      <c r="D139" s="1222"/>
      <c r="E139" s="1222"/>
      <c r="F139" s="1222"/>
      <c r="G139" s="247"/>
      <c r="H139" s="247"/>
    </row>
    <row r="140" spans="1:8" s="246" customFormat="1" ht="13">
      <c r="A140" s="296"/>
      <c r="B140" s="245"/>
      <c r="C140" s="305"/>
      <c r="D140" s="305"/>
      <c r="E140" s="296"/>
      <c r="F140" s="296"/>
      <c r="G140" s="247"/>
      <c r="H140" s="247"/>
    </row>
    <row r="141" spans="1:8" s="246" customFormat="1" ht="13">
      <c r="A141" s="296"/>
      <c r="B141" s="245"/>
      <c r="C141" s="305"/>
      <c r="D141" s="305"/>
      <c r="E141" s="296"/>
      <c r="F141" s="296"/>
      <c r="G141" s="247"/>
      <c r="H141" s="247"/>
    </row>
    <row r="142" spans="1:8" s="246" customFormat="1" ht="13">
      <c r="A142" s="372" t="s">
        <v>264</v>
      </c>
      <c r="B142" s="245"/>
      <c r="C142" s="305"/>
      <c r="D142" s="305"/>
      <c r="E142" s="296"/>
      <c r="F142" s="296"/>
      <c r="G142" s="247"/>
      <c r="H142" s="247"/>
    </row>
    <row r="143" spans="1:8" s="246" customFormat="1" ht="13">
      <c r="A143" s="296"/>
      <c r="B143" s="245"/>
      <c r="C143" s="305"/>
      <c r="D143" s="305"/>
      <c r="E143" s="296"/>
      <c r="F143" s="296"/>
      <c r="G143" s="247"/>
      <c r="H143" s="247"/>
    </row>
    <row r="144" spans="1:8" s="246" customFormat="1">
      <c r="A144" s="1222" t="s">
        <v>876</v>
      </c>
      <c r="B144" s="1222"/>
      <c r="C144" s="1222"/>
      <c r="D144" s="1222"/>
      <c r="E144" s="1222"/>
      <c r="F144" s="1222"/>
      <c r="G144" s="247"/>
      <c r="H144" s="247"/>
    </row>
    <row r="145" spans="1:8" s="246" customFormat="1">
      <c r="A145" s="1222"/>
      <c r="B145" s="1222"/>
      <c r="C145" s="1222"/>
      <c r="D145" s="1222"/>
      <c r="E145" s="1222"/>
      <c r="F145" s="1222"/>
      <c r="G145" s="247"/>
      <c r="H145" s="247"/>
    </row>
    <row r="146" spans="1:8" s="246" customFormat="1">
      <c r="A146" s="1222"/>
      <c r="B146" s="1222"/>
      <c r="C146" s="1222"/>
      <c r="D146" s="1222"/>
      <c r="E146" s="1222"/>
      <c r="F146" s="1222"/>
      <c r="G146" s="247"/>
      <c r="H146" s="247"/>
    </row>
    <row r="147" spans="1:8" s="246" customFormat="1" ht="13">
      <c r="A147" s="296"/>
      <c r="B147" s="245"/>
      <c r="C147" s="305"/>
      <c r="D147" s="305"/>
      <c r="E147" s="296"/>
      <c r="F147" s="296"/>
      <c r="G147" s="247"/>
      <c r="H147" s="247"/>
    </row>
    <row r="148" spans="1:8" s="246" customFormat="1">
      <c r="A148" s="1222" t="s">
        <v>875</v>
      </c>
      <c r="B148" s="1222"/>
      <c r="C148" s="1222"/>
      <c r="D148" s="1222"/>
      <c r="E148" s="1222"/>
      <c r="F148" s="1222"/>
      <c r="G148" s="247"/>
      <c r="H148" s="247"/>
    </row>
    <row r="149" spans="1:8" s="246" customFormat="1">
      <c r="A149" s="1222"/>
      <c r="B149" s="1222"/>
      <c r="C149" s="1222"/>
      <c r="D149" s="1222"/>
      <c r="E149" s="1222"/>
      <c r="F149" s="1222"/>
      <c r="G149" s="247"/>
      <c r="H149" s="247"/>
    </row>
    <row r="150" spans="1:8" s="246" customFormat="1" ht="13">
      <c r="A150" s="296"/>
      <c r="B150" s="245"/>
      <c r="C150" s="305"/>
      <c r="D150" s="305"/>
      <c r="E150" s="296"/>
      <c r="F150" s="296"/>
      <c r="G150" s="247"/>
      <c r="H150" s="247"/>
    </row>
    <row r="151" spans="1:8" s="246" customFormat="1" ht="13">
      <c r="A151" s="1222" t="s">
        <v>874</v>
      </c>
      <c r="B151" s="1222"/>
      <c r="C151" s="1222"/>
      <c r="D151" s="1222"/>
      <c r="E151" s="1222"/>
      <c r="F151" s="1222"/>
      <c r="G151" s="247"/>
      <c r="H151" s="247"/>
    </row>
    <row r="152" spans="1:8" s="246" customFormat="1" ht="13">
      <c r="A152" s="296"/>
      <c r="B152" s="245"/>
      <c r="C152" s="305"/>
      <c r="D152" s="305"/>
      <c r="E152" s="296"/>
      <c r="F152" s="296"/>
      <c r="G152" s="247"/>
      <c r="H152" s="247"/>
    </row>
    <row r="153" spans="1:8" s="246" customFormat="1">
      <c r="A153" s="1222" t="s">
        <v>873</v>
      </c>
      <c r="B153" s="1222"/>
      <c r="C153" s="1222"/>
      <c r="D153" s="1222"/>
      <c r="E153" s="1222"/>
      <c r="F153" s="1222"/>
      <c r="G153" s="247"/>
      <c r="H153" s="247"/>
    </row>
    <row r="154" spans="1:8" s="246" customFormat="1">
      <c r="A154" s="1222"/>
      <c r="B154" s="1222"/>
      <c r="C154" s="1222"/>
      <c r="D154" s="1222"/>
      <c r="E154" s="1222"/>
      <c r="F154" s="1222"/>
      <c r="G154" s="247"/>
      <c r="H154" s="247"/>
    </row>
    <row r="155" spans="1:8" s="246" customFormat="1" ht="13">
      <c r="A155" s="296"/>
      <c r="B155" s="245"/>
      <c r="C155" s="305"/>
      <c r="D155" s="305"/>
      <c r="E155" s="296"/>
      <c r="F155" s="296"/>
      <c r="G155" s="247"/>
      <c r="H155" s="247"/>
    </row>
    <row r="156" spans="1:8" s="246" customFormat="1">
      <c r="A156" s="1222" t="s">
        <v>872</v>
      </c>
      <c r="B156" s="1222"/>
      <c r="C156" s="1222"/>
      <c r="D156" s="1222"/>
      <c r="E156" s="1222"/>
      <c r="F156" s="1222"/>
      <c r="G156" s="247"/>
      <c r="H156" s="247"/>
    </row>
    <row r="157" spans="1:8" s="246" customFormat="1">
      <c r="A157" s="1222"/>
      <c r="B157" s="1222"/>
      <c r="C157" s="1222"/>
      <c r="D157" s="1222"/>
      <c r="E157" s="1222"/>
      <c r="F157" s="1222"/>
      <c r="G157" s="247"/>
      <c r="H157" s="247"/>
    </row>
    <row r="158" spans="1:8" s="246" customFormat="1" ht="13">
      <c r="A158" s="296"/>
      <c r="B158" s="245"/>
      <c r="C158" s="305"/>
      <c r="D158" s="305"/>
      <c r="E158" s="296"/>
      <c r="F158" s="296"/>
      <c r="G158" s="247"/>
      <c r="H158" s="247"/>
    </row>
    <row r="159" spans="1:8" s="246" customFormat="1">
      <c r="A159" s="1222" t="s">
        <v>871</v>
      </c>
      <c r="B159" s="1222"/>
      <c r="C159" s="1222"/>
      <c r="D159" s="1222"/>
      <c r="E159" s="1222"/>
      <c r="F159" s="1222"/>
      <c r="G159" s="247"/>
      <c r="H159" s="247"/>
    </row>
    <row r="160" spans="1:8" s="246" customFormat="1">
      <c r="A160" s="1222"/>
      <c r="B160" s="1222"/>
      <c r="C160" s="1222"/>
      <c r="D160" s="1222"/>
      <c r="E160" s="1222"/>
      <c r="F160" s="1222"/>
      <c r="G160" s="247"/>
      <c r="H160" s="247"/>
    </row>
    <row r="161" spans="1:8" s="246" customFormat="1" ht="13">
      <c r="A161" s="296"/>
      <c r="B161" s="245"/>
      <c r="C161" s="305"/>
      <c r="D161" s="305"/>
      <c r="E161" s="296"/>
      <c r="F161" s="296"/>
      <c r="G161" s="247"/>
      <c r="H161" s="247"/>
    </row>
    <row r="162" spans="1:8" s="246" customFormat="1" ht="13">
      <c r="A162" s="1223" t="s">
        <v>870</v>
      </c>
      <c r="B162" s="1223"/>
      <c r="C162" s="1223"/>
      <c r="D162" s="1223"/>
      <c r="E162" s="1223"/>
      <c r="F162" s="1223"/>
      <c r="G162" s="247"/>
      <c r="H162" s="247"/>
    </row>
    <row r="163" spans="1:8" s="246" customFormat="1" ht="13">
      <c r="A163" s="361"/>
      <c r="B163" s="245"/>
      <c r="C163" s="279"/>
      <c r="D163" s="279"/>
      <c r="E163" s="361"/>
      <c r="F163" s="361"/>
      <c r="G163" s="247"/>
      <c r="H163" s="247"/>
    </row>
    <row r="164" spans="1:8" s="246" customFormat="1" ht="13">
      <c r="A164" s="1223" t="s">
        <v>869</v>
      </c>
      <c r="B164" s="1223"/>
      <c r="C164" s="1223"/>
      <c r="D164" s="1223"/>
      <c r="E164" s="1223"/>
      <c r="F164" s="1223"/>
      <c r="G164" s="247"/>
      <c r="H164" s="247"/>
    </row>
    <row r="165" spans="1:8" s="246" customFormat="1" ht="13">
      <c r="A165" s="1223" t="s">
        <v>868</v>
      </c>
      <c r="B165" s="1223"/>
      <c r="C165" s="1223"/>
      <c r="D165" s="1223"/>
      <c r="E165" s="1223"/>
      <c r="F165" s="1223"/>
      <c r="G165" s="247"/>
      <c r="H165" s="247"/>
    </row>
    <row r="166" spans="1:8" s="246" customFormat="1" ht="13">
      <c r="A166" s="1223" t="s">
        <v>867</v>
      </c>
      <c r="B166" s="1223"/>
      <c r="C166" s="1223"/>
      <c r="D166" s="1223"/>
      <c r="E166" s="1223"/>
      <c r="F166" s="1223"/>
      <c r="G166" s="247"/>
      <c r="H166" s="247"/>
    </row>
    <row r="167" spans="1:8" s="246" customFormat="1" ht="13">
      <c r="A167" s="1223" t="s">
        <v>841</v>
      </c>
      <c r="B167" s="1223"/>
      <c r="C167" s="1223"/>
      <c r="D167" s="1223"/>
      <c r="E167" s="1223"/>
      <c r="F167" s="1223"/>
      <c r="G167" s="247"/>
      <c r="H167" s="247"/>
    </row>
    <row r="168" spans="1:8" s="246" customFormat="1" ht="13">
      <c r="A168" s="1223" t="s">
        <v>866</v>
      </c>
      <c r="B168" s="1223"/>
      <c r="C168" s="1223"/>
      <c r="D168" s="1223"/>
      <c r="E168" s="1223"/>
      <c r="F168" s="1223"/>
      <c r="G168" s="247"/>
      <c r="H168" s="247"/>
    </row>
    <row r="169" spans="1:8" s="246" customFormat="1" ht="13">
      <c r="A169" s="1223" t="s">
        <v>865</v>
      </c>
      <c r="B169" s="1223"/>
      <c r="C169" s="1223"/>
      <c r="D169" s="1223"/>
      <c r="E169" s="1223"/>
      <c r="F169" s="1223"/>
      <c r="G169" s="247"/>
      <c r="H169" s="247"/>
    </row>
    <row r="170" spans="1:8" s="246" customFormat="1" ht="13">
      <c r="A170" s="1223" t="s">
        <v>864</v>
      </c>
      <c r="B170" s="1223"/>
      <c r="C170" s="1223"/>
      <c r="D170" s="1223"/>
      <c r="E170" s="1223"/>
      <c r="F170" s="1223"/>
      <c r="G170" s="247"/>
      <c r="H170" s="247"/>
    </row>
    <row r="171" spans="1:8" s="246" customFormat="1" ht="13">
      <c r="A171" s="1223" t="s">
        <v>863</v>
      </c>
      <c r="B171" s="1223"/>
      <c r="C171" s="1223"/>
      <c r="D171" s="1223"/>
      <c r="E171" s="1223"/>
      <c r="F171" s="1223"/>
      <c r="G171" s="247"/>
      <c r="H171" s="247"/>
    </row>
    <row r="172" spans="1:8" s="246" customFormat="1" ht="13">
      <c r="A172" s="361"/>
      <c r="B172" s="245"/>
      <c r="C172" s="279"/>
      <c r="D172" s="279"/>
      <c r="E172" s="361"/>
      <c r="F172" s="361"/>
      <c r="G172" s="247"/>
      <c r="H172" s="247"/>
    </row>
    <row r="173" spans="1:8" s="246" customFormat="1" ht="13">
      <c r="A173" s="1224" t="s">
        <v>862</v>
      </c>
      <c r="B173" s="1224"/>
      <c r="C173" s="305"/>
      <c r="D173" s="305"/>
      <c r="E173" s="296"/>
      <c r="F173" s="296"/>
      <c r="G173" s="247"/>
      <c r="H173" s="247"/>
    </row>
    <row r="174" spans="1:8" s="246" customFormat="1" ht="13">
      <c r="A174" s="296"/>
      <c r="B174" s="245"/>
      <c r="C174" s="305"/>
      <c r="D174" s="305"/>
      <c r="E174" s="296"/>
      <c r="F174" s="296"/>
      <c r="G174" s="247"/>
      <c r="H174" s="247"/>
    </row>
    <row r="175" spans="1:8" s="246" customFormat="1" ht="13">
      <c r="A175" s="1222" t="s">
        <v>861</v>
      </c>
      <c r="B175" s="1222"/>
      <c r="C175" s="1222"/>
      <c r="D175" s="1222"/>
      <c r="E175" s="1222"/>
      <c r="F175" s="1222"/>
      <c r="G175" s="247"/>
      <c r="H175" s="247"/>
    </row>
    <row r="176" spans="1:8" s="246" customFormat="1" ht="13">
      <c r="A176" s="1222" t="s">
        <v>860</v>
      </c>
      <c r="B176" s="1222"/>
      <c r="C176" s="1222"/>
      <c r="D176" s="1222"/>
      <c r="E176" s="1222"/>
      <c r="F176" s="1222"/>
      <c r="G176" s="247"/>
      <c r="H176" s="247"/>
    </row>
    <row r="177" spans="1:8" s="246" customFormat="1" ht="13">
      <c r="A177" s="296"/>
      <c r="B177" s="245"/>
      <c r="C177" s="305"/>
      <c r="D177" s="305"/>
      <c r="E177" s="296"/>
      <c r="F177" s="296"/>
      <c r="G177" s="247"/>
      <c r="H177" s="247"/>
    </row>
    <row r="178" spans="1:8" s="246" customFormat="1">
      <c r="A178" s="1222" t="s">
        <v>859</v>
      </c>
      <c r="B178" s="1222"/>
      <c r="C178" s="1222"/>
      <c r="D178" s="1222"/>
      <c r="E178" s="1222"/>
      <c r="F178" s="1222"/>
      <c r="G178" s="247"/>
      <c r="H178" s="247"/>
    </row>
    <row r="179" spans="1:8" s="246" customFormat="1">
      <c r="A179" s="1222"/>
      <c r="B179" s="1222"/>
      <c r="C179" s="1222"/>
      <c r="D179" s="1222"/>
      <c r="E179" s="1222"/>
      <c r="F179" s="1222"/>
      <c r="G179" s="247"/>
      <c r="H179" s="247"/>
    </row>
    <row r="180" spans="1:8" s="246" customFormat="1" ht="13">
      <c r="A180" s="243"/>
      <c r="B180" s="316"/>
      <c r="C180" s="279"/>
      <c r="D180" s="279"/>
      <c r="E180" s="243"/>
      <c r="F180" s="243"/>
      <c r="G180" s="247"/>
      <c r="H180" s="247"/>
    </row>
    <row r="181" spans="1:8" s="246" customFormat="1" ht="13">
      <c r="A181" s="1223" t="s">
        <v>858</v>
      </c>
      <c r="B181" s="1223"/>
      <c r="C181" s="1223"/>
      <c r="D181" s="1223"/>
      <c r="E181" s="1223"/>
      <c r="F181" s="1223"/>
      <c r="G181" s="247"/>
      <c r="H181" s="247"/>
    </row>
    <row r="182" spans="1:8" s="246" customFormat="1" ht="13">
      <c r="A182" s="1223" t="s">
        <v>857</v>
      </c>
      <c r="B182" s="1223"/>
      <c r="C182" s="1223"/>
      <c r="D182" s="1223"/>
      <c r="E182" s="1223"/>
      <c r="F182" s="1223"/>
      <c r="G182" s="247"/>
      <c r="H182" s="247"/>
    </row>
    <row r="183" spans="1:8" s="246" customFormat="1" ht="13">
      <c r="A183" s="1223" t="s">
        <v>856</v>
      </c>
      <c r="B183" s="1223"/>
      <c r="C183" s="1223"/>
      <c r="D183" s="1223"/>
      <c r="E183" s="1223"/>
      <c r="F183" s="1223"/>
      <c r="G183" s="247"/>
      <c r="H183" s="247"/>
    </row>
    <row r="184" spans="1:8" s="246" customFormat="1">
      <c r="A184" s="1222" t="s">
        <v>855</v>
      </c>
      <c r="B184" s="1222"/>
      <c r="C184" s="1222"/>
      <c r="D184" s="1222"/>
      <c r="E184" s="1222"/>
      <c r="F184" s="1222"/>
      <c r="G184" s="247"/>
      <c r="H184" s="247"/>
    </row>
    <row r="185" spans="1:8" s="246" customFormat="1">
      <c r="A185" s="1222"/>
      <c r="B185" s="1222"/>
      <c r="C185" s="1222"/>
      <c r="D185" s="1222"/>
      <c r="E185" s="1222"/>
      <c r="F185" s="1222"/>
      <c r="G185" s="247"/>
      <c r="H185" s="247"/>
    </row>
    <row r="186" spans="1:8" s="246" customFormat="1" ht="13">
      <c r="A186" s="1223" t="s">
        <v>841</v>
      </c>
      <c r="B186" s="1223"/>
      <c r="C186" s="1223"/>
      <c r="D186" s="1223"/>
      <c r="E186" s="1223"/>
      <c r="F186" s="1223"/>
      <c r="G186" s="247"/>
      <c r="H186" s="247"/>
    </row>
    <row r="187" spans="1:8" s="246" customFormat="1" ht="13">
      <c r="A187" s="1223" t="s">
        <v>854</v>
      </c>
      <c r="B187" s="1223"/>
      <c r="C187" s="1223"/>
      <c r="D187" s="1223"/>
      <c r="E187" s="1223"/>
      <c r="F187" s="1223"/>
      <c r="G187" s="247"/>
      <c r="H187" s="247"/>
    </row>
    <row r="188" spans="1:8" s="246" customFormat="1" ht="13">
      <c r="A188" s="1223" t="s">
        <v>853</v>
      </c>
      <c r="B188" s="1223"/>
      <c r="C188" s="1223"/>
      <c r="D188" s="1223"/>
      <c r="E188" s="1223"/>
      <c r="F188" s="1223"/>
      <c r="G188" s="247"/>
      <c r="H188" s="247"/>
    </row>
    <row r="189" spans="1:8" s="246" customFormat="1" ht="13">
      <c r="A189" s="361"/>
      <c r="B189" s="245"/>
      <c r="C189" s="279"/>
      <c r="D189" s="279"/>
      <c r="E189" s="361"/>
      <c r="F189" s="361"/>
      <c r="G189" s="247"/>
      <c r="H189" s="247"/>
    </row>
    <row r="190" spans="1:8" s="246" customFormat="1" ht="13">
      <c r="A190" s="368" t="s">
        <v>265</v>
      </c>
      <c r="B190" s="245"/>
      <c r="C190" s="279"/>
      <c r="D190" s="279"/>
      <c r="E190" s="361"/>
      <c r="F190" s="361"/>
      <c r="G190" s="247"/>
      <c r="H190" s="247"/>
    </row>
    <row r="191" spans="1:8" s="246" customFormat="1" ht="13">
      <c r="A191" s="361"/>
      <c r="B191" s="245"/>
      <c r="C191" s="279"/>
      <c r="D191" s="279"/>
      <c r="E191" s="361"/>
      <c r="F191" s="361"/>
      <c r="G191" s="247"/>
      <c r="H191" s="247"/>
    </row>
    <row r="192" spans="1:8" s="246" customFormat="1">
      <c r="A192" s="1222" t="s">
        <v>852</v>
      </c>
      <c r="B192" s="1222"/>
      <c r="C192" s="1222"/>
      <c r="D192" s="1222"/>
      <c r="E192" s="1222"/>
      <c r="F192" s="1222"/>
      <c r="G192" s="247"/>
      <c r="H192" s="247"/>
    </row>
    <row r="193" spans="1:8" s="246" customFormat="1">
      <c r="A193" s="1222"/>
      <c r="B193" s="1222"/>
      <c r="C193" s="1222"/>
      <c r="D193" s="1222"/>
      <c r="E193" s="1222"/>
      <c r="F193" s="1222"/>
      <c r="G193" s="247"/>
      <c r="H193" s="247"/>
    </row>
    <row r="194" spans="1:8" s="246" customFormat="1" ht="13">
      <c r="A194" s="361"/>
      <c r="B194" s="245"/>
      <c r="C194" s="279"/>
      <c r="D194" s="279"/>
      <c r="E194" s="361"/>
      <c r="F194" s="361"/>
      <c r="G194" s="247"/>
      <c r="H194" s="247"/>
    </row>
    <row r="195" spans="1:8" s="246" customFormat="1">
      <c r="A195" s="1222" t="s">
        <v>851</v>
      </c>
      <c r="B195" s="1222"/>
      <c r="C195" s="1222"/>
      <c r="D195" s="1222"/>
      <c r="E195" s="1222"/>
      <c r="F195" s="1222"/>
      <c r="G195" s="247"/>
      <c r="H195" s="247"/>
    </row>
    <row r="196" spans="1:8" s="246" customFormat="1">
      <c r="A196" s="1222"/>
      <c r="B196" s="1222"/>
      <c r="C196" s="1222"/>
      <c r="D196" s="1222"/>
      <c r="E196" s="1222"/>
      <c r="F196" s="1222"/>
      <c r="G196" s="247"/>
      <c r="H196" s="247"/>
    </row>
    <row r="197" spans="1:8" s="246" customFormat="1" ht="13">
      <c r="A197" s="361"/>
      <c r="B197" s="245"/>
      <c r="C197" s="279"/>
      <c r="D197" s="279"/>
      <c r="E197" s="361"/>
      <c r="F197" s="361"/>
      <c r="G197" s="247"/>
      <c r="H197" s="247"/>
    </row>
    <row r="198" spans="1:8" s="246" customFormat="1" ht="13">
      <c r="A198" s="1223" t="s">
        <v>850</v>
      </c>
      <c r="B198" s="1223"/>
      <c r="C198" s="1223"/>
      <c r="D198" s="1223"/>
      <c r="E198" s="1223"/>
      <c r="F198" s="1223"/>
      <c r="G198" s="247"/>
      <c r="H198" s="247"/>
    </row>
    <row r="199" spans="1:8" s="246" customFormat="1">
      <c r="A199" s="1222" t="s">
        <v>849</v>
      </c>
      <c r="B199" s="1222"/>
      <c r="C199" s="1222"/>
      <c r="D199" s="1222"/>
      <c r="E199" s="1222"/>
      <c r="F199" s="1222"/>
      <c r="G199" s="247"/>
      <c r="H199" s="247"/>
    </row>
    <row r="200" spans="1:8" s="246" customFormat="1">
      <c r="A200" s="1222"/>
      <c r="B200" s="1222"/>
      <c r="C200" s="1222"/>
      <c r="D200" s="1222"/>
      <c r="E200" s="1222"/>
      <c r="F200" s="1222"/>
      <c r="G200" s="247"/>
      <c r="H200" s="247"/>
    </row>
    <row r="201" spans="1:8" s="246" customFormat="1" ht="13">
      <c r="A201" s="361"/>
      <c r="B201" s="245"/>
      <c r="C201" s="279"/>
      <c r="D201" s="279"/>
      <c r="E201" s="361"/>
      <c r="F201" s="361"/>
      <c r="G201" s="247"/>
      <c r="H201" s="247"/>
    </row>
    <row r="202" spans="1:8" s="246" customFormat="1" ht="13">
      <c r="A202" s="1223" t="s">
        <v>848</v>
      </c>
      <c r="B202" s="1223"/>
      <c r="C202" s="1223"/>
      <c r="D202" s="1223"/>
      <c r="E202" s="1223"/>
      <c r="F202" s="1223"/>
      <c r="G202" s="247"/>
      <c r="H202" s="247"/>
    </row>
    <row r="203" spans="1:8" s="246" customFormat="1" ht="13">
      <c r="A203" s="361"/>
      <c r="B203" s="245"/>
      <c r="C203" s="279"/>
      <c r="D203" s="279"/>
      <c r="E203" s="361"/>
      <c r="F203" s="361"/>
      <c r="G203" s="247"/>
      <c r="H203" s="247"/>
    </row>
    <row r="204" spans="1:8" s="246" customFormat="1" ht="13">
      <c r="A204" s="1223" t="s">
        <v>847</v>
      </c>
      <c r="B204" s="1223"/>
      <c r="C204" s="1223"/>
      <c r="D204" s="1223"/>
      <c r="E204" s="1223"/>
      <c r="F204" s="1223"/>
      <c r="G204" s="247"/>
      <c r="H204" s="247"/>
    </row>
    <row r="205" spans="1:8" s="246" customFormat="1" ht="13">
      <c r="A205" s="1223" t="s">
        <v>846</v>
      </c>
      <c r="B205" s="1223"/>
      <c r="C205" s="1223"/>
      <c r="D205" s="1223"/>
      <c r="E205" s="1223"/>
      <c r="F205" s="1223"/>
      <c r="G205" s="247"/>
      <c r="H205" s="247"/>
    </row>
    <row r="206" spans="1:8" s="246" customFormat="1" ht="13">
      <c r="A206" s="1223" t="s">
        <v>845</v>
      </c>
      <c r="B206" s="1223"/>
      <c r="C206" s="1223"/>
      <c r="D206" s="1223"/>
      <c r="E206" s="1223"/>
      <c r="F206" s="1223"/>
      <c r="G206" s="247"/>
      <c r="H206" s="247"/>
    </row>
    <row r="207" spans="1:8" s="246" customFormat="1" ht="13">
      <c r="A207" s="1223" t="s">
        <v>844</v>
      </c>
      <c r="B207" s="1223"/>
      <c r="C207" s="1223"/>
      <c r="D207" s="1223"/>
      <c r="E207" s="1223"/>
      <c r="F207" s="1223"/>
      <c r="G207" s="247"/>
      <c r="H207" s="247"/>
    </row>
    <row r="208" spans="1:8" s="246" customFormat="1" ht="13">
      <c r="A208" s="1223" t="s">
        <v>843</v>
      </c>
      <c r="B208" s="1223"/>
      <c r="C208" s="1223"/>
      <c r="D208" s="1223"/>
      <c r="E208" s="1223"/>
      <c r="F208" s="1223"/>
      <c r="G208" s="247"/>
      <c r="H208" s="247"/>
    </row>
    <row r="209" spans="1:8" s="246" customFormat="1" ht="13">
      <c r="A209" s="1223" t="s">
        <v>842</v>
      </c>
      <c r="B209" s="1223"/>
      <c r="C209" s="1223"/>
      <c r="D209" s="1223"/>
      <c r="E209" s="1223"/>
      <c r="F209" s="1223"/>
      <c r="G209" s="247"/>
      <c r="H209" s="247"/>
    </row>
    <row r="210" spans="1:8" s="246" customFormat="1" ht="13">
      <c r="A210" s="1223" t="s">
        <v>841</v>
      </c>
      <c r="B210" s="1223"/>
      <c r="C210" s="1223"/>
      <c r="D210" s="1223"/>
      <c r="E210" s="1223"/>
      <c r="F210" s="1223"/>
      <c r="G210" s="247"/>
      <c r="H210" s="247"/>
    </row>
    <row r="211" spans="1:8" s="246" customFormat="1" ht="13">
      <c r="A211" s="1223" t="s">
        <v>840</v>
      </c>
      <c r="B211" s="1223"/>
      <c r="C211" s="1223"/>
      <c r="D211" s="1223"/>
      <c r="E211" s="1223"/>
      <c r="F211" s="1223"/>
      <c r="G211" s="247"/>
      <c r="H211" s="247"/>
    </row>
    <row r="212" spans="1:8" s="246" customFormat="1">
      <c r="A212" s="1222" t="s">
        <v>839</v>
      </c>
      <c r="B212" s="1222"/>
      <c r="C212" s="1222"/>
      <c r="D212" s="1222"/>
      <c r="E212" s="1222"/>
      <c r="F212" s="1222"/>
      <c r="G212" s="247"/>
      <c r="H212" s="247"/>
    </row>
    <row r="213" spans="1:8" s="246" customFormat="1">
      <c r="A213" s="1222"/>
      <c r="B213" s="1222"/>
      <c r="C213" s="1222"/>
      <c r="D213" s="1222"/>
      <c r="E213" s="1222"/>
      <c r="F213" s="1222"/>
      <c r="G213" s="247"/>
      <c r="H213" s="247"/>
    </row>
    <row r="214" spans="1:8" s="246" customFormat="1" ht="13">
      <c r="A214" s="1223" t="s">
        <v>838</v>
      </c>
      <c r="B214" s="1223"/>
      <c r="C214" s="1223"/>
      <c r="D214" s="1223"/>
      <c r="E214" s="1223"/>
      <c r="F214" s="1223"/>
      <c r="G214" s="247"/>
      <c r="H214" s="247"/>
    </row>
    <row r="215" spans="1:8" s="246" customFormat="1" ht="13">
      <c r="A215" s="1223" t="s">
        <v>837</v>
      </c>
      <c r="B215" s="1223"/>
      <c r="C215" s="1223"/>
      <c r="D215" s="1223"/>
      <c r="E215" s="1223"/>
      <c r="F215" s="1223"/>
      <c r="G215" s="247"/>
      <c r="H215" s="247"/>
    </row>
    <row r="216" spans="1:8" ht="13">
      <c r="A216" s="238"/>
      <c r="B216" s="240"/>
      <c r="C216" s="239"/>
      <c r="D216" s="239"/>
      <c r="E216" s="238"/>
      <c r="F216" s="238"/>
    </row>
    <row r="217" spans="1:8" s="369" customFormat="1" ht="14.5">
      <c r="A217" s="256"/>
      <c r="B217" s="255" t="s">
        <v>273</v>
      </c>
      <c r="C217" s="371"/>
      <c r="D217" s="371"/>
      <c r="E217" s="256"/>
      <c r="F217" s="256"/>
      <c r="G217" s="370"/>
      <c r="H217" s="370"/>
    </row>
    <row r="218" spans="1:8" s="246" customFormat="1" ht="13">
      <c r="A218" s="238"/>
      <c r="B218" s="248"/>
      <c r="C218" s="239"/>
      <c r="D218" s="239"/>
      <c r="E218" s="238"/>
      <c r="F218" s="238"/>
      <c r="G218" s="247"/>
      <c r="H218" s="247"/>
    </row>
    <row r="219" spans="1:8" s="246" customFormat="1" ht="13">
      <c r="A219" s="1223" t="s">
        <v>836</v>
      </c>
      <c r="B219" s="1223"/>
      <c r="C219" s="1223"/>
      <c r="D219" s="1223"/>
      <c r="E219" s="1223"/>
      <c r="F219" s="1223"/>
      <c r="G219" s="247"/>
      <c r="H219" s="247"/>
    </row>
    <row r="220" spans="1:8" s="246" customFormat="1" ht="13">
      <c r="A220" s="361"/>
      <c r="B220" s="248"/>
      <c r="C220" s="239"/>
      <c r="D220" s="239"/>
      <c r="E220" s="367"/>
      <c r="F220" s="367"/>
      <c r="G220" s="247"/>
      <c r="H220" s="247"/>
    </row>
    <row r="221" spans="1:8" s="246" customFormat="1" ht="13">
      <c r="A221" s="1223" t="s">
        <v>835</v>
      </c>
      <c r="B221" s="1223"/>
      <c r="C221" s="1223"/>
      <c r="D221" s="1223"/>
      <c r="E221" s="1223"/>
      <c r="F221" s="1223"/>
      <c r="G221" s="247"/>
      <c r="H221" s="247"/>
    </row>
    <row r="222" spans="1:8" s="246" customFormat="1" ht="13">
      <c r="A222" s="361"/>
      <c r="B222" s="248"/>
      <c r="C222" s="239"/>
      <c r="D222" s="239"/>
      <c r="E222" s="367"/>
      <c r="F222" s="367"/>
      <c r="G222" s="247"/>
      <c r="H222" s="247"/>
    </row>
    <row r="223" spans="1:8" s="246" customFormat="1">
      <c r="A223" s="1222" t="s">
        <v>834</v>
      </c>
      <c r="B223" s="1222"/>
      <c r="C223" s="1222"/>
      <c r="D223" s="1222"/>
      <c r="E223" s="1222"/>
      <c r="F223" s="1222"/>
      <c r="G223" s="247"/>
      <c r="H223" s="247"/>
    </row>
    <row r="224" spans="1:8" s="246" customFormat="1">
      <c r="A224" s="1222"/>
      <c r="B224" s="1222"/>
      <c r="C224" s="1222"/>
      <c r="D224" s="1222"/>
      <c r="E224" s="1222"/>
      <c r="F224" s="1222"/>
      <c r="G224" s="247"/>
      <c r="H224" s="247"/>
    </row>
    <row r="225" spans="1:8" s="246" customFormat="1">
      <c r="A225" s="1222"/>
      <c r="B225" s="1222"/>
      <c r="C225" s="1222"/>
      <c r="D225" s="1222"/>
      <c r="E225" s="1222"/>
      <c r="F225" s="1222"/>
      <c r="G225" s="247"/>
      <c r="H225" s="247"/>
    </row>
    <row r="226" spans="1:8" s="246" customFormat="1" ht="13">
      <c r="A226" s="296"/>
      <c r="B226" s="248"/>
      <c r="C226" s="299"/>
      <c r="D226" s="299"/>
      <c r="E226" s="301"/>
      <c r="F226" s="301"/>
      <c r="G226" s="247"/>
      <c r="H226" s="247"/>
    </row>
    <row r="227" spans="1:8" s="246" customFormat="1">
      <c r="A227" s="1222" t="s">
        <v>833</v>
      </c>
      <c r="B227" s="1222"/>
      <c r="C227" s="1222"/>
      <c r="D227" s="1222"/>
      <c r="E227" s="1222"/>
      <c r="F227" s="1222"/>
      <c r="G227" s="247"/>
      <c r="H227" s="247"/>
    </row>
    <row r="228" spans="1:8" s="246" customFormat="1">
      <c r="A228" s="1222"/>
      <c r="B228" s="1222"/>
      <c r="C228" s="1222"/>
      <c r="D228" s="1222"/>
      <c r="E228" s="1222"/>
      <c r="F228" s="1222"/>
      <c r="G228" s="247"/>
      <c r="H228" s="247"/>
    </row>
    <row r="229" spans="1:8" s="246" customFormat="1" ht="13">
      <c r="A229" s="296"/>
      <c r="B229" s="248"/>
      <c r="C229" s="299"/>
      <c r="D229" s="299"/>
      <c r="E229" s="301"/>
      <c r="F229" s="301"/>
      <c r="G229" s="247"/>
      <c r="H229" s="247"/>
    </row>
    <row r="230" spans="1:8" s="246" customFormat="1">
      <c r="A230" s="1222" t="s">
        <v>832</v>
      </c>
      <c r="B230" s="1222"/>
      <c r="C230" s="1222"/>
      <c r="D230" s="1222"/>
      <c r="E230" s="1222"/>
      <c r="F230" s="1222"/>
      <c r="G230" s="247"/>
      <c r="H230" s="247"/>
    </row>
    <row r="231" spans="1:8" s="246" customFormat="1">
      <c r="A231" s="1222"/>
      <c r="B231" s="1222"/>
      <c r="C231" s="1222"/>
      <c r="D231" s="1222"/>
      <c r="E231" s="1222"/>
      <c r="F231" s="1222"/>
      <c r="G231" s="247"/>
      <c r="H231" s="247"/>
    </row>
    <row r="232" spans="1:8" s="246" customFormat="1">
      <c r="A232" s="1222"/>
      <c r="B232" s="1222"/>
      <c r="C232" s="1222"/>
      <c r="D232" s="1222"/>
      <c r="E232" s="1222"/>
      <c r="F232" s="1222"/>
      <c r="G232" s="247"/>
      <c r="H232" s="247"/>
    </row>
    <row r="233" spans="1:8" s="246" customFormat="1">
      <c r="A233" s="1222"/>
      <c r="B233" s="1222"/>
      <c r="C233" s="1222"/>
      <c r="D233" s="1222"/>
      <c r="E233" s="1222"/>
      <c r="F233" s="1222"/>
      <c r="G233" s="247"/>
      <c r="H233" s="247"/>
    </row>
    <row r="234" spans="1:8" s="246" customFormat="1">
      <c r="A234" s="1222"/>
      <c r="B234" s="1222"/>
      <c r="C234" s="1222"/>
      <c r="D234" s="1222"/>
      <c r="E234" s="1222"/>
      <c r="F234" s="1222"/>
      <c r="G234" s="247"/>
      <c r="H234" s="247"/>
    </row>
    <row r="235" spans="1:8" s="246" customFormat="1">
      <c r="A235" s="1222"/>
      <c r="B235" s="1222"/>
      <c r="C235" s="1222"/>
      <c r="D235" s="1222"/>
      <c r="E235" s="1222"/>
      <c r="F235" s="1222"/>
      <c r="G235" s="247"/>
      <c r="H235" s="247"/>
    </row>
    <row r="236" spans="1:8" s="246" customFormat="1">
      <c r="A236" s="1222" t="s">
        <v>831</v>
      </c>
      <c r="B236" s="1222"/>
      <c r="C236" s="1222"/>
      <c r="D236" s="1222"/>
      <c r="E236" s="1222"/>
      <c r="F236" s="1222"/>
      <c r="G236" s="247"/>
      <c r="H236" s="247"/>
    </row>
    <row r="237" spans="1:8" s="246" customFormat="1">
      <c r="A237" s="1222"/>
      <c r="B237" s="1222"/>
      <c r="C237" s="1222"/>
      <c r="D237" s="1222"/>
      <c r="E237" s="1222"/>
      <c r="F237" s="1222"/>
      <c r="G237" s="247"/>
      <c r="H237" s="247"/>
    </row>
    <row r="238" spans="1:8" s="246" customFormat="1">
      <c r="A238" s="1222"/>
      <c r="B238" s="1222"/>
      <c r="C238" s="1222"/>
      <c r="D238" s="1222"/>
      <c r="E238" s="1222"/>
      <c r="F238" s="1222"/>
      <c r="G238" s="247"/>
      <c r="H238" s="247"/>
    </row>
    <row r="239" spans="1:8" s="246" customFormat="1" ht="13">
      <c r="A239" s="296"/>
      <c r="B239" s="248"/>
      <c r="C239" s="299"/>
      <c r="D239" s="299"/>
      <c r="E239" s="301"/>
      <c r="F239" s="301"/>
      <c r="G239" s="247"/>
      <c r="H239" s="247"/>
    </row>
    <row r="240" spans="1:8" s="246" customFormat="1">
      <c r="A240" s="1222" t="s">
        <v>830</v>
      </c>
      <c r="B240" s="1222"/>
      <c r="C240" s="1222"/>
      <c r="D240" s="1222"/>
      <c r="E240" s="1222"/>
      <c r="F240" s="1222"/>
      <c r="G240" s="247"/>
      <c r="H240" s="247"/>
    </row>
    <row r="241" spans="1:8" s="246" customFormat="1">
      <c r="A241" s="1222"/>
      <c r="B241" s="1222"/>
      <c r="C241" s="1222"/>
      <c r="D241" s="1222"/>
      <c r="E241" s="1222"/>
      <c r="F241" s="1222"/>
      <c r="G241" s="247"/>
      <c r="H241" s="247"/>
    </row>
    <row r="242" spans="1:8" s="246" customFormat="1" ht="13">
      <c r="A242" s="361"/>
      <c r="B242" s="248"/>
      <c r="C242" s="239"/>
      <c r="D242" s="239"/>
      <c r="E242" s="367"/>
      <c r="F242" s="367"/>
      <c r="G242" s="247"/>
      <c r="H242" s="247"/>
    </row>
    <row r="243" spans="1:8" s="246" customFormat="1" ht="13">
      <c r="A243" s="250" t="s">
        <v>829</v>
      </c>
      <c r="B243" s="327" t="s">
        <v>828</v>
      </c>
      <c r="C243" s="239"/>
      <c r="D243" s="239"/>
      <c r="E243" s="238"/>
      <c r="F243" s="238"/>
      <c r="G243" s="247"/>
      <c r="H243" s="247"/>
    </row>
    <row r="244" spans="1:8" s="246" customFormat="1" ht="13">
      <c r="A244" s="368"/>
      <c r="B244" s="327"/>
      <c r="C244" s="239"/>
      <c r="D244" s="239"/>
      <c r="E244" s="367"/>
      <c r="F244" s="367"/>
      <c r="G244" s="247"/>
      <c r="H244" s="247"/>
    </row>
    <row r="245" spans="1:8" s="246" customFormat="1">
      <c r="A245" s="1222" t="s">
        <v>827</v>
      </c>
      <c r="B245" s="1222"/>
      <c r="C245" s="1222"/>
      <c r="D245" s="1222"/>
      <c r="E245" s="1222"/>
      <c r="F245" s="1222"/>
      <c r="G245" s="247"/>
      <c r="H245" s="247"/>
    </row>
    <row r="246" spans="1:8" s="246" customFormat="1">
      <c r="A246" s="1222"/>
      <c r="B246" s="1222"/>
      <c r="C246" s="1222"/>
      <c r="D246" s="1222"/>
      <c r="E246" s="1222"/>
      <c r="F246" s="1222"/>
      <c r="G246" s="247"/>
      <c r="H246" s="247"/>
    </row>
    <row r="247" spans="1:8" s="246" customFormat="1">
      <c r="A247" s="1222"/>
      <c r="B247" s="1222"/>
      <c r="C247" s="1222"/>
      <c r="D247" s="1222"/>
      <c r="E247" s="1222"/>
      <c r="F247" s="1222"/>
      <c r="G247" s="247"/>
      <c r="H247" s="247"/>
    </row>
    <row r="248" spans="1:8" s="246" customFormat="1">
      <c r="A248" s="1222"/>
      <c r="B248" s="1222"/>
      <c r="C248" s="1222"/>
      <c r="D248" s="1222"/>
      <c r="E248" s="1222"/>
      <c r="F248" s="1222"/>
      <c r="G248" s="247"/>
      <c r="H248" s="247"/>
    </row>
    <row r="249" spans="1:8" s="246" customFormat="1" ht="13">
      <c r="A249" s="296"/>
      <c r="B249" s="248"/>
      <c r="C249" s="299"/>
      <c r="D249" s="299"/>
      <c r="E249" s="301"/>
      <c r="F249" s="301"/>
      <c r="G249" s="247"/>
      <c r="H249" s="247"/>
    </row>
    <row r="250" spans="1:8" s="246" customFormat="1">
      <c r="A250" s="1222" t="s">
        <v>826</v>
      </c>
      <c r="B250" s="1222"/>
      <c r="C250" s="1222"/>
      <c r="D250" s="1222"/>
      <c r="E250" s="1222"/>
      <c r="F250" s="1222"/>
      <c r="G250" s="247"/>
      <c r="H250" s="247"/>
    </row>
    <row r="251" spans="1:8" s="246" customFormat="1">
      <c r="A251" s="1222"/>
      <c r="B251" s="1222"/>
      <c r="C251" s="1222"/>
      <c r="D251" s="1222"/>
      <c r="E251" s="1222"/>
      <c r="F251" s="1222"/>
      <c r="G251" s="247"/>
      <c r="H251" s="247"/>
    </row>
    <row r="252" spans="1:8" s="246" customFormat="1" ht="13">
      <c r="A252" s="296"/>
      <c r="B252" s="248"/>
      <c r="C252" s="299"/>
      <c r="D252" s="299"/>
      <c r="E252" s="301"/>
      <c r="F252" s="301"/>
      <c r="G252" s="247"/>
      <c r="H252" s="247"/>
    </row>
    <row r="253" spans="1:8" s="246" customFormat="1">
      <c r="A253" s="1222" t="s">
        <v>825</v>
      </c>
      <c r="B253" s="1222"/>
      <c r="C253" s="1222"/>
      <c r="D253" s="1222"/>
      <c r="E253" s="1222"/>
      <c r="F253" s="1222"/>
      <c r="G253" s="247"/>
      <c r="H253" s="247"/>
    </row>
    <row r="254" spans="1:8" s="246" customFormat="1">
      <c r="A254" s="1222"/>
      <c r="B254" s="1222"/>
      <c r="C254" s="1222"/>
      <c r="D254" s="1222"/>
      <c r="E254" s="1222"/>
      <c r="F254" s="1222"/>
      <c r="G254" s="247"/>
      <c r="H254" s="247"/>
    </row>
    <row r="255" spans="1:8" s="246" customFormat="1" ht="32.25" customHeight="1">
      <c r="A255" s="1222"/>
      <c r="B255" s="1222"/>
      <c r="C255" s="1222"/>
      <c r="D255" s="1222"/>
      <c r="E255" s="1222"/>
      <c r="F255" s="1222"/>
      <c r="G255" s="247"/>
      <c r="H255" s="247"/>
    </row>
    <row r="256" spans="1:8" s="246" customFormat="1">
      <c r="A256" s="1222" t="s">
        <v>824</v>
      </c>
      <c r="B256" s="1222"/>
      <c r="C256" s="1222"/>
      <c r="D256" s="1222"/>
      <c r="E256" s="1222"/>
      <c r="F256" s="1222"/>
      <c r="G256" s="247"/>
      <c r="H256" s="247"/>
    </row>
    <row r="257" spans="1:8" s="246" customFormat="1">
      <c r="A257" s="1222"/>
      <c r="B257" s="1222"/>
      <c r="C257" s="1222"/>
      <c r="D257" s="1222"/>
      <c r="E257" s="1222"/>
      <c r="F257" s="1222"/>
      <c r="G257" s="247"/>
      <c r="H257" s="247"/>
    </row>
    <row r="258" spans="1:8" s="246" customFormat="1" ht="13">
      <c r="A258" s="367"/>
      <c r="B258" s="248"/>
      <c r="C258" s="239"/>
      <c r="D258" s="239"/>
      <c r="E258" s="367"/>
      <c r="F258" s="367"/>
      <c r="G258" s="247"/>
      <c r="H258" s="247"/>
    </row>
    <row r="259" spans="1:8" s="246" customFormat="1" ht="13">
      <c r="A259" s="250" t="s">
        <v>823</v>
      </c>
      <c r="B259" s="327" t="s">
        <v>822</v>
      </c>
      <c r="C259" s="239"/>
      <c r="D259" s="239"/>
      <c r="E259" s="238"/>
      <c r="F259" s="238"/>
      <c r="G259" s="247"/>
      <c r="H259" s="247"/>
    </row>
    <row r="260" spans="1:8" s="246" customFormat="1" ht="13">
      <c r="A260" s="368"/>
      <c r="B260" s="327"/>
      <c r="C260" s="239"/>
      <c r="D260" s="239"/>
      <c r="E260" s="367"/>
      <c r="F260" s="367"/>
      <c r="G260" s="247"/>
      <c r="H260" s="247"/>
    </row>
    <row r="261" spans="1:8" s="246" customFormat="1">
      <c r="A261" s="1222" t="s">
        <v>821</v>
      </c>
      <c r="B261" s="1222"/>
      <c r="C261" s="1222"/>
      <c r="D261" s="1222"/>
      <c r="E261" s="1222"/>
      <c r="F261" s="1222"/>
      <c r="G261" s="247"/>
      <c r="H261" s="247"/>
    </row>
    <row r="262" spans="1:8" s="246" customFormat="1">
      <c r="A262" s="1222"/>
      <c r="B262" s="1222"/>
      <c r="C262" s="1222"/>
      <c r="D262" s="1222"/>
      <c r="E262" s="1222"/>
      <c r="F262" s="1222"/>
      <c r="G262" s="247"/>
      <c r="H262" s="247"/>
    </row>
    <row r="263" spans="1:8" s="246" customFormat="1">
      <c r="A263" s="1222"/>
      <c r="B263" s="1222"/>
      <c r="C263" s="1222"/>
      <c r="D263" s="1222"/>
      <c r="E263" s="1222"/>
      <c r="F263" s="1222"/>
      <c r="G263" s="247"/>
      <c r="H263" s="247"/>
    </row>
    <row r="264" spans="1:8" s="246" customFormat="1">
      <c r="A264" s="1222"/>
      <c r="B264" s="1222"/>
      <c r="C264" s="1222"/>
      <c r="D264" s="1222"/>
      <c r="E264" s="1222"/>
      <c r="F264" s="1222"/>
      <c r="G264" s="247"/>
      <c r="H264" s="247"/>
    </row>
    <row r="265" spans="1:8" s="246" customFormat="1">
      <c r="A265" s="1222"/>
      <c r="B265" s="1222"/>
      <c r="C265" s="1222"/>
      <c r="D265" s="1222"/>
      <c r="E265" s="1222"/>
      <c r="F265" s="1222"/>
      <c r="G265" s="247"/>
      <c r="H265" s="247"/>
    </row>
    <row r="266" spans="1:8" s="246" customFormat="1" ht="13">
      <c r="A266" s="296"/>
      <c r="B266" s="248"/>
      <c r="C266" s="299"/>
      <c r="D266" s="299"/>
      <c r="E266" s="301"/>
      <c r="F266" s="301"/>
      <c r="G266" s="247"/>
      <c r="H266" s="247"/>
    </row>
    <row r="267" spans="1:8" s="246" customFormat="1">
      <c r="A267" s="1222" t="s">
        <v>820</v>
      </c>
      <c r="B267" s="1222"/>
      <c r="C267" s="1222"/>
      <c r="D267" s="1222"/>
      <c r="E267" s="1222"/>
      <c r="F267" s="1222"/>
      <c r="G267" s="247"/>
      <c r="H267" s="247"/>
    </row>
    <row r="268" spans="1:8" s="246" customFormat="1">
      <c r="A268" s="1222"/>
      <c r="B268" s="1222"/>
      <c r="C268" s="1222"/>
      <c r="D268" s="1222"/>
      <c r="E268" s="1222"/>
      <c r="F268" s="1222"/>
      <c r="G268" s="247"/>
      <c r="H268" s="247"/>
    </row>
    <row r="269" spans="1:8" s="246" customFormat="1" ht="13">
      <c r="A269" s="296"/>
      <c r="B269" s="248"/>
      <c r="C269" s="299"/>
      <c r="D269" s="299"/>
      <c r="E269" s="301"/>
      <c r="F269" s="301"/>
      <c r="G269" s="247"/>
      <c r="H269" s="247"/>
    </row>
    <row r="270" spans="1:8" s="246" customFormat="1">
      <c r="A270" s="1222" t="s">
        <v>819</v>
      </c>
      <c r="B270" s="1222"/>
      <c r="C270" s="1222"/>
      <c r="D270" s="1222"/>
      <c r="E270" s="1222"/>
      <c r="F270" s="1222"/>
      <c r="G270" s="247"/>
      <c r="H270" s="247"/>
    </row>
    <row r="271" spans="1:8" s="246" customFormat="1">
      <c r="A271" s="1222"/>
      <c r="B271" s="1222"/>
      <c r="C271" s="1222"/>
      <c r="D271" s="1222"/>
      <c r="E271" s="1222"/>
      <c r="F271" s="1222"/>
      <c r="G271" s="247"/>
      <c r="H271" s="247"/>
    </row>
    <row r="272" spans="1:8" s="246" customFormat="1">
      <c r="A272" s="1222"/>
      <c r="B272" s="1222"/>
      <c r="C272" s="1222"/>
      <c r="D272" s="1222"/>
      <c r="E272" s="1222"/>
      <c r="F272" s="1222"/>
      <c r="G272" s="247"/>
      <c r="H272" s="247"/>
    </row>
    <row r="273" spans="1:8" s="246" customFormat="1">
      <c r="A273" s="1222"/>
      <c r="B273" s="1222"/>
      <c r="C273" s="1222"/>
      <c r="D273" s="1222"/>
      <c r="E273" s="1222"/>
      <c r="F273" s="1222"/>
      <c r="G273" s="247"/>
      <c r="H273" s="247"/>
    </row>
    <row r="274" spans="1:8" s="246" customFormat="1" ht="13">
      <c r="A274" s="361"/>
      <c r="B274" s="245"/>
      <c r="C274" s="244"/>
      <c r="D274" s="244"/>
      <c r="E274" s="361"/>
      <c r="F274" s="361"/>
      <c r="G274" s="247"/>
      <c r="H274" s="247"/>
    </row>
    <row r="275" spans="1:8" s="246" customFormat="1" ht="13">
      <c r="A275" s="250" t="s">
        <v>818</v>
      </c>
      <c r="B275" s="327" t="s">
        <v>817</v>
      </c>
      <c r="C275" s="239"/>
      <c r="D275" s="239"/>
      <c r="E275" s="238"/>
      <c r="F275" s="238"/>
      <c r="G275" s="247"/>
      <c r="H275" s="247"/>
    </row>
    <row r="276" spans="1:8" s="246" customFormat="1" ht="13">
      <c r="A276" s="368"/>
      <c r="B276" s="327"/>
      <c r="C276" s="239"/>
      <c r="D276" s="239"/>
      <c r="E276" s="367"/>
      <c r="F276" s="367"/>
      <c r="G276" s="247"/>
      <c r="H276" s="247"/>
    </row>
    <row r="277" spans="1:8" s="246" customFormat="1">
      <c r="A277" s="1222" t="s">
        <v>816</v>
      </c>
      <c r="B277" s="1222"/>
      <c r="C277" s="1222"/>
      <c r="D277" s="1222"/>
      <c r="E277" s="1222"/>
      <c r="F277" s="1222"/>
      <c r="G277" s="247"/>
      <c r="H277" s="247"/>
    </row>
    <row r="278" spans="1:8" s="246" customFormat="1">
      <c r="A278" s="1222"/>
      <c r="B278" s="1222"/>
      <c r="C278" s="1222"/>
      <c r="D278" s="1222"/>
      <c r="E278" s="1222"/>
      <c r="F278" s="1222"/>
      <c r="G278" s="247"/>
      <c r="H278" s="247"/>
    </row>
    <row r="279" spans="1:8" s="246" customFormat="1" ht="13">
      <c r="A279" s="361"/>
      <c r="B279" s="248"/>
      <c r="C279" s="239"/>
      <c r="D279" s="239"/>
      <c r="E279" s="367"/>
      <c r="F279" s="367"/>
      <c r="G279" s="247"/>
      <c r="H279" s="247"/>
    </row>
    <row r="280" spans="1:8" s="349" customFormat="1" ht="14.5">
      <c r="A280" s="288"/>
      <c r="B280" s="255" t="s">
        <v>815</v>
      </c>
      <c r="C280" s="254"/>
      <c r="D280" s="254"/>
      <c r="E280" s="253"/>
      <c r="F280" s="253"/>
      <c r="G280" s="350"/>
      <c r="H280" s="350"/>
    </row>
    <row r="281" spans="1:8" ht="13">
      <c r="A281" s="285"/>
      <c r="B281" s="284"/>
      <c r="C281" s="239"/>
      <c r="D281" s="239"/>
      <c r="E281" s="238"/>
      <c r="F281" s="238"/>
    </row>
    <row r="282" spans="1:8">
      <c r="A282" s="1222" t="s">
        <v>814</v>
      </c>
      <c r="B282" s="1222"/>
      <c r="C282" s="1222"/>
      <c r="D282" s="1222"/>
      <c r="E282" s="1222"/>
      <c r="F282" s="1222"/>
    </row>
    <row r="283" spans="1:8">
      <c r="A283" s="1222"/>
      <c r="B283" s="1222"/>
      <c r="C283" s="1222"/>
      <c r="D283" s="1222"/>
      <c r="E283" s="1222"/>
      <c r="F283" s="1222"/>
    </row>
    <row r="284" spans="1:8" ht="13">
      <c r="A284" s="296"/>
      <c r="B284" s="245"/>
      <c r="C284" s="297"/>
      <c r="D284" s="297"/>
      <c r="E284" s="296"/>
      <c r="F284" s="296"/>
    </row>
    <row r="285" spans="1:8" ht="13">
      <c r="A285" s="250" t="s">
        <v>813</v>
      </c>
      <c r="B285" s="248"/>
      <c r="C285" s="297"/>
      <c r="D285" s="297"/>
      <c r="E285" s="296"/>
      <c r="F285" s="296"/>
    </row>
    <row r="286" spans="1:8" ht="13">
      <c r="A286" s="296"/>
      <c r="B286" s="245"/>
      <c r="C286" s="297"/>
      <c r="D286" s="297"/>
      <c r="E286" s="296"/>
      <c r="F286" s="296"/>
    </row>
    <row r="287" spans="1:8">
      <c r="A287" s="1222" t="s">
        <v>812</v>
      </c>
      <c r="B287" s="1222"/>
      <c r="C287" s="1222"/>
      <c r="D287" s="1222"/>
      <c r="E287" s="1222"/>
      <c r="F287" s="1222"/>
    </row>
    <row r="288" spans="1:8">
      <c r="A288" s="1222"/>
      <c r="B288" s="1222"/>
      <c r="C288" s="1222"/>
      <c r="D288" s="1222"/>
      <c r="E288" s="1222"/>
      <c r="F288" s="1222"/>
    </row>
    <row r="289" spans="1:6" ht="13">
      <c r="A289" s="296"/>
      <c r="B289" s="245"/>
      <c r="C289" s="297"/>
      <c r="D289" s="297"/>
      <c r="E289" s="296"/>
      <c r="F289" s="296"/>
    </row>
    <row r="290" spans="1:6">
      <c r="A290" s="1222" t="s">
        <v>811</v>
      </c>
      <c r="B290" s="1222"/>
      <c r="C290" s="1222"/>
      <c r="D290" s="1222"/>
      <c r="E290" s="1222"/>
      <c r="F290" s="1222"/>
    </row>
    <row r="291" spans="1:6">
      <c r="A291" s="1222"/>
      <c r="B291" s="1222"/>
      <c r="C291" s="1222"/>
      <c r="D291" s="1222"/>
      <c r="E291" s="1222"/>
      <c r="F291" s="1222"/>
    </row>
    <row r="292" spans="1:6">
      <c r="A292" s="1222"/>
      <c r="B292" s="1222"/>
      <c r="C292" s="1222"/>
      <c r="D292" s="1222"/>
      <c r="E292" s="1222"/>
      <c r="F292" s="1222"/>
    </row>
    <row r="293" spans="1:6">
      <c r="A293" s="1222"/>
      <c r="B293" s="1222"/>
      <c r="C293" s="1222"/>
      <c r="D293" s="1222"/>
      <c r="E293" s="1222"/>
      <c r="F293" s="1222"/>
    </row>
    <row r="294" spans="1:6" ht="13">
      <c r="A294" s="296"/>
      <c r="B294" s="245"/>
      <c r="C294" s="297"/>
      <c r="D294" s="297"/>
      <c r="E294" s="296"/>
      <c r="F294" s="296"/>
    </row>
    <row r="295" spans="1:6" ht="13">
      <c r="A295" s="1222" t="s">
        <v>400</v>
      </c>
      <c r="B295" s="1222"/>
      <c r="C295" s="1222"/>
      <c r="D295" s="1222"/>
      <c r="E295" s="1222"/>
      <c r="F295" s="1222"/>
    </row>
    <row r="296" spans="1:6" ht="13">
      <c r="A296" s="296"/>
      <c r="B296" s="245"/>
      <c r="C296" s="297"/>
      <c r="D296" s="297"/>
      <c r="E296" s="296"/>
      <c r="F296" s="296"/>
    </row>
    <row r="297" spans="1:6">
      <c r="A297" s="1222" t="s">
        <v>810</v>
      </c>
      <c r="B297" s="1222"/>
      <c r="C297" s="1222"/>
      <c r="D297" s="1222"/>
      <c r="E297" s="1222"/>
      <c r="F297" s="1222"/>
    </row>
    <row r="298" spans="1:6">
      <c r="A298" s="1222"/>
      <c r="B298" s="1222"/>
      <c r="C298" s="1222"/>
      <c r="D298" s="1222"/>
      <c r="E298" s="1222"/>
      <c r="F298" s="1222"/>
    </row>
    <row r="299" spans="1:6">
      <c r="A299" s="1222"/>
      <c r="B299" s="1222"/>
      <c r="C299" s="1222"/>
      <c r="D299" s="1222"/>
      <c r="E299" s="1222"/>
      <c r="F299" s="1222"/>
    </row>
    <row r="300" spans="1:6" ht="13">
      <c r="A300" s="361"/>
      <c r="B300" s="248"/>
      <c r="C300" s="239"/>
      <c r="D300" s="239"/>
      <c r="E300" s="367"/>
      <c r="F300" s="367"/>
    </row>
    <row r="301" spans="1:6" ht="13">
      <c r="A301" s="250" t="s">
        <v>809</v>
      </c>
      <c r="B301" s="248"/>
      <c r="C301" s="239"/>
      <c r="D301" s="239"/>
      <c r="E301" s="238"/>
      <c r="F301" s="238"/>
    </row>
    <row r="302" spans="1:6" ht="13">
      <c r="A302" s="361"/>
      <c r="B302" s="245"/>
      <c r="C302" s="239"/>
      <c r="D302" s="239"/>
      <c r="E302" s="367"/>
      <c r="F302" s="367"/>
    </row>
    <row r="303" spans="1:6">
      <c r="A303" s="1222" t="s">
        <v>808</v>
      </c>
      <c r="B303" s="1222"/>
      <c r="C303" s="1222"/>
      <c r="D303" s="1222"/>
      <c r="E303" s="1222"/>
      <c r="F303" s="1222"/>
    </row>
    <row r="304" spans="1:6">
      <c r="A304" s="1222"/>
      <c r="B304" s="1222"/>
      <c r="C304" s="1222"/>
      <c r="D304" s="1222"/>
      <c r="E304" s="1222"/>
      <c r="F304" s="1222"/>
    </row>
    <row r="305" spans="1:8">
      <c r="A305" s="1222"/>
      <c r="B305" s="1222"/>
      <c r="C305" s="1222"/>
      <c r="D305" s="1222"/>
      <c r="E305" s="1222"/>
      <c r="F305" s="1222"/>
    </row>
    <row r="306" spans="1:8" ht="13">
      <c r="A306" s="296"/>
      <c r="B306" s="245"/>
      <c r="C306" s="297"/>
      <c r="D306" s="297"/>
      <c r="E306" s="296"/>
      <c r="F306" s="296"/>
    </row>
    <row r="307" spans="1:8">
      <c r="A307" s="1222" t="s">
        <v>807</v>
      </c>
      <c r="B307" s="1222"/>
      <c r="C307" s="1222"/>
      <c r="D307" s="1222"/>
      <c r="E307" s="1222"/>
      <c r="F307" s="1222"/>
    </row>
    <row r="308" spans="1:8">
      <c r="A308" s="1222"/>
      <c r="B308" s="1222"/>
      <c r="C308" s="1222"/>
      <c r="D308" s="1222"/>
      <c r="E308" s="1222"/>
      <c r="F308" s="1222"/>
    </row>
    <row r="309" spans="1:8" ht="13">
      <c r="A309" s="361"/>
      <c r="B309" s="248"/>
      <c r="C309" s="239"/>
      <c r="D309" s="239"/>
      <c r="E309" s="367"/>
      <c r="F309" s="367"/>
    </row>
    <row r="310" spans="1:8">
      <c r="A310" s="1222" t="s">
        <v>806</v>
      </c>
      <c r="B310" s="1222"/>
      <c r="C310" s="1222"/>
      <c r="D310" s="1222"/>
      <c r="E310" s="1222"/>
      <c r="F310" s="1222"/>
    </row>
    <row r="311" spans="1:8">
      <c r="A311" s="1222"/>
      <c r="B311" s="1222"/>
      <c r="C311" s="1222"/>
      <c r="D311" s="1222"/>
      <c r="E311" s="1222"/>
      <c r="F311" s="1222"/>
    </row>
    <row r="312" spans="1:8">
      <c r="A312" s="1222"/>
      <c r="B312" s="1222"/>
      <c r="C312" s="1222"/>
      <c r="D312" s="1222"/>
      <c r="E312" s="1222"/>
      <c r="F312" s="1222"/>
    </row>
    <row r="313" spans="1:8">
      <c r="A313" s="1222"/>
      <c r="B313" s="1222"/>
      <c r="C313" s="1222"/>
      <c r="D313" s="1222"/>
      <c r="E313" s="1222"/>
      <c r="F313" s="1222"/>
    </row>
    <row r="314" spans="1:8" ht="13">
      <c r="A314" s="296"/>
      <c r="B314" s="245"/>
      <c r="C314" s="297"/>
      <c r="D314" s="297"/>
      <c r="E314" s="296"/>
      <c r="F314" s="296"/>
    </row>
    <row r="315" spans="1:8" ht="13">
      <c r="A315" s="1223" t="s">
        <v>805</v>
      </c>
      <c r="B315" s="1223"/>
      <c r="C315" s="1223"/>
      <c r="D315" s="1223"/>
      <c r="E315" s="1223"/>
      <c r="F315" s="1223"/>
    </row>
    <row r="316" spans="1:8" ht="13">
      <c r="A316" s="238"/>
      <c r="B316" s="240"/>
      <c r="C316" s="239"/>
      <c r="D316" s="239"/>
      <c r="E316" s="238"/>
      <c r="F316" s="238"/>
    </row>
    <row r="317" spans="1:8" ht="13">
      <c r="A317" s="238"/>
      <c r="B317" s="240"/>
      <c r="C317" s="239"/>
      <c r="D317" s="239"/>
      <c r="E317" s="238"/>
      <c r="F317" s="238"/>
    </row>
    <row r="318" spans="1:8" s="362" customFormat="1" ht="15.5">
      <c r="A318" s="364"/>
      <c r="B318" s="366" t="s">
        <v>804</v>
      </c>
      <c r="C318" s="365"/>
      <c r="D318" s="365"/>
      <c r="E318" s="364"/>
      <c r="F318" s="364"/>
      <c r="G318" s="363"/>
      <c r="H318" s="363"/>
    </row>
    <row r="319" spans="1:8" ht="13">
      <c r="A319" s="238"/>
      <c r="B319" s="240"/>
      <c r="C319" s="239"/>
      <c r="D319" s="239"/>
      <c r="E319" s="238"/>
      <c r="F319" s="238"/>
    </row>
    <row r="320" spans="1:8" s="349" customFormat="1" ht="14.5">
      <c r="A320" s="288"/>
      <c r="B320" s="255" t="s">
        <v>324</v>
      </c>
      <c r="C320" s="254"/>
      <c r="D320" s="351"/>
      <c r="E320" s="253"/>
      <c r="F320" s="253"/>
      <c r="G320" s="350"/>
      <c r="H320" s="350"/>
    </row>
    <row r="321" spans="1:6" ht="13">
      <c r="A321" s="285"/>
      <c r="B321" s="284"/>
      <c r="C321" s="239"/>
      <c r="D321" s="303"/>
      <c r="E321" s="238"/>
      <c r="F321" s="238"/>
    </row>
    <row r="322" spans="1:6">
      <c r="A322" s="1222" t="s">
        <v>803</v>
      </c>
      <c r="B322" s="1222"/>
      <c r="C322" s="1222"/>
      <c r="D322" s="1222"/>
      <c r="E322" s="1222"/>
      <c r="F322" s="1222"/>
    </row>
    <row r="323" spans="1:6">
      <c r="A323" s="1222"/>
      <c r="B323" s="1222"/>
      <c r="C323" s="1222"/>
      <c r="D323" s="1222"/>
      <c r="E323" s="1222"/>
      <c r="F323" s="1222"/>
    </row>
    <row r="324" spans="1:6">
      <c r="A324" s="1222"/>
      <c r="B324" s="1222"/>
      <c r="C324" s="1222"/>
      <c r="D324" s="1222"/>
      <c r="E324" s="1222"/>
      <c r="F324" s="1222"/>
    </row>
    <row r="325" spans="1:6" ht="13">
      <c r="A325" s="296"/>
      <c r="B325" s="248"/>
      <c r="C325" s="299"/>
      <c r="D325" s="302"/>
      <c r="E325" s="301"/>
      <c r="F325" s="301"/>
    </row>
    <row r="326" spans="1:6">
      <c r="A326" s="1222" t="s">
        <v>802</v>
      </c>
      <c r="B326" s="1222"/>
      <c r="C326" s="1222"/>
      <c r="D326" s="1222"/>
      <c r="E326" s="1222"/>
      <c r="F326" s="1222"/>
    </row>
    <row r="327" spans="1:6">
      <c r="A327" s="1222"/>
      <c r="B327" s="1222"/>
      <c r="C327" s="1222"/>
      <c r="D327" s="1222"/>
      <c r="E327" s="1222"/>
      <c r="F327" s="1222"/>
    </row>
    <row r="328" spans="1:6" ht="13">
      <c r="A328" s="296"/>
      <c r="B328" s="248"/>
      <c r="C328" s="299"/>
      <c r="D328" s="302"/>
      <c r="E328" s="301"/>
      <c r="F328" s="301"/>
    </row>
    <row r="329" spans="1:6">
      <c r="A329" s="1222" t="s">
        <v>801</v>
      </c>
      <c r="B329" s="1222"/>
      <c r="C329" s="1222"/>
      <c r="D329" s="1222"/>
      <c r="E329" s="1222"/>
      <c r="F329" s="1222"/>
    </row>
    <row r="330" spans="1:6">
      <c r="A330" s="1222"/>
      <c r="B330" s="1222"/>
      <c r="C330" s="1222"/>
      <c r="D330" s="1222"/>
      <c r="E330" s="1222"/>
      <c r="F330" s="1222"/>
    </row>
    <row r="331" spans="1:6">
      <c r="A331" s="1222"/>
      <c r="B331" s="1222"/>
      <c r="C331" s="1222"/>
      <c r="D331" s="1222"/>
      <c r="E331" s="1222"/>
      <c r="F331" s="1222"/>
    </row>
    <row r="332" spans="1:6" ht="13">
      <c r="A332" s="296"/>
      <c r="B332" s="248"/>
      <c r="C332" s="299"/>
      <c r="D332" s="302"/>
      <c r="E332" s="301"/>
      <c r="F332" s="301"/>
    </row>
    <row r="333" spans="1:6">
      <c r="A333" s="1222" t="s">
        <v>800</v>
      </c>
      <c r="B333" s="1222"/>
      <c r="C333" s="1222"/>
      <c r="D333" s="1222"/>
      <c r="E333" s="1222"/>
      <c r="F333" s="1222"/>
    </row>
    <row r="334" spans="1:6">
      <c r="A334" s="1222"/>
      <c r="B334" s="1222"/>
      <c r="C334" s="1222"/>
      <c r="D334" s="1222"/>
      <c r="E334" s="1222"/>
      <c r="F334" s="1222"/>
    </row>
    <row r="335" spans="1:6">
      <c r="A335" s="1222"/>
      <c r="B335" s="1222"/>
      <c r="C335" s="1222"/>
      <c r="D335" s="1222"/>
      <c r="E335" s="1222"/>
      <c r="F335" s="1222"/>
    </row>
    <row r="336" spans="1:6" ht="13">
      <c r="A336" s="296"/>
      <c r="B336" s="248"/>
      <c r="C336" s="299"/>
      <c r="D336" s="302"/>
      <c r="E336" s="301"/>
      <c r="F336" s="301"/>
    </row>
    <row r="337" spans="1:6">
      <c r="A337" s="1222" t="s">
        <v>799</v>
      </c>
      <c r="B337" s="1222"/>
      <c r="C337" s="1222"/>
      <c r="D337" s="1222"/>
      <c r="E337" s="1222"/>
      <c r="F337" s="1222"/>
    </row>
    <row r="338" spans="1:6">
      <c r="A338" s="1222"/>
      <c r="B338" s="1222"/>
      <c r="C338" s="1222"/>
      <c r="D338" s="1222"/>
      <c r="E338" s="1222"/>
      <c r="F338" s="1222"/>
    </row>
    <row r="339" spans="1:6">
      <c r="A339" s="1222"/>
      <c r="B339" s="1222"/>
      <c r="C339" s="1222"/>
      <c r="D339" s="1222"/>
      <c r="E339" s="1222"/>
      <c r="F339" s="1222"/>
    </row>
    <row r="340" spans="1:6" ht="13">
      <c r="A340" s="296"/>
      <c r="B340" s="248"/>
      <c r="C340" s="299"/>
      <c r="D340" s="302"/>
      <c r="E340" s="301"/>
      <c r="F340" s="301"/>
    </row>
    <row r="341" spans="1:6">
      <c r="A341" s="1222" t="s">
        <v>798</v>
      </c>
      <c r="B341" s="1222"/>
      <c r="C341" s="1222"/>
      <c r="D341" s="1222"/>
      <c r="E341" s="1222"/>
      <c r="F341" s="1222"/>
    </row>
    <row r="342" spans="1:6">
      <c r="A342" s="1222"/>
      <c r="B342" s="1222"/>
      <c r="C342" s="1222"/>
      <c r="D342" s="1222"/>
      <c r="E342" s="1222"/>
      <c r="F342" s="1222"/>
    </row>
    <row r="343" spans="1:6" ht="13">
      <c r="A343" s="296"/>
      <c r="B343" s="248"/>
      <c r="C343" s="299"/>
      <c r="D343" s="302"/>
      <c r="E343" s="301"/>
      <c r="F343" s="301"/>
    </row>
    <row r="344" spans="1:6">
      <c r="A344" s="1222" t="s">
        <v>797</v>
      </c>
      <c r="B344" s="1222"/>
      <c r="C344" s="1222"/>
      <c r="D344" s="1222"/>
      <c r="E344" s="1222"/>
      <c r="F344" s="1222"/>
    </row>
    <row r="345" spans="1:6">
      <c r="A345" s="1222"/>
      <c r="B345" s="1222"/>
      <c r="C345" s="1222"/>
      <c r="D345" s="1222"/>
      <c r="E345" s="1222"/>
      <c r="F345" s="1222"/>
    </row>
    <row r="346" spans="1:6">
      <c r="A346" s="1222"/>
      <c r="B346" s="1222"/>
      <c r="C346" s="1222"/>
      <c r="D346" s="1222"/>
      <c r="E346" s="1222"/>
      <c r="F346" s="1222"/>
    </row>
    <row r="347" spans="1:6">
      <c r="A347" s="1222"/>
      <c r="B347" s="1222"/>
      <c r="C347" s="1222"/>
      <c r="D347" s="1222"/>
      <c r="E347" s="1222"/>
      <c r="F347" s="1222"/>
    </row>
    <row r="348" spans="1:6">
      <c r="A348" s="1222"/>
      <c r="B348" s="1222"/>
      <c r="C348" s="1222"/>
      <c r="D348" s="1222"/>
      <c r="E348" s="1222"/>
      <c r="F348" s="1222"/>
    </row>
    <row r="349" spans="1:6">
      <c r="A349" s="1222"/>
      <c r="B349" s="1222"/>
      <c r="C349" s="1222"/>
      <c r="D349" s="1222"/>
      <c r="E349" s="1222"/>
      <c r="F349" s="1222"/>
    </row>
    <row r="350" spans="1:6">
      <c r="A350" s="1222"/>
      <c r="B350" s="1222"/>
      <c r="C350" s="1222"/>
      <c r="D350" s="1222"/>
      <c r="E350" s="1222"/>
      <c r="F350" s="1222"/>
    </row>
    <row r="351" spans="1:6" ht="13">
      <c r="A351" s="296"/>
      <c r="B351" s="248"/>
      <c r="C351" s="299"/>
      <c r="D351" s="302"/>
      <c r="E351" s="301"/>
      <c r="F351" s="301"/>
    </row>
    <row r="352" spans="1:6">
      <c r="A352" s="1222" t="s">
        <v>796</v>
      </c>
      <c r="B352" s="1222"/>
      <c r="C352" s="1222"/>
      <c r="D352" s="1222"/>
      <c r="E352" s="1222"/>
      <c r="F352" s="1222"/>
    </row>
    <row r="353" spans="1:6">
      <c r="A353" s="1222"/>
      <c r="B353" s="1222"/>
      <c r="C353" s="1222"/>
      <c r="D353" s="1222"/>
      <c r="E353" s="1222"/>
      <c r="F353" s="1222"/>
    </row>
    <row r="354" spans="1:6">
      <c r="A354" s="1222"/>
      <c r="B354" s="1222"/>
      <c r="C354" s="1222"/>
      <c r="D354" s="1222"/>
      <c r="E354" s="1222"/>
      <c r="F354" s="1222"/>
    </row>
    <row r="355" spans="1:6" ht="13">
      <c r="A355" s="296"/>
      <c r="B355" s="248"/>
      <c r="C355" s="299"/>
      <c r="D355" s="302"/>
      <c r="E355" s="301"/>
      <c r="F355" s="301"/>
    </row>
    <row r="356" spans="1:6">
      <c r="A356" s="1222" t="s">
        <v>795</v>
      </c>
      <c r="B356" s="1222"/>
      <c r="C356" s="1222"/>
      <c r="D356" s="1222"/>
      <c r="E356" s="1222"/>
      <c r="F356" s="1222"/>
    </row>
    <row r="357" spans="1:6">
      <c r="A357" s="1222"/>
      <c r="B357" s="1222"/>
      <c r="C357" s="1222"/>
      <c r="D357" s="1222"/>
      <c r="E357" s="1222"/>
      <c r="F357" s="1222"/>
    </row>
    <row r="358" spans="1:6">
      <c r="A358" s="1222"/>
      <c r="B358" s="1222"/>
      <c r="C358" s="1222"/>
      <c r="D358" s="1222"/>
      <c r="E358" s="1222"/>
      <c r="F358" s="1222"/>
    </row>
    <row r="359" spans="1:6" ht="8.25" customHeight="1">
      <c r="A359" s="1222"/>
      <c r="B359" s="1222"/>
      <c r="C359" s="1222"/>
      <c r="D359" s="1222"/>
      <c r="E359" s="1222"/>
      <c r="F359" s="1222"/>
    </row>
    <row r="360" spans="1:6" ht="13">
      <c r="A360" s="296"/>
      <c r="B360" s="248"/>
      <c r="C360" s="299"/>
      <c r="D360" s="302"/>
      <c r="E360" s="301"/>
      <c r="F360" s="301"/>
    </row>
    <row r="361" spans="1:6">
      <c r="A361" s="1222" t="s">
        <v>794</v>
      </c>
      <c r="B361" s="1222"/>
      <c r="C361" s="1222"/>
      <c r="D361" s="1222"/>
      <c r="E361" s="1222"/>
      <c r="F361" s="1222"/>
    </row>
    <row r="362" spans="1:6">
      <c r="A362" s="1222"/>
      <c r="B362" s="1222"/>
      <c r="C362" s="1222"/>
      <c r="D362" s="1222"/>
      <c r="E362" s="1222"/>
      <c r="F362" s="1222"/>
    </row>
    <row r="363" spans="1:6" ht="5.25" customHeight="1">
      <c r="A363" s="1222"/>
      <c r="B363" s="1222"/>
      <c r="C363" s="1222"/>
      <c r="D363" s="1222"/>
      <c r="E363" s="1222"/>
      <c r="F363" s="1222"/>
    </row>
    <row r="364" spans="1:6" ht="13">
      <c r="A364" s="301"/>
      <c r="B364" s="248"/>
      <c r="C364" s="299"/>
      <c r="D364" s="302"/>
      <c r="E364" s="301"/>
      <c r="F364" s="301"/>
    </row>
    <row r="365" spans="1:6">
      <c r="A365" s="1222" t="s">
        <v>793</v>
      </c>
      <c r="B365" s="1222"/>
      <c r="C365" s="1222"/>
      <c r="D365" s="1222"/>
      <c r="E365" s="1222"/>
      <c r="F365" s="1222"/>
    </row>
    <row r="366" spans="1:6">
      <c r="A366" s="1222"/>
      <c r="B366" s="1222"/>
      <c r="C366" s="1222"/>
      <c r="D366" s="1222"/>
      <c r="E366" s="1222"/>
      <c r="F366" s="1222"/>
    </row>
    <row r="367" spans="1:6">
      <c r="A367" s="1222"/>
      <c r="B367" s="1222"/>
      <c r="C367" s="1222"/>
      <c r="D367" s="1222"/>
      <c r="E367" s="1222"/>
      <c r="F367" s="1222"/>
    </row>
    <row r="368" spans="1:6" ht="13">
      <c r="A368" s="296"/>
      <c r="B368" s="248"/>
      <c r="C368" s="299"/>
      <c r="D368" s="302"/>
      <c r="E368" s="301"/>
      <c r="F368" s="301"/>
    </row>
    <row r="369" spans="1:6">
      <c r="A369" s="1222" t="s">
        <v>792</v>
      </c>
      <c r="B369" s="1222"/>
      <c r="C369" s="1222"/>
      <c r="D369" s="1222"/>
      <c r="E369" s="1222"/>
      <c r="F369" s="1222"/>
    </row>
    <row r="370" spans="1:6">
      <c r="A370" s="1222"/>
      <c r="B370" s="1222"/>
      <c r="C370" s="1222"/>
      <c r="D370" s="1222"/>
      <c r="E370" s="1222"/>
      <c r="F370" s="1222"/>
    </row>
    <row r="371" spans="1:6">
      <c r="A371" s="1222"/>
      <c r="B371" s="1222"/>
      <c r="C371" s="1222"/>
      <c r="D371" s="1222"/>
      <c r="E371" s="1222"/>
      <c r="F371" s="1222"/>
    </row>
    <row r="372" spans="1:6">
      <c r="A372" s="1222"/>
      <c r="B372" s="1222"/>
      <c r="C372" s="1222"/>
      <c r="D372" s="1222"/>
      <c r="E372" s="1222"/>
      <c r="F372" s="1222"/>
    </row>
    <row r="373" spans="1:6" ht="4.5" customHeight="1">
      <c r="A373" s="1222"/>
      <c r="B373" s="1222"/>
      <c r="C373" s="1222"/>
      <c r="D373" s="1222"/>
      <c r="E373" s="1222"/>
      <c r="F373" s="1222"/>
    </row>
    <row r="374" spans="1:6" ht="13">
      <c r="A374" s="296"/>
      <c r="B374" s="248"/>
      <c r="C374" s="299"/>
      <c r="D374" s="302"/>
      <c r="E374" s="301"/>
      <c r="F374" s="301"/>
    </row>
    <row r="375" spans="1:6">
      <c r="A375" s="1222" t="s">
        <v>791</v>
      </c>
      <c r="B375" s="1222"/>
      <c r="C375" s="1222"/>
      <c r="D375" s="1222"/>
      <c r="E375" s="1222"/>
      <c r="F375" s="1222"/>
    </row>
    <row r="376" spans="1:6">
      <c r="A376" s="1222"/>
      <c r="B376" s="1222"/>
      <c r="C376" s="1222"/>
      <c r="D376" s="1222"/>
      <c r="E376" s="1222"/>
      <c r="F376" s="1222"/>
    </row>
    <row r="377" spans="1:6" ht="13">
      <c r="A377" s="296"/>
      <c r="B377" s="248"/>
      <c r="C377" s="299"/>
      <c r="D377" s="302"/>
      <c r="E377" s="301"/>
      <c r="F377" s="301"/>
    </row>
    <row r="378" spans="1:6">
      <c r="A378" s="1222" t="s">
        <v>790</v>
      </c>
      <c r="B378" s="1222"/>
      <c r="C378" s="1222"/>
      <c r="D378" s="1222"/>
      <c r="E378" s="1222"/>
      <c r="F378" s="1222"/>
    </row>
    <row r="379" spans="1:6">
      <c r="A379" s="1222"/>
      <c r="B379" s="1222"/>
      <c r="C379" s="1222"/>
      <c r="D379" s="1222"/>
      <c r="E379" s="1222"/>
      <c r="F379" s="1222"/>
    </row>
    <row r="380" spans="1:6">
      <c r="A380" s="1222"/>
      <c r="B380" s="1222"/>
      <c r="C380" s="1222"/>
      <c r="D380" s="1222"/>
      <c r="E380" s="1222"/>
      <c r="F380" s="1222"/>
    </row>
    <row r="381" spans="1:6">
      <c r="A381" s="1222"/>
      <c r="B381" s="1222"/>
      <c r="C381" s="1222"/>
      <c r="D381" s="1222"/>
      <c r="E381" s="1222"/>
      <c r="F381" s="1222"/>
    </row>
    <row r="382" spans="1:6">
      <c r="A382" s="1222"/>
      <c r="B382" s="1222"/>
      <c r="C382" s="1222"/>
      <c r="D382" s="1222"/>
      <c r="E382" s="1222"/>
      <c r="F382" s="1222"/>
    </row>
    <row r="383" spans="1:6" ht="13">
      <c r="A383" s="296"/>
      <c r="B383" s="248"/>
      <c r="C383" s="299"/>
      <c r="D383" s="302"/>
      <c r="E383" s="301"/>
      <c r="F383" s="301"/>
    </row>
    <row r="384" spans="1:6">
      <c r="A384" s="1222" t="s">
        <v>789</v>
      </c>
      <c r="B384" s="1222"/>
      <c r="C384" s="1222"/>
      <c r="D384" s="1222"/>
      <c r="E384" s="1222"/>
      <c r="F384" s="1222"/>
    </row>
    <row r="385" spans="1:8">
      <c r="A385" s="1222"/>
      <c r="B385" s="1222"/>
      <c r="C385" s="1222"/>
      <c r="D385" s="1222"/>
      <c r="E385" s="1222"/>
      <c r="F385" s="1222"/>
    </row>
    <row r="386" spans="1:8">
      <c r="A386" s="1222"/>
      <c r="B386" s="1222"/>
      <c r="C386" s="1222"/>
      <c r="D386" s="1222"/>
      <c r="E386" s="1222"/>
      <c r="F386" s="1222"/>
    </row>
    <row r="387" spans="1:8" ht="13">
      <c r="A387" s="238"/>
      <c r="B387" s="240"/>
      <c r="C387" s="239"/>
      <c r="D387" s="239"/>
      <c r="E387" s="238"/>
      <c r="F387" s="238"/>
    </row>
    <row r="388" spans="1:8" s="349" customFormat="1" ht="14.5">
      <c r="A388" s="288"/>
      <c r="B388" s="255" t="s">
        <v>438</v>
      </c>
      <c r="C388" s="254"/>
      <c r="D388" s="254"/>
      <c r="E388" s="253"/>
      <c r="F388" s="253"/>
      <c r="G388" s="350"/>
      <c r="H388" s="350"/>
    </row>
    <row r="389" spans="1:8" ht="13">
      <c r="A389" s="285"/>
      <c r="B389" s="284"/>
      <c r="C389" s="239"/>
      <c r="D389" s="239"/>
      <c r="E389" s="238"/>
      <c r="F389" s="238"/>
    </row>
    <row r="390" spans="1:8">
      <c r="A390" s="1222" t="s">
        <v>788</v>
      </c>
      <c r="B390" s="1222"/>
      <c r="C390" s="1222"/>
      <c r="D390" s="1222"/>
      <c r="E390" s="1222"/>
      <c r="F390" s="1222"/>
    </row>
    <row r="391" spans="1:8">
      <c r="A391" s="1222"/>
      <c r="B391" s="1222"/>
      <c r="C391" s="1222"/>
      <c r="D391" s="1222"/>
      <c r="E391" s="1222"/>
      <c r="F391" s="1222"/>
    </row>
    <row r="392" spans="1:8">
      <c r="A392" s="1222"/>
      <c r="B392" s="1222"/>
      <c r="C392" s="1222"/>
      <c r="D392" s="1222"/>
      <c r="E392" s="1222"/>
      <c r="F392" s="1222"/>
    </row>
    <row r="393" spans="1:8" ht="13">
      <c r="A393" s="300"/>
      <c r="B393" s="248"/>
      <c r="C393" s="299"/>
      <c r="D393" s="299"/>
      <c r="E393" s="298"/>
      <c r="F393" s="298"/>
    </row>
    <row r="394" spans="1:8">
      <c r="A394" s="1222" t="s">
        <v>787</v>
      </c>
      <c r="B394" s="1222"/>
      <c r="C394" s="1222"/>
      <c r="D394" s="1222"/>
      <c r="E394" s="1222"/>
      <c r="F394" s="1222"/>
    </row>
    <row r="395" spans="1:8" ht="4.5" customHeight="1">
      <c r="A395" s="1222"/>
      <c r="B395" s="1222"/>
      <c r="C395" s="1222"/>
      <c r="D395" s="1222"/>
      <c r="E395" s="1222"/>
      <c r="F395" s="1222"/>
    </row>
    <row r="396" spans="1:8" ht="13">
      <c r="A396" s="300"/>
      <c r="B396" s="248"/>
      <c r="C396" s="299"/>
      <c r="D396" s="299"/>
      <c r="E396" s="298"/>
      <c r="F396" s="298"/>
    </row>
    <row r="397" spans="1:8">
      <c r="A397" s="1222" t="s">
        <v>786</v>
      </c>
      <c r="B397" s="1222"/>
      <c r="C397" s="1222"/>
      <c r="D397" s="1222"/>
      <c r="E397" s="1222"/>
      <c r="F397" s="1222"/>
    </row>
    <row r="398" spans="1:8">
      <c r="A398" s="1222"/>
      <c r="B398" s="1222"/>
      <c r="C398" s="1222"/>
      <c r="D398" s="1222"/>
      <c r="E398" s="1222"/>
      <c r="F398" s="1222"/>
    </row>
    <row r="399" spans="1:8">
      <c r="A399" s="1222"/>
      <c r="B399" s="1222"/>
      <c r="C399" s="1222"/>
      <c r="D399" s="1222"/>
      <c r="E399" s="1222"/>
      <c r="F399" s="1222"/>
    </row>
    <row r="400" spans="1:8">
      <c r="A400" s="1222"/>
      <c r="B400" s="1222"/>
      <c r="C400" s="1222"/>
      <c r="D400" s="1222"/>
      <c r="E400" s="1222"/>
      <c r="F400" s="1222"/>
    </row>
    <row r="401" spans="1:6" ht="2.25" customHeight="1">
      <c r="A401" s="1222"/>
      <c r="B401" s="1222"/>
      <c r="C401" s="1222"/>
      <c r="D401" s="1222"/>
      <c r="E401" s="1222"/>
      <c r="F401" s="1222"/>
    </row>
    <row r="402" spans="1:6" hidden="1">
      <c r="A402" s="1222"/>
      <c r="B402" s="1222"/>
      <c r="C402" s="1222"/>
      <c r="D402" s="1222"/>
      <c r="E402" s="1222"/>
      <c r="F402" s="1222"/>
    </row>
    <row r="403" spans="1:6" hidden="1">
      <c r="A403" s="1222"/>
      <c r="B403" s="1222"/>
      <c r="C403" s="1222"/>
      <c r="D403" s="1222"/>
      <c r="E403" s="1222"/>
      <c r="F403" s="1222"/>
    </row>
    <row r="404" spans="1:6" ht="13">
      <c r="A404" s="300"/>
      <c r="B404" s="248"/>
      <c r="C404" s="299"/>
      <c r="D404" s="299"/>
      <c r="E404" s="298"/>
      <c r="F404" s="298"/>
    </row>
    <row r="405" spans="1:6">
      <c r="A405" s="1222" t="s">
        <v>639</v>
      </c>
      <c r="B405" s="1222"/>
      <c r="C405" s="1222"/>
      <c r="D405" s="1222"/>
      <c r="E405" s="1222"/>
      <c r="F405" s="1222"/>
    </row>
    <row r="406" spans="1:6">
      <c r="A406" s="1222"/>
      <c r="B406" s="1222"/>
      <c r="C406" s="1222"/>
      <c r="D406" s="1222"/>
      <c r="E406" s="1222"/>
      <c r="F406" s="1222"/>
    </row>
    <row r="407" spans="1:6">
      <c r="A407" s="1222"/>
      <c r="B407" s="1222"/>
      <c r="C407" s="1222"/>
      <c r="D407" s="1222"/>
      <c r="E407" s="1222"/>
      <c r="F407" s="1222"/>
    </row>
    <row r="408" spans="1:6">
      <c r="A408" s="1222"/>
      <c r="B408" s="1222"/>
      <c r="C408" s="1222"/>
      <c r="D408" s="1222"/>
      <c r="E408" s="1222"/>
      <c r="F408" s="1222"/>
    </row>
    <row r="409" spans="1:6" ht="6" customHeight="1">
      <c r="A409" s="1222"/>
      <c r="B409" s="1222"/>
      <c r="C409" s="1222"/>
      <c r="D409" s="1222"/>
      <c r="E409" s="1222"/>
      <c r="F409" s="1222"/>
    </row>
    <row r="410" spans="1:6" ht="13">
      <c r="A410" s="300"/>
      <c r="B410" s="248"/>
      <c r="C410" s="299"/>
      <c r="D410" s="299"/>
      <c r="E410" s="298"/>
      <c r="F410" s="298"/>
    </row>
    <row r="411" spans="1:6">
      <c r="A411" s="1222" t="s">
        <v>785</v>
      </c>
      <c r="B411" s="1222"/>
      <c r="C411" s="1222"/>
      <c r="D411" s="1222"/>
      <c r="E411" s="1222"/>
      <c r="F411" s="1222"/>
    </row>
    <row r="412" spans="1:6">
      <c r="A412" s="1222"/>
      <c r="B412" s="1222"/>
      <c r="C412" s="1222"/>
      <c r="D412" s="1222"/>
      <c r="E412" s="1222"/>
      <c r="F412" s="1222"/>
    </row>
    <row r="413" spans="1:6" ht="8.25" customHeight="1">
      <c r="A413" s="1222"/>
      <c r="B413" s="1222"/>
      <c r="C413" s="1222"/>
      <c r="D413" s="1222"/>
      <c r="E413" s="1222"/>
      <c r="F413" s="1222"/>
    </row>
    <row r="414" spans="1:6" ht="13">
      <c r="A414" s="300"/>
      <c r="B414" s="248"/>
      <c r="C414" s="299"/>
      <c r="D414" s="299"/>
      <c r="E414" s="298"/>
      <c r="F414" s="298"/>
    </row>
    <row r="415" spans="1:6">
      <c r="A415" s="1222" t="s">
        <v>784</v>
      </c>
      <c r="B415" s="1222"/>
      <c r="C415" s="1222"/>
      <c r="D415" s="1222"/>
      <c r="E415" s="1222"/>
      <c r="F415" s="1222"/>
    </row>
    <row r="416" spans="1:6">
      <c r="A416" s="1222"/>
      <c r="B416" s="1222"/>
      <c r="C416" s="1222"/>
      <c r="D416" s="1222"/>
      <c r="E416" s="1222"/>
      <c r="F416" s="1222"/>
    </row>
    <row r="417" spans="1:8">
      <c r="A417" s="1222"/>
      <c r="B417" s="1222"/>
      <c r="C417" s="1222"/>
      <c r="D417" s="1222"/>
      <c r="E417" s="1222"/>
      <c r="F417" s="1222"/>
    </row>
    <row r="418" spans="1:8">
      <c r="A418" s="1222"/>
      <c r="B418" s="1222"/>
      <c r="C418" s="1222"/>
      <c r="D418" s="1222"/>
      <c r="E418" s="1222"/>
      <c r="F418" s="1222"/>
    </row>
    <row r="419" spans="1:8">
      <c r="A419" s="1222"/>
      <c r="B419" s="1222"/>
      <c r="C419" s="1222"/>
      <c r="D419" s="1222"/>
      <c r="E419" s="1222"/>
      <c r="F419" s="1222"/>
    </row>
    <row r="420" spans="1:8" ht="13">
      <c r="A420" s="300"/>
      <c r="B420" s="248"/>
      <c r="C420" s="299"/>
      <c r="D420" s="299"/>
      <c r="E420" s="298"/>
      <c r="F420" s="298"/>
    </row>
    <row r="421" spans="1:8">
      <c r="A421" s="1222" t="s">
        <v>783</v>
      </c>
      <c r="B421" s="1222"/>
      <c r="C421" s="1222"/>
      <c r="D421" s="1222"/>
      <c r="E421" s="1222"/>
      <c r="F421" s="1222"/>
    </row>
    <row r="422" spans="1:8">
      <c r="A422" s="1222"/>
      <c r="B422" s="1222"/>
      <c r="C422" s="1222"/>
      <c r="D422" s="1222"/>
      <c r="E422" s="1222"/>
      <c r="F422" s="1222"/>
    </row>
    <row r="423" spans="1:8" ht="13">
      <c r="A423" s="304"/>
      <c r="B423" s="248"/>
      <c r="C423" s="239"/>
      <c r="D423" s="239"/>
      <c r="E423" s="238"/>
      <c r="F423" s="238"/>
    </row>
    <row r="424" spans="1:8">
      <c r="A424" s="1222" t="s">
        <v>782</v>
      </c>
      <c r="B424" s="1222"/>
      <c r="C424" s="1222"/>
      <c r="D424" s="1222"/>
      <c r="E424" s="1222"/>
      <c r="F424" s="1222"/>
    </row>
    <row r="425" spans="1:8">
      <c r="A425" s="1222"/>
      <c r="B425" s="1222"/>
      <c r="C425" s="1222"/>
      <c r="D425" s="1222"/>
      <c r="E425" s="1222"/>
      <c r="F425" s="1222"/>
    </row>
    <row r="426" spans="1:8">
      <c r="A426" s="1222"/>
      <c r="B426" s="1222"/>
      <c r="C426" s="1222"/>
      <c r="D426" s="1222"/>
      <c r="E426" s="1222"/>
      <c r="F426" s="1222"/>
    </row>
    <row r="427" spans="1:8" ht="13">
      <c r="A427" s="304" t="s">
        <v>781</v>
      </c>
      <c r="B427" s="248"/>
      <c r="C427" s="239"/>
      <c r="D427" s="239"/>
      <c r="E427" s="238"/>
      <c r="F427" s="238"/>
    </row>
    <row r="428" spans="1:8" ht="13">
      <c r="A428" s="238"/>
      <c r="B428" s="240"/>
      <c r="C428" s="239"/>
      <c r="D428" s="239"/>
      <c r="E428" s="238"/>
      <c r="F428" s="238"/>
    </row>
    <row r="429" spans="1:8" s="349" customFormat="1" ht="14.5">
      <c r="A429" s="288"/>
      <c r="B429" s="255" t="s">
        <v>780</v>
      </c>
      <c r="C429" s="286"/>
      <c r="D429" s="254"/>
      <c r="E429" s="253"/>
      <c r="F429" s="253"/>
      <c r="G429" s="350"/>
      <c r="H429" s="350"/>
    </row>
    <row r="430" spans="1:8" ht="13">
      <c r="A430" s="285"/>
      <c r="B430" s="284"/>
      <c r="C430" s="277"/>
      <c r="D430" s="239"/>
      <c r="E430" s="238"/>
      <c r="F430" s="238"/>
    </row>
    <row r="431" spans="1:8">
      <c r="A431" s="1222" t="s">
        <v>615</v>
      </c>
      <c r="B431" s="1222"/>
      <c r="C431" s="1222"/>
      <c r="D431" s="1222"/>
      <c r="E431" s="1222"/>
      <c r="F431" s="1222"/>
    </row>
    <row r="432" spans="1:8">
      <c r="A432" s="1222"/>
      <c r="B432" s="1222"/>
      <c r="C432" s="1222"/>
      <c r="D432" s="1222"/>
      <c r="E432" s="1222"/>
      <c r="F432" s="1222"/>
    </row>
    <row r="433" spans="1:6">
      <c r="A433" s="1222"/>
      <c r="B433" s="1222"/>
      <c r="C433" s="1222"/>
      <c r="D433" s="1222"/>
      <c r="E433" s="1222"/>
      <c r="F433" s="1222"/>
    </row>
    <row r="434" spans="1:6">
      <c r="A434" s="1222"/>
      <c r="B434" s="1222"/>
      <c r="C434" s="1222"/>
      <c r="D434" s="1222"/>
      <c r="E434" s="1222"/>
      <c r="F434" s="1222"/>
    </row>
    <row r="435" spans="1:6" ht="4.5" customHeight="1">
      <c r="A435" s="1222"/>
      <c r="B435" s="1222"/>
      <c r="C435" s="1222"/>
      <c r="D435" s="1222"/>
      <c r="E435" s="1222"/>
      <c r="F435" s="1222"/>
    </row>
    <row r="436" spans="1:6" ht="13">
      <c r="A436" s="344"/>
      <c r="B436" s="316"/>
      <c r="C436" s="305"/>
      <c r="D436" s="297"/>
      <c r="E436" s="344"/>
      <c r="F436" s="344"/>
    </row>
    <row r="437" spans="1:6">
      <c r="A437" s="1222" t="s">
        <v>779</v>
      </c>
      <c r="B437" s="1222"/>
      <c r="C437" s="1222"/>
      <c r="D437" s="1222"/>
      <c r="E437" s="1222"/>
      <c r="F437" s="1222"/>
    </row>
    <row r="438" spans="1:6">
      <c r="A438" s="1222"/>
      <c r="B438" s="1222"/>
      <c r="C438" s="1222"/>
      <c r="D438" s="1222"/>
      <c r="E438" s="1222"/>
      <c r="F438" s="1222"/>
    </row>
    <row r="439" spans="1:6">
      <c r="A439" s="1222"/>
      <c r="B439" s="1222"/>
      <c r="C439" s="1222"/>
      <c r="D439" s="1222"/>
      <c r="E439" s="1222"/>
      <c r="F439" s="1222"/>
    </row>
    <row r="440" spans="1:6">
      <c r="A440" s="1222"/>
      <c r="B440" s="1222"/>
      <c r="C440" s="1222"/>
      <c r="D440" s="1222"/>
      <c r="E440" s="1222"/>
      <c r="F440" s="1222"/>
    </row>
    <row r="441" spans="1:6">
      <c r="A441" s="1222"/>
      <c r="B441" s="1222"/>
      <c r="C441" s="1222"/>
      <c r="D441" s="1222"/>
      <c r="E441" s="1222"/>
      <c r="F441" s="1222"/>
    </row>
    <row r="442" spans="1:6" ht="7.5" customHeight="1">
      <c r="A442" s="1222"/>
      <c r="B442" s="1222"/>
      <c r="C442" s="1222"/>
      <c r="D442" s="1222"/>
      <c r="E442" s="1222"/>
      <c r="F442" s="1222"/>
    </row>
    <row r="443" spans="1:6" ht="13">
      <c r="A443" s="296"/>
      <c r="B443" s="245"/>
      <c r="C443" s="305"/>
      <c r="D443" s="297"/>
      <c r="E443" s="296"/>
      <c r="F443" s="296"/>
    </row>
    <row r="444" spans="1:6">
      <c r="A444" s="1222" t="s">
        <v>398</v>
      </c>
      <c r="B444" s="1222"/>
      <c r="C444" s="1222"/>
      <c r="D444" s="1222"/>
      <c r="E444" s="1222"/>
      <c r="F444" s="1222"/>
    </row>
    <row r="445" spans="1:6">
      <c r="A445" s="1222"/>
      <c r="B445" s="1222"/>
      <c r="C445" s="1222"/>
      <c r="D445" s="1222"/>
      <c r="E445" s="1222"/>
      <c r="F445" s="1222"/>
    </row>
    <row r="446" spans="1:6" ht="13">
      <c r="A446" s="296"/>
      <c r="B446" s="248"/>
      <c r="C446" s="355"/>
      <c r="D446" s="299"/>
      <c r="E446" s="301"/>
      <c r="F446" s="301"/>
    </row>
    <row r="447" spans="1:6" ht="13">
      <c r="A447" s="1223" t="s">
        <v>400</v>
      </c>
      <c r="B447" s="1223"/>
      <c r="C447" s="1223"/>
      <c r="D447" s="1223"/>
      <c r="E447" s="1223"/>
      <c r="F447" s="1223"/>
    </row>
    <row r="448" spans="1:6" ht="13">
      <c r="A448" s="361"/>
      <c r="B448" s="245"/>
      <c r="C448" s="279"/>
      <c r="D448" s="244"/>
      <c r="E448" s="361"/>
      <c r="F448" s="361"/>
    </row>
    <row r="449" spans="1:6">
      <c r="A449" s="1225" t="s">
        <v>401</v>
      </c>
      <c r="B449" s="1225"/>
      <c r="C449" s="1225"/>
      <c r="D449" s="1225"/>
      <c r="E449" s="1225"/>
      <c r="F449" s="1225"/>
    </row>
    <row r="450" spans="1:6">
      <c r="A450" s="1225"/>
      <c r="B450" s="1225"/>
      <c r="C450" s="1225"/>
      <c r="D450" s="1225"/>
      <c r="E450" s="1225"/>
      <c r="F450" s="1225"/>
    </row>
    <row r="451" spans="1:6" ht="2.25" customHeight="1">
      <c r="A451" s="1225"/>
      <c r="B451" s="1225"/>
      <c r="C451" s="1225"/>
      <c r="D451" s="1225"/>
      <c r="E451" s="1225"/>
      <c r="F451" s="1225"/>
    </row>
    <row r="452" spans="1:6" ht="13">
      <c r="A452" s="245"/>
      <c r="B452" s="245"/>
      <c r="C452" s="259"/>
      <c r="D452" s="289"/>
      <c r="E452" s="245"/>
      <c r="F452" s="245"/>
    </row>
    <row r="453" spans="1:6">
      <c r="A453" s="1222" t="s">
        <v>751</v>
      </c>
      <c r="B453" s="1222"/>
      <c r="C453" s="1222"/>
      <c r="D453" s="1222"/>
      <c r="E453" s="1222"/>
      <c r="F453" s="1222"/>
    </row>
    <row r="454" spans="1:6">
      <c r="A454" s="1222"/>
      <c r="B454" s="1222"/>
      <c r="C454" s="1222"/>
      <c r="D454" s="1222"/>
      <c r="E454" s="1222"/>
      <c r="F454" s="1222"/>
    </row>
    <row r="455" spans="1:6" ht="13">
      <c r="A455" s="243"/>
      <c r="B455" s="316"/>
      <c r="C455" s="279"/>
      <c r="D455" s="244"/>
      <c r="E455" s="243"/>
      <c r="F455" s="243"/>
    </row>
    <row r="456" spans="1:6">
      <c r="A456" s="1222" t="s">
        <v>778</v>
      </c>
      <c r="B456" s="1222"/>
      <c r="C456" s="1222"/>
      <c r="D456" s="1222"/>
      <c r="E456" s="1222"/>
      <c r="F456" s="1222"/>
    </row>
    <row r="457" spans="1:6">
      <c r="A457" s="1222"/>
      <c r="B457" s="1222"/>
      <c r="C457" s="1222"/>
      <c r="D457" s="1222"/>
      <c r="E457" s="1222"/>
      <c r="F457" s="1222"/>
    </row>
    <row r="458" spans="1:6" ht="13">
      <c r="A458" s="344"/>
      <c r="B458" s="316"/>
      <c r="C458" s="305"/>
      <c r="D458" s="297"/>
      <c r="E458" s="344"/>
      <c r="F458" s="344"/>
    </row>
    <row r="459" spans="1:6">
      <c r="A459" s="1222" t="s">
        <v>777</v>
      </c>
      <c r="B459" s="1222"/>
      <c r="C459" s="1222"/>
      <c r="D459" s="1222"/>
      <c r="E459" s="1222"/>
      <c r="F459" s="1222"/>
    </row>
    <row r="460" spans="1:6">
      <c r="A460" s="1222"/>
      <c r="B460" s="1222"/>
      <c r="C460" s="1222"/>
      <c r="D460" s="1222"/>
      <c r="E460" s="1222"/>
      <c r="F460" s="1222"/>
    </row>
    <row r="461" spans="1:6">
      <c r="A461" s="1222"/>
      <c r="B461" s="1222"/>
      <c r="C461" s="1222"/>
      <c r="D461" s="1222"/>
      <c r="E461" s="1222"/>
      <c r="F461" s="1222"/>
    </row>
    <row r="462" spans="1:6">
      <c r="A462" s="1222"/>
      <c r="B462" s="1222"/>
      <c r="C462" s="1222"/>
      <c r="D462" s="1222"/>
      <c r="E462" s="1222"/>
      <c r="F462" s="1222"/>
    </row>
    <row r="463" spans="1:6">
      <c r="A463" s="1222"/>
      <c r="B463" s="1222"/>
      <c r="C463" s="1222"/>
      <c r="D463" s="1222"/>
      <c r="E463" s="1222"/>
      <c r="F463" s="1222"/>
    </row>
    <row r="464" spans="1:6" ht="13">
      <c r="A464" s="344"/>
      <c r="B464" s="316"/>
      <c r="C464" s="305"/>
      <c r="D464" s="297"/>
      <c r="E464" s="344"/>
      <c r="F464" s="344"/>
    </row>
    <row r="465" spans="1:8">
      <c r="A465" s="1222" t="s">
        <v>776</v>
      </c>
      <c r="B465" s="1222"/>
      <c r="C465" s="1222"/>
      <c r="D465" s="1222"/>
      <c r="E465" s="1222"/>
      <c r="F465" s="1222"/>
    </row>
    <row r="466" spans="1:8">
      <c r="A466" s="1222"/>
      <c r="B466" s="1222"/>
      <c r="C466" s="1222"/>
      <c r="D466" s="1222"/>
      <c r="E466" s="1222"/>
      <c r="F466" s="1222"/>
    </row>
    <row r="467" spans="1:8">
      <c r="A467" s="1222"/>
      <c r="B467" s="1222"/>
      <c r="C467" s="1222"/>
      <c r="D467" s="1222"/>
      <c r="E467" s="1222"/>
      <c r="F467" s="1222"/>
    </row>
    <row r="468" spans="1:8">
      <c r="A468" s="1222"/>
      <c r="B468" s="1222"/>
      <c r="C468" s="1222"/>
      <c r="D468" s="1222"/>
      <c r="E468" s="1222"/>
      <c r="F468" s="1222"/>
    </row>
    <row r="469" spans="1:8" ht="13">
      <c r="A469" s="344"/>
      <c r="B469" s="316"/>
      <c r="C469" s="305"/>
      <c r="D469" s="297"/>
      <c r="E469" s="344"/>
      <c r="F469" s="344"/>
    </row>
    <row r="470" spans="1:8">
      <c r="A470" s="1222" t="s">
        <v>614</v>
      </c>
      <c r="B470" s="1222"/>
      <c r="C470" s="1222"/>
      <c r="D470" s="1222"/>
      <c r="E470" s="1222"/>
      <c r="F470" s="1222"/>
    </row>
    <row r="471" spans="1:8">
      <c r="A471" s="1222"/>
      <c r="B471" s="1222"/>
      <c r="C471" s="1222"/>
      <c r="D471" s="1222"/>
      <c r="E471" s="1222"/>
      <c r="F471" s="1222"/>
    </row>
    <row r="472" spans="1:8">
      <c r="A472" s="1222"/>
      <c r="B472" s="1222"/>
      <c r="C472" s="1222"/>
      <c r="D472" s="1222"/>
      <c r="E472" s="1222"/>
      <c r="F472" s="1222"/>
    </row>
    <row r="473" spans="1:8">
      <c r="A473" s="1222"/>
      <c r="B473" s="1222"/>
      <c r="C473" s="1222"/>
      <c r="D473" s="1222"/>
      <c r="E473" s="1222"/>
      <c r="F473" s="1222"/>
    </row>
    <row r="474" spans="1:8">
      <c r="A474" s="1222"/>
      <c r="B474" s="1222"/>
      <c r="C474" s="1222"/>
      <c r="D474" s="1222"/>
      <c r="E474" s="1222"/>
      <c r="F474" s="1222"/>
    </row>
    <row r="475" spans="1:8">
      <c r="A475" s="1222"/>
      <c r="B475" s="1222"/>
      <c r="C475" s="1222"/>
      <c r="D475" s="1222"/>
      <c r="E475" s="1222"/>
      <c r="F475" s="1222"/>
    </row>
    <row r="476" spans="1:8" ht="13">
      <c r="A476" s="296"/>
      <c r="B476" s="296"/>
      <c r="C476" s="296"/>
      <c r="D476" s="296"/>
      <c r="E476" s="296"/>
      <c r="F476" s="296"/>
    </row>
    <row r="477" spans="1:8" s="251" customFormat="1" ht="14.5">
      <c r="A477" s="256"/>
      <c r="B477" s="255" t="s">
        <v>445</v>
      </c>
      <c r="C477" s="286"/>
      <c r="D477" s="286"/>
      <c r="E477" s="253"/>
      <c r="F477" s="253"/>
      <c r="G477" s="252"/>
      <c r="H477" s="252"/>
    </row>
    <row r="478" spans="1:8" s="246" customFormat="1" ht="13">
      <c r="A478" s="238"/>
      <c r="B478" s="248"/>
      <c r="C478" s="277"/>
      <c r="D478" s="277"/>
      <c r="E478" s="238"/>
      <c r="F478" s="238"/>
      <c r="G478" s="247"/>
      <c r="H478" s="247"/>
    </row>
    <row r="479" spans="1:8" s="246" customFormat="1">
      <c r="A479" s="1222" t="s">
        <v>775</v>
      </c>
      <c r="B479" s="1222"/>
      <c r="C479" s="1222"/>
      <c r="D479" s="1222"/>
      <c r="E479" s="1222"/>
      <c r="F479" s="1222"/>
      <c r="G479" s="247"/>
      <c r="H479" s="247"/>
    </row>
    <row r="480" spans="1:8" s="246" customFormat="1">
      <c r="A480" s="1222"/>
      <c r="B480" s="1222"/>
      <c r="C480" s="1222"/>
      <c r="D480" s="1222"/>
      <c r="E480" s="1222"/>
      <c r="F480" s="1222"/>
      <c r="G480" s="247"/>
      <c r="H480" s="247"/>
    </row>
    <row r="481" spans="1:8" s="246" customFormat="1">
      <c r="A481" s="1222"/>
      <c r="B481" s="1222"/>
      <c r="C481" s="1222"/>
      <c r="D481" s="1222"/>
      <c r="E481" s="1222"/>
      <c r="F481" s="1222"/>
      <c r="G481" s="247"/>
      <c r="H481" s="247"/>
    </row>
    <row r="482" spans="1:8" s="246" customFormat="1">
      <c r="A482" s="1222"/>
      <c r="B482" s="1222"/>
      <c r="C482" s="1222"/>
      <c r="D482" s="1222"/>
      <c r="E482" s="1222"/>
      <c r="F482" s="1222"/>
      <c r="G482" s="247"/>
      <c r="H482" s="247"/>
    </row>
    <row r="483" spans="1:8" s="246" customFormat="1">
      <c r="A483" s="1222"/>
      <c r="B483" s="1222"/>
      <c r="C483" s="1222"/>
      <c r="D483" s="1222"/>
      <c r="E483" s="1222"/>
      <c r="F483" s="1222"/>
      <c r="G483" s="247"/>
      <c r="H483" s="247"/>
    </row>
    <row r="484" spans="1:8" s="246" customFormat="1">
      <c r="A484" s="1222" t="s">
        <v>398</v>
      </c>
      <c r="B484" s="1222"/>
      <c r="C484" s="1222"/>
      <c r="D484" s="1222"/>
      <c r="E484" s="1222"/>
      <c r="F484" s="1222"/>
      <c r="G484" s="247"/>
      <c r="H484" s="247"/>
    </row>
    <row r="485" spans="1:8" s="246" customFormat="1">
      <c r="A485" s="1222"/>
      <c r="B485" s="1222"/>
      <c r="C485" s="1222"/>
      <c r="D485" s="1222"/>
      <c r="E485" s="1222"/>
      <c r="F485" s="1222"/>
      <c r="G485" s="247"/>
      <c r="H485" s="247"/>
    </row>
    <row r="486" spans="1:8" s="246" customFormat="1" ht="13">
      <c r="A486" s="304"/>
      <c r="B486" s="248"/>
      <c r="C486" s="277"/>
      <c r="D486" s="277"/>
      <c r="E486" s="238"/>
      <c r="F486" s="238"/>
      <c r="G486" s="247"/>
      <c r="H486" s="247"/>
    </row>
    <row r="487" spans="1:8" s="246" customFormat="1">
      <c r="A487" s="1222" t="s">
        <v>774</v>
      </c>
      <c r="B487" s="1222"/>
      <c r="C487" s="1222"/>
      <c r="D487" s="1222"/>
      <c r="E487" s="1222"/>
      <c r="F487" s="1222"/>
      <c r="G487" s="247"/>
      <c r="H487" s="247"/>
    </row>
    <row r="488" spans="1:8" s="246" customFormat="1">
      <c r="A488" s="1222"/>
      <c r="B488" s="1222"/>
      <c r="C488" s="1222"/>
      <c r="D488" s="1222"/>
      <c r="E488" s="1222"/>
      <c r="F488" s="1222"/>
      <c r="G488" s="247"/>
      <c r="H488" s="247"/>
    </row>
    <row r="489" spans="1:8" s="246" customFormat="1">
      <c r="A489" s="1222"/>
      <c r="B489" s="1222"/>
      <c r="C489" s="1222"/>
      <c r="D489" s="1222"/>
      <c r="E489" s="1222"/>
      <c r="F489" s="1222"/>
      <c r="G489" s="247"/>
      <c r="H489" s="247"/>
    </row>
    <row r="490" spans="1:8" s="246" customFormat="1">
      <c r="A490" s="1222"/>
      <c r="B490" s="1222"/>
      <c r="C490" s="1222"/>
      <c r="D490" s="1222"/>
      <c r="E490" s="1222"/>
      <c r="F490" s="1222"/>
      <c r="G490" s="247"/>
      <c r="H490" s="247"/>
    </row>
    <row r="491" spans="1:8" s="246" customFormat="1">
      <c r="A491" s="1222"/>
      <c r="B491" s="1222"/>
      <c r="C491" s="1222"/>
      <c r="D491" s="1222"/>
      <c r="E491" s="1222"/>
      <c r="F491" s="1222"/>
      <c r="G491" s="247"/>
      <c r="H491" s="247"/>
    </row>
    <row r="492" spans="1:8" s="246" customFormat="1">
      <c r="A492" s="1222"/>
      <c r="B492" s="1222"/>
      <c r="C492" s="1222"/>
      <c r="D492" s="1222"/>
      <c r="E492" s="1222"/>
      <c r="F492" s="1222"/>
      <c r="G492" s="247"/>
      <c r="H492" s="247"/>
    </row>
    <row r="493" spans="1:8" s="246" customFormat="1">
      <c r="A493" s="1222"/>
      <c r="B493" s="1222"/>
      <c r="C493" s="1222"/>
      <c r="D493" s="1222"/>
      <c r="E493" s="1222"/>
      <c r="F493" s="1222"/>
      <c r="G493" s="247"/>
      <c r="H493" s="247"/>
    </row>
    <row r="494" spans="1:8" s="246" customFormat="1" ht="13">
      <c r="A494" s="304"/>
      <c r="B494" s="248"/>
      <c r="C494" s="277"/>
      <c r="D494" s="277"/>
      <c r="E494" s="238"/>
      <c r="F494" s="238"/>
      <c r="G494" s="247"/>
      <c r="H494" s="247"/>
    </row>
    <row r="495" spans="1:8" s="246" customFormat="1">
      <c r="A495" s="1222" t="s">
        <v>773</v>
      </c>
      <c r="B495" s="1222"/>
      <c r="C495" s="1222"/>
      <c r="D495" s="1222"/>
      <c r="E495" s="1222"/>
      <c r="F495" s="1222"/>
      <c r="G495" s="247"/>
      <c r="H495" s="247"/>
    </row>
    <row r="496" spans="1:8" s="246" customFormat="1">
      <c r="A496" s="1222"/>
      <c r="B496" s="1222"/>
      <c r="C496" s="1222"/>
      <c r="D496" s="1222"/>
      <c r="E496" s="1222"/>
      <c r="F496" s="1222"/>
      <c r="G496" s="247"/>
      <c r="H496" s="247"/>
    </row>
    <row r="497" spans="1:8" s="246" customFormat="1">
      <c r="A497" s="1222"/>
      <c r="B497" s="1222"/>
      <c r="C497" s="1222"/>
      <c r="D497" s="1222"/>
      <c r="E497" s="1222"/>
      <c r="F497" s="1222"/>
      <c r="G497" s="247"/>
      <c r="H497" s="247"/>
    </row>
    <row r="498" spans="1:8" s="246" customFormat="1" ht="13">
      <c r="A498" s="304"/>
      <c r="B498" s="248"/>
      <c r="C498" s="277"/>
      <c r="D498" s="277"/>
      <c r="E498" s="238"/>
      <c r="F498" s="238"/>
      <c r="G498" s="247"/>
      <c r="H498" s="247"/>
    </row>
    <row r="499" spans="1:8" s="246" customFormat="1">
      <c r="A499" s="1222" t="s">
        <v>772</v>
      </c>
      <c r="B499" s="1222"/>
      <c r="C499" s="1222"/>
      <c r="D499" s="1222"/>
      <c r="E499" s="1222"/>
      <c r="F499" s="1222"/>
      <c r="G499" s="247"/>
      <c r="H499" s="247"/>
    </row>
    <row r="500" spans="1:8" s="246" customFormat="1">
      <c r="A500" s="1222"/>
      <c r="B500" s="1222"/>
      <c r="C500" s="1222"/>
      <c r="D500" s="1222"/>
      <c r="E500" s="1222"/>
      <c r="F500" s="1222"/>
      <c r="G500" s="247"/>
      <c r="H500" s="247"/>
    </row>
    <row r="501" spans="1:8" s="246" customFormat="1">
      <c r="A501" s="1222"/>
      <c r="B501" s="1222"/>
      <c r="C501" s="1222"/>
      <c r="D501" s="1222"/>
      <c r="E501" s="1222"/>
      <c r="F501" s="1222"/>
      <c r="G501" s="247"/>
      <c r="H501" s="247"/>
    </row>
    <row r="502" spans="1:8" s="246" customFormat="1" ht="13">
      <c r="A502" s="304"/>
      <c r="B502" s="248"/>
      <c r="C502" s="277"/>
      <c r="D502" s="277"/>
      <c r="E502" s="238"/>
      <c r="F502" s="238"/>
      <c r="G502" s="247"/>
      <c r="H502" s="247"/>
    </row>
    <row r="503" spans="1:8" s="246" customFormat="1">
      <c r="A503" s="1222" t="s">
        <v>771</v>
      </c>
      <c r="B503" s="1222"/>
      <c r="C503" s="1222"/>
      <c r="D503" s="1222"/>
      <c r="E503" s="1222"/>
      <c r="F503" s="1222"/>
      <c r="G503" s="247"/>
      <c r="H503" s="247"/>
    </row>
    <row r="504" spans="1:8" s="246" customFormat="1">
      <c r="A504" s="1222"/>
      <c r="B504" s="1222"/>
      <c r="C504" s="1222"/>
      <c r="D504" s="1222"/>
      <c r="E504" s="1222"/>
      <c r="F504" s="1222"/>
      <c r="G504" s="247"/>
      <c r="H504" s="247"/>
    </row>
    <row r="505" spans="1:8" s="246" customFormat="1">
      <c r="A505" s="1222"/>
      <c r="B505" s="1222"/>
      <c r="C505" s="1222"/>
      <c r="D505" s="1222"/>
      <c r="E505" s="1222"/>
      <c r="F505" s="1222"/>
      <c r="G505" s="247"/>
      <c r="H505" s="247"/>
    </row>
    <row r="506" spans="1:8" s="246" customFormat="1">
      <c r="A506" s="1222"/>
      <c r="B506" s="1222"/>
      <c r="C506" s="1222"/>
      <c r="D506" s="1222"/>
      <c r="E506" s="1222"/>
      <c r="F506" s="1222"/>
      <c r="G506" s="247"/>
      <c r="H506" s="247"/>
    </row>
    <row r="507" spans="1:8" s="246" customFormat="1" ht="13">
      <c r="A507" s="300"/>
      <c r="B507" s="245"/>
      <c r="C507" s="305"/>
      <c r="D507" s="305"/>
      <c r="E507" s="300"/>
      <c r="F507" s="300"/>
      <c r="G507" s="247"/>
      <c r="H507" s="247"/>
    </row>
    <row r="508" spans="1:8" s="246" customFormat="1">
      <c r="A508" s="1222" t="s">
        <v>770</v>
      </c>
      <c r="B508" s="1222"/>
      <c r="C508" s="1222"/>
      <c r="D508" s="1222"/>
      <c r="E508" s="1222"/>
      <c r="F508" s="1222"/>
      <c r="G508" s="247"/>
      <c r="H508" s="247"/>
    </row>
    <row r="509" spans="1:8" s="246" customFormat="1">
      <c r="A509" s="1222"/>
      <c r="B509" s="1222"/>
      <c r="C509" s="1222"/>
      <c r="D509" s="1222"/>
      <c r="E509" s="1222"/>
      <c r="F509" s="1222"/>
      <c r="G509" s="247"/>
      <c r="H509" s="247"/>
    </row>
    <row r="510" spans="1:8" s="246" customFormat="1" ht="13">
      <c r="A510" s="300"/>
      <c r="B510" s="248"/>
      <c r="C510" s="355"/>
      <c r="D510" s="355"/>
      <c r="E510" s="298"/>
      <c r="F510" s="298"/>
      <c r="G510" s="247"/>
      <c r="H510" s="247"/>
    </row>
    <row r="511" spans="1:8" s="246" customFormat="1">
      <c r="A511" s="1222" t="s">
        <v>769</v>
      </c>
      <c r="B511" s="1222"/>
      <c r="C511" s="1222"/>
      <c r="D511" s="1222"/>
      <c r="E511" s="1222"/>
      <c r="F511" s="1222"/>
      <c r="G511" s="247"/>
      <c r="H511" s="247"/>
    </row>
    <row r="512" spans="1:8" s="246" customFormat="1">
      <c r="A512" s="1222"/>
      <c r="B512" s="1222"/>
      <c r="C512" s="1222"/>
      <c r="D512" s="1222"/>
      <c r="E512" s="1222"/>
      <c r="F512" s="1222"/>
      <c r="G512" s="247"/>
      <c r="H512" s="247"/>
    </row>
    <row r="513" spans="1:8" s="246" customFormat="1">
      <c r="A513" s="1222"/>
      <c r="B513" s="1222"/>
      <c r="C513" s="1222"/>
      <c r="D513" s="1222"/>
      <c r="E513" s="1222"/>
      <c r="F513" s="1222"/>
      <c r="G513" s="247"/>
      <c r="H513" s="247"/>
    </row>
    <row r="514" spans="1:8" s="246" customFormat="1">
      <c r="A514" s="1222"/>
      <c r="B514" s="1222"/>
      <c r="C514" s="1222"/>
      <c r="D514" s="1222"/>
      <c r="E514" s="1222"/>
      <c r="F514" s="1222"/>
      <c r="G514" s="247"/>
      <c r="H514" s="247"/>
    </row>
    <row r="515" spans="1:8" s="246" customFormat="1">
      <c r="A515" s="1222"/>
      <c r="B515" s="1222"/>
      <c r="C515" s="1222"/>
      <c r="D515" s="1222"/>
      <c r="E515" s="1222"/>
      <c r="F515" s="1222"/>
      <c r="G515" s="247"/>
      <c r="H515" s="247"/>
    </row>
    <row r="516" spans="1:8" s="246" customFormat="1" ht="3" customHeight="1">
      <c r="A516" s="1222"/>
      <c r="B516" s="1222"/>
      <c r="C516" s="1222"/>
      <c r="D516" s="1222"/>
      <c r="E516" s="1222"/>
      <c r="F516" s="1222"/>
      <c r="G516" s="247"/>
      <c r="H516" s="247"/>
    </row>
    <row r="517" spans="1:8" s="246" customFormat="1" hidden="1">
      <c r="A517" s="1222"/>
      <c r="B517" s="1222"/>
      <c r="C517" s="1222"/>
      <c r="D517" s="1222"/>
      <c r="E517" s="1222"/>
      <c r="F517" s="1222"/>
      <c r="G517" s="247"/>
      <c r="H517" s="247"/>
    </row>
    <row r="518" spans="1:8" s="246" customFormat="1" ht="13">
      <c r="A518" s="304"/>
      <c r="B518" s="248"/>
      <c r="C518" s="277"/>
      <c r="D518" s="277"/>
      <c r="E518" s="238"/>
      <c r="F518" s="238"/>
      <c r="G518" s="247"/>
      <c r="H518" s="247"/>
    </row>
    <row r="519" spans="1:8" s="246" customFormat="1">
      <c r="A519" s="1222" t="s">
        <v>768</v>
      </c>
      <c r="B519" s="1222"/>
      <c r="C519" s="1222"/>
      <c r="D519" s="1222"/>
      <c r="E519" s="1222"/>
      <c r="F519" s="1222"/>
      <c r="G519" s="247"/>
      <c r="H519" s="247"/>
    </row>
    <row r="520" spans="1:8" s="246" customFormat="1">
      <c r="A520" s="1222"/>
      <c r="B520" s="1222"/>
      <c r="C520" s="1222"/>
      <c r="D520" s="1222"/>
      <c r="E520" s="1222"/>
      <c r="F520" s="1222"/>
      <c r="G520" s="247"/>
      <c r="H520" s="247"/>
    </row>
    <row r="521" spans="1:8" s="246" customFormat="1">
      <c r="A521" s="1222"/>
      <c r="B521" s="1222"/>
      <c r="C521" s="1222"/>
      <c r="D521" s="1222"/>
      <c r="E521" s="1222"/>
      <c r="F521" s="1222"/>
      <c r="G521" s="247"/>
      <c r="H521" s="247"/>
    </row>
    <row r="522" spans="1:8" s="246" customFormat="1" ht="13">
      <c r="A522" s="300"/>
      <c r="B522" s="245"/>
      <c r="C522" s="305"/>
      <c r="D522" s="305"/>
      <c r="E522" s="300"/>
      <c r="F522" s="300"/>
      <c r="G522" s="247"/>
      <c r="H522" s="247"/>
    </row>
    <row r="523" spans="1:8" s="246" customFormat="1">
      <c r="A523" s="1222" t="s">
        <v>767</v>
      </c>
      <c r="B523" s="1222"/>
      <c r="C523" s="1222"/>
      <c r="D523" s="1222"/>
      <c r="E523" s="1222"/>
      <c r="F523" s="1222"/>
      <c r="G523" s="247"/>
      <c r="H523" s="247"/>
    </row>
    <row r="524" spans="1:8" s="246" customFormat="1">
      <c r="A524" s="1222"/>
      <c r="B524" s="1222"/>
      <c r="C524" s="1222"/>
      <c r="D524" s="1222"/>
      <c r="E524" s="1222"/>
      <c r="F524" s="1222"/>
      <c r="G524" s="247"/>
      <c r="H524" s="247"/>
    </row>
    <row r="525" spans="1:8" s="246" customFormat="1" ht="13">
      <c r="A525" s="304"/>
      <c r="B525" s="245"/>
      <c r="C525" s="305"/>
      <c r="D525" s="305"/>
      <c r="E525" s="300"/>
      <c r="F525" s="300"/>
      <c r="G525" s="247"/>
      <c r="H525" s="247"/>
    </row>
    <row r="526" spans="1:8" s="246" customFormat="1">
      <c r="A526" s="1222" t="s">
        <v>766</v>
      </c>
      <c r="B526" s="1222"/>
      <c r="C526" s="1222"/>
      <c r="D526" s="1222"/>
      <c r="E526" s="1222"/>
      <c r="F526" s="1222"/>
      <c r="G526" s="247"/>
      <c r="H526" s="247"/>
    </row>
    <row r="527" spans="1:8" s="246" customFormat="1">
      <c r="A527" s="1222"/>
      <c r="B527" s="1222"/>
      <c r="C527" s="1222"/>
      <c r="D527" s="1222"/>
      <c r="E527" s="1222"/>
      <c r="F527" s="1222"/>
      <c r="G527" s="247"/>
      <c r="H527" s="247"/>
    </row>
    <row r="528" spans="1:8" s="246" customFormat="1" ht="13">
      <c r="A528" s="304"/>
      <c r="B528" s="245"/>
      <c r="C528" s="305"/>
      <c r="D528" s="305"/>
      <c r="E528" s="300"/>
      <c r="F528" s="300"/>
      <c r="G528" s="247"/>
      <c r="H528" s="247"/>
    </row>
    <row r="529" spans="1:8" s="246" customFormat="1">
      <c r="A529" s="1222" t="s">
        <v>765</v>
      </c>
      <c r="B529" s="1222"/>
      <c r="C529" s="1222"/>
      <c r="D529" s="1222"/>
      <c r="E529" s="1222"/>
      <c r="F529" s="1222"/>
      <c r="G529" s="247"/>
      <c r="H529" s="247"/>
    </row>
    <row r="530" spans="1:8" s="246" customFormat="1">
      <c r="A530" s="1222"/>
      <c r="B530" s="1222"/>
      <c r="C530" s="1222"/>
      <c r="D530" s="1222"/>
      <c r="E530" s="1222"/>
      <c r="F530" s="1222"/>
      <c r="G530" s="247"/>
      <c r="H530" s="247"/>
    </row>
    <row r="531" spans="1:8" s="246" customFormat="1" ht="13">
      <c r="A531" s="296"/>
      <c r="B531" s="245"/>
      <c r="C531" s="297"/>
      <c r="D531" s="297"/>
      <c r="E531" s="296"/>
      <c r="F531" s="296"/>
      <c r="G531" s="247"/>
      <c r="H531" s="247"/>
    </row>
    <row r="532" spans="1:8" s="246" customFormat="1">
      <c r="A532" s="1222" t="s">
        <v>764</v>
      </c>
      <c r="B532" s="1222"/>
      <c r="C532" s="1222"/>
      <c r="D532" s="1222"/>
      <c r="E532" s="1222"/>
      <c r="F532" s="1222"/>
      <c r="G532" s="247"/>
      <c r="H532" s="247"/>
    </row>
    <row r="533" spans="1:8" s="246" customFormat="1">
      <c r="A533" s="1222"/>
      <c r="B533" s="1222"/>
      <c r="C533" s="1222"/>
      <c r="D533" s="1222"/>
      <c r="E533" s="1222"/>
      <c r="F533" s="1222"/>
      <c r="G533" s="247"/>
      <c r="H533" s="247"/>
    </row>
    <row r="534" spans="1:8" s="246" customFormat="1">
      <c r="A534" s="1222"/>
      <c r="B534" s="1222"/>
      <c r="C534" s="1222"/>
      <c r="D534" s="1222"/>
      <c r="E534" s="1222"/>
      <c r="F534" s="1222"/>
      <c r="G534" s="247"/>
      <c r="H534" s="247"/>
    </row>
    <row r="535" spans="1:8" s="246" customFormat="1" ht="13">
      <c r="A535" s="304"/>
      <c r="B535" s="245"/>
      <c r="C535" s="305"/>
      <c r="D535" s="305"/>
      <c r="E535" s="300"/>
      <c r="F535" s="300"/>
      <c r="G535" s="247"/>
      <c r="H535" s="247"/>
    </row>
    <row r="536" spans="1:8" s="246" customFormat="1">
      <c r="A536" s="1222" t="s">
        <v>639</v>
      </c>
      <c r="B536" s="1222"/>
      <c r="C536" s="1222"/>
      <c r="D536" s="1222"/>
      <c r="E536" s="1222"/>
      <c r="F536" s="1222"/>
      <c r="G536" s="247"/>
      <c r="H536" s="247"/>
    </row>
    <row r="537" spans="1:8" s="246" customFormat="1">
      <c r="A537" s="1222"/>
      <c r="B537" s="1222"/>
      <c r="C537" s="1222"/>
      <c r="D537" s="1222"/>
      <c r="E537" s="1222"/>
      <c r="F537" s="1222"/>
      <c r="G537" s="247"/>
      <c r="H537" s="247"/>
    </row>
    <row r="538" spans="1:8" s="246" customFormat="1">
      <c r="A538" s="1222"/>
      <c r="B538" s="1222"/>
      <c r="C538" s="1222"/>
      <c r="D538" s="1222"/>
      <c r="E538" s="1222"/>
      <c r="F538" s="1222"/>
      <c r="G538" s="247"/>
      <c r="H538" s="247"/>
    </row>
    <row r="539" spans="1:8" s="246" customFormat="1">
      <c r="A539" s="1222"/>
      <c r="B539" s="1222"/>
      <c r="C539" s="1222"/>
      <c r="D539" s="1222"/>
      <c r="E539" s="1222"/>
      <c r="F539" s="1222"/>
      <c r="G539" s="247"/>
      <c r="H539" s="247"/>
    </row>
    <row r="540" spans="1:8" s="246" customFormat="1" ht="0.75" customHeight="1">
      <c r="A540" s="1222"/>
      <c r="B540" s="1222"/>
      <c r="C540" s="1222"/>
      <c r="D540" s="1222"/>
      <c r="E540" s="1222"/>
      <c r="F540" s="1222"/>
      <c r="G540" s="247"/>
      <c r="H540" s="247"/>
    </row>
    <row r="541" spans="1:8" s="246" customFormat="1" ht="13">
      <c r="A541" s="304"/>
      <c r="B541" s="248"/>
      <c r="C541" s="277"/>
      <c r="D541" s="277"/>
      <c r="E541" s="238"/>
      <c r="F541" s="238"/>
      <c r="G541" s="247"/>
      <c r="H541" s="247"/>
    </row>
    <row r="542" spans="1:8" s="246" customFormat="1" ht="13">
      <c r="A542" s="304" t="s">
        <v>763</v>
      </c>
      <c r="B542" s="248"/>
      <c r="C542" s="277"/>
      <c r="D542" s="277"/>
      <c r="E542" s="238"/>
      <c r="F542" s="238"/>
      <c r="G542" s="247"/>
      <c r="H542" s="247"/>
    </row>
    <row r="543" spans="1:8" ht="13">
      <c r="A543" s="238"/>
      <c r="B543" s="240"/>
      <c r="C543" s="239"/>
      <c r="D543" s="239"/>
      <c r="E543" s="238"/>
      <c r="F543" s="238"/>
    </row>
    <row r="544" spans="1:8" s="251" customFormat="1" ht="14.5">
      <c r="A544" s="256"/>
      <c r="B544" s="287" t="s">
        <v>762</v>
      </c>
      <c r="C544" s="286"/>
      <c r="D544" s="286"/>
      <c r="E544" s="253"/>
      <c r="F544" s="253"/>
      <c r="G544" s="252"/>
      <c r="H544" s="252"/>
    </row>
    <row r="545" spans="1:8" s="246" customFormat="1" ht="13">
      <c r="A545" s="238"/>
      <c r="B545" s="240"/>
      <c r="C545" s="277"/>
      <c r="D545" s="277"/>
      <c r="E545" s="238"/>
      <c r="F545" s="238"/>
      <c r="G545" s="247"/>
      <c r="H545" s="247"/>
    </row>
    <row r="546" spans="1:8" s="246" customFormat="1">
      <c r="A546" s="1222" t="s">
        <v>753</v>
      </c>
      <c r="B546" s="1222"/>
      <c r="C546" s="1222"/>
      <c r="D546" s="1222"/>
      <c r="E546" s="1222"/>
      <c r="F546" s="1222"/>
      <c r="G546" s="247"/>
      <c r="H546" s="247"/>
    </row>
    <row r="547" spans="1:8" s="246" customFormat="1">
      <c r="A547" s="1222"/>
      <c r="B547" s="1222"/>
      <c r="C547" s="1222"/>
      <c r="D547" s="1222"/>
      <c r="E547" s="1222"/>
      <c r="F547" s="1222"/>
      <c r="G547" s="247"/>
      <c r="H547" s="247"/>
    </row>
    <row r="548" spans="1:8" s="246" customFormat="1">
      <c r="A548" s="1222"/>
      <c r="B548" s="1222"/>
      <c r="C548" s="1222"/>
      <c r="D548" s="1222"/>
      <c r="E548" s="1222"/>
      <c r="F548" s="1222"/>
      <c r="G548" s="247"/>
      <c r="H548" s="247"/>
    </row>
    <row r="549" spans="1:8" s="246" customFormat="1">
      <c r="A549" s="1222"/>
      <c r="B549" s="1222"/>
      <c r="C549" s="1222"/>
      <c r="D549" s="1222"/>
      <c r="E549" s="1222"/>
      <c r="F549" s="1222"/>
      <c r="G549" s="247"/>
      <c r="H549" s="247"/>
    </row>
    <row r="550" spans="1:8" s="246" customFormat="1">
      <c r="A550" s="1222"/>
      <c r="B550" s="1222"/>
      <c r="C550" s="1222"/>
      <c r="D550" s="1222"/>
      <c r="E550" s="1222"/>
      <c r="F550" s="1222"/>
      <c r="G550" s="247"/>
      <c r="H550" s="247"/>
    </row>
    <row r="551" spans="1:8" s="246" customFormat="1" ht="4.5" customHeight="1">
      <c r="A551" s="1222"/>
      <c r="B551" s="1222"/>
      <c r="C551" s="1222"/>
      <c r="D551" s="1222"/>
      <c r="E551" s="1222"/>
      <c r="F551" s="1222"/>
      <c r="G551" s="247"/>
      <c r="H551" s="247"/>
    </row>
    <row r="552" spans="1:8" s="246" customFormat="1" ht="13">
      <c r="A552" s="296"/>
      <c r="B552" s="245"/>
      <c r="C552" s="305"/>
      <c r="D552" s="305"/>
      <c r="E552" s="296"/>
      <c r="F552" s="296"/>
      <c r="G552" s="247"/>
      <c r="H552" s="247"/>
    </row>
    <row r="553" spans="1:8" s="246" customFormat="1">
      <c r="A553" s="1222" t="s">
        <v>398</v>
      </c>
      <c r="B553" s="1222"/>
      <c r="C553" s="1222"/>
      <c r="D553" s="1222"/>
      <c r="E553" s="1222"/>
      <c r="F553" s="1222"/>
      <c r="G553" s="247"/>
      <c r="H553" s="247"/>
    </row>
    <row r="554" spans="1:8" s="246" customFormat="1">
      <c r="A554" s="1222"/>
      <c r="B554" s="1222"/>
      <c r="C554" s="1222"/>
      <c r="D554" s="1222"/>
      <c r="E554" s="1222"/>
      <c r="F554" s="1222"/>
      <c r="G554" s="247"/>
      <c r="H554" s="247"/>
    </row>
    <row r="555" spans="1:8" s="246" customFormat="1" ht="13">
      <c r="A555" s="300"/>
      <c r="B555" s="240"/>
      <c r="C555" s="355"/>
      <c r="D555" s="355"/>
      <c r="E555" s="298"/>
      <c r="F555" s="298"/>
      <c r="G555" s="247"/>
      <c r="H555" s="247"/>
    </row>
    <row r="556" spans="1:8" s="246" customFormat="1">
      <c r="A556" s="1222" t="s">
        <v>761</v>
      </c>
      <c r="B556" s="1222"/>
      <c r="C556" s="1222"/>
      <c r="D556" s="1222"/>
      <c r="E556" s="1222"/>
      <c r="F556" s="1222"/>
      <c r="G556" s="247"/>
      <c r="H556" s="247"/>
    </row>
    <row r="557" spans="1:8" s="246" customFormat="1">
      <c r="A557" s="1222"/>
      <c r="B557" s="1222"/>
      <c r="C557" s="1222"/>
      <c r="D557" s="1222"/>
      <c r="E557" s="1222"/>
      <c r="F557" s="1222"/>
      <c r="G557" s="247"/>
      <c r="H557" s="247"/>
    </row>
    <row r="558" spans="1:8" s="246" customFormat="1" ht="13">
      <c r="A558" s="300"/>
      <c r="B558" s="240"/>
      <c r="C558" s="355"/>
      <c r="D558" s="355"/>
      <c r="E558" s="298"/>
      <c r="F558" s="298"/>
      <c r="G558" s="247"/>
      <c r="H558" s="247"/>
    </row>
    <row r="559" spans="1:8" s="246" customFormat="1">
      <c r="A559" s="1222" t="s">
        <v>760</v>
      </c>
      <c r="B559" s="1222"/>
      <c r="C559" s="1222"/>
      <c r="D559" s="1222"/>
      <c r="E559" s="1222"/>
      <c r="F559" s="1222"/>
      <c r="G559" s="247"/>
      <c r="H559" s="247"/>
    </row>
    <row r="560" spans="1:8" s="246" customFormat="1">
      <c r="A560" s="1222"/>
      <c r="B560" s="1222"/>
      <c r="C560" s="1222"/>
      <c r="D560" s="1222"/>
      <c r="E560" s="1222"/>
      <c r="F560" s="1222"/>
      <c r="G560" s="247"/>
      <c r="H560" s="247"/>
    </row>
    <row r="561" spans="1:8" s="246" customFormat="1">
      <c r="A561" s="1222"/>
      <c r="B561" s="1222"/>
      <c r="C561" s="1222"/>
      <c r="D561" s="1222"/>
      <c r="E561" s="1222"/>
      <c r="F561" s="1222"/>
      <c r="G561" s="247"/>
      <c r="H561" s="247"/>
    </row>
    <row r="562" spans="1:8" s="246" customFormat="1" ht="13">
      <c r="A562" s="300"/>
      <c r="B562" s="240"/>
      <c r="C562" s="355"/>
      <c r="D562" s="355"/>
      <c r="E562" s="298"/>
      <c r="F562" s="298"/>
      <c r="G562" s="247"/>
      <c r="H562" s="247"/>
    </row>
    <row r="563" spans="1:8" s="246" customFormat="1">
      <c r="A563" s="1222" t="s">
        <v>759</v>
      </c>
      <c r="B563" s="1222"/>
      <c r="C563" s="1222"/>
      <c r="D563" s="1222"/>
      <c r="E563" s="1222"/>
      <c r="F563" s="1222"/>
      <c r="G563" s="247"/>
      <c r="H563" s="247"/>
    </row>
    <row r="564" spans="1:8" s="246" customFormat="1">
      <c r="A564" s="1222"/>
      <c r="B564" s="1222"/>
      <c r="C564" s="1222"/>
      <c r="D564" s="1222"/>
      <c r="E564" s="1222"/>
      <c r="F564" s="1222"/>
      <c r="G564" s="247"/>
      <c r="H564" s="247"/>
    </row>
    <row r="565" spans="1:8" s="246" customFormat="1">
      <c r="A565" s="1222"/>
      <c r="B565" s="1222"/>
      <c r="C565" s="1222"/>
      <c r="D565" s="1222"/>
      <c r="E565" s="1222"/>
      <c r="F565" s="1222"/>
      <c r="G565" s="247"/>
      <c r="H565" s="247"/>
    </row>
    <row r="566" spans="1:8" s="246" customFormat="1">
      <c r="A566" s="1222"/>
      <c r="B566" s="1222"/>
      <c r="C566" s="1222"/>
      <c r="D566" s="1222"/>
      <c r="E566" s="1222"/>
      <c r="F566" s="1222"/>
      <c r="G566" s="247"/>
      <c r="H566" s="247"/>
    </row>
    <row r="567" spans="1:8" s="246" customFormat="1">
      <c r="A567" s="1222"/>
      <c r="B567" s="1222"/>
      <c r="C567" s="1222"/>
      <c r="D567" s="1222"/>
      <c r="E567" s="1222"/>
      <c r="F567" s="1222"/>
      <c r="G567" s="247"/>
      <c r="H567" s="247"/>
    </row>
    <row r="568" spans="1:8" s="246" customFormat="1" ht="3.75" customHeight="1">
      <c r="A568" s="1222"/>
      <c r="B568" s="1222"/>
      <c r="C568" s="1222"/>
      <c r="D568" s="1222"/>
      <c r="E568" s="1222"/>
      <c r="F568" s="1222"/>
      <c r="G568" s="247"/>
      <c r="H568" s="247"/>
    </row>
    <row r="569" spans="1:8" s="246" customFormat="1" hidden="1">
      <c r="A569" s="1222"/>
      <c r="B569" s="1222"/>
      <c r="C569" s="1222"/>
      <c r="D569" s="1222"/>
      <c r="E569" s="1222"/>
      <c r="F569" s="1222"/>
      <c r="G569" s="247"/>
      <c r="H569" s="247"/>
    </row>
    <row r="570" spans="1:8" s="246" customFormat="1" ht="13">
      <c r="A570" s="296"/>
      <c r="B570" s="245"/>
      <c r="C570" s="305"/>
      <c r="D570" s="305"/>
      <c r="E570" s="296"/>
      <c r="F570" s="296"/>
      <c r="G570" s="247"/>
      <c r="H570" s="247"/>
    </row>
    <row r="571" spans="1:8" s="246" customFormat="1">
      <c r="A571" s="1222" t="s">
        <v>758</v>
      </c>
      <c r="B571" s="1222"/>
      <c r="C571" s="1222"/>
      <c r="D571" s="1222"/>
      <c r="E571" s="1222"/>
      <c r="F571" s="1222"/>
      <c r="G571" s="247"/>
      <c r="H571" s="247"/>
    </row>
    <row r="572" spans="1:8" s="246" customFormat="1">
      <c r="A572" s="1222"/>
      <c r="B572" s="1222"/>
      <c r="C572" s="1222"/>
      <c r="D572" s="1222"/>
      <c r="E572" s="1222"/>
      <c r="F572" s="1222"/>
      <c r="G572" s="247"/>
      <c r="H572" s="247"/>
    </row>
    <row r="573" spans="1:8" s="246" customFormat="1" ht="13">
      <c r="A573" s="300"/>
      <c r="B573" s="240"/>
      <c r="C573" s="355"/>
      <c r="D573" s="355"/>
      <c r="E573" s="298"/>
      <c r="F573" s="298"/>
      <c r="G573" s="247"/>
      <c r="H573" s="247"/>
    </row>
    <row r="574" spans="1:8" s="246" customFormat="1">
      <c r="A574" s="1222" t="s">
        <v>757</v>
      </c>
      <c r="B574" s="1222"/>
      <c r="C574" s="1222"/>
      <c r="D574" s="1222"/>
      <c r="E574" s="1222"/>
      <c r="F574" s="1222"/>
      <c r="G574" s="247"/>
      <c r="H574" s="247"/>
    </row>
    <row r="575" spans="1:8" s="246" customFormat="1">
      <c r="A575" s="1222"/>
      <c r="B575" s="1222"/>
      <c r="C575" s="1222"/>
      <c r="D575" s="1222"/>
      <c r="E575" s="1222"/>
      <c r="F575" s="1222"/>
      <c r="G575" s="247"/>
      <c r="H575" s="247"/>
    </row>
    <row r="576" spans="1:8" s="246" customFormat="1">
      <c r="A576" s="1222"/>
      <c r="B576" s="1222"/>
      <c r="C576" s="1222"/>
      <c r="D576" s="1222"/>
      <c r="E576" s="1222"/>
      <c r="F576" s="1222"/>
      <c r="G576" s="247"/>
      <c r="H576" s="247"/>
    </row>
    <row r="577" spans="1:8" s="246" customFormat="1" ht="13">
      <c r="A577" s="300"/>
      <c r="B577" s="320"/>
      <c r="C577" s="305"/>
      <c r="D577" s="305"/>
      <c r="E577" s="300"/>
      <c r="F577" s="300"/>
      <c r="G577" s="247"/>
      <c r="H577" s="247"/>
    </row>
    <row r="578" spans="1:8" s="246" customFormat="1">
      <c r="A578" s="1222" t="s">
        <v>756</v>
      </c>
      <c r="B578" s="1222"/>
      <c r="C578" s="1222"/>
      <c r="D578" s="1222"/>
      <c r="E578" s="1222"/>
      <c r="F578" s="1222"/>
      <c r="G578" s="247"/>
      <c r="H578" s="247"/>
    </row>
    <row r="579" spans="1:8" s="246" customFormat="1">
      <c r="A579" s="1222"/>
      <c r="B579" s="1222"/>
      <c r="C579" s="1222"/>
      <c r="D579" s="1222"/>
      <c r="E579" s="1222"/>
      <c r="F579" s="1222"/>
      <c r="G579" s="247"/>
      <c r="H579" s="247"/>
    </row>
    <row r="580" spans="1:8" s="246" customFormat="1">
      <c r="A580" s="1222"/>
      <c r="B580" s="1222"/>
      <c r="C580" s="1222"/>
      <c r="D580" s="1222"/>
      <c r="E580" s="1222"/>
      <c r="F580" s="1222"/>
      <c r="G580" s="247"/>
      <c r="H580" s="247"/>
    </row>
    <row r="581" spans="1:8" s="246" customFormat="1" ht="13">
      <c r="A581" s="296"/>
      <c r="B581" s="245"/>
      <c r="C581" s="305"/>
      <c r="D581" s="305"/>
      <c r="E581" s="296"/>
      <c r="F581" s="296"/>
      <c r="G581" s="247"/>
      <c r="H581" s="247"/>
    </row>
    <row r="582" spans="1:8" s="246" customFormat="1">
      <c r="A582" s="1222" t="s">
        <v>751</v>
      </c>
      <c r="B582" s="1222"/>
      <c r="C582" s="1222"/>
      <c r="D582" s="1222"/>
      <c r="E582" s="1222"/>
      <c r="F582" s="1222"/>
      <c r="G582" s="247"/>
      <c r="H582" s="247"/>
    </row>
    <row r="583" spans="1:8" s="246" customFormat="1">
      <c r="A583" s="1222"/>
      <c r="B583" s="1222"/>
      <c r="C583" s="1222"/>
      <c r="D583" s="1222"/>
      <c r="E583" s="1222"/>
      <c r="F583" s="1222"/>
      <c r="G583" s="247"/>
      <c r="H583" s="247"/>
    </row>
    <row r="584" spans="1:8" s="246" customFormat="1" ht="13">
      <c r="A584" s="300"/>
      <c r="B584" s="240"/>
      <c r="C584" s="355"/>
      <c r="D584" s="355"/>
      <c r="E584" s="298"/>
      <c r="F584" s="298"/>
      <c r="G584" s="247"/>
      <c r="H584" s="247"/>
    </row>
    <row r="585" spans="1:8" s="246" customFormat="1">
      <c r="A585" s="1222" t="s">
        <v>755</v>
      </c>
      <c r="B585" s="1222"/>
      <c r="C585" s="1222"/>
      <c r="D585" s="1222"/>
      <c r="E585" s="1222"/>
      <c r="F585" s="1222"/>
      <c r="G585" s="247"/>
      <c r="H585" s="247"/>
    </row>
    <row r="586" spans="1:8" s="246" customFormat="1">
      <c r="A586" s="1222"/>
      <c r="B586" s="1222"/>
      <c r="C586" s="1222"/>
      <c r="D586" s="1222"/>
      <c r="E586" s="1222"/>
      <c r="F586" s="1222"/>
      <c r="G586" s="247"/>
      <c r="H586" s="247"/>
    </row>
    <row r="587" spans="1:8" s="246" customFormat="1" ht="8.25" customHeight="1">
      <c r="A587" s="1222"/>
      <c r="B587" s="1222"/>
      <c r="C587" s="1222"/>
      <c r="D587" s="1222"/>
      <c r="E587" s="1222"/>
      <c r="F587" s="1222"/>
      <c r="G587" s="247"/>
      <c r="H587" s="247"/>
    </row>
    <row r="588" spans="1:8" s="246" customFormat="1" ht="13">
      <c r="A588" s="296"/>
      <c r="B588" s="245"/>
      <c r="C588" s="305"/>
      <c r="D588" s="305"/>
      <c r="E588" s="296"/>
      <c r="F588" s="296"/>
      <c r="G588" s="247"/>
      <c r="H588" s="247"/>
    </row>
    <row r="589" spans="1:8" s="246" customFormat="1">
      <c r="A589" s="1222" t="s">
        <v>639</v>
      </c>
      <c r="B589" s="1222"/>
      <c r="C589" s="1222"/>
      <c r="D589" s="1222"/>
      <c r="E589" s="1222"/>
      <c r="F589" s="1222"/>
      <c r="G589" s="247"/>
      <c r="H589" s="247"/>
    </row>
    <row r="590" spans="1:8" s="246" customFormat="1">
      <c r="A590" s="1222"/>
      <c r="B590" s="1222"/>
      <c r="C590" s="1222"/>
      <c r="D590" s="1222"/>
      <c r="E590" s="1222"/>
      <c r="F590" s="1222"/>
      <c r="G590" s="247"/>
      <c r="H590" s="247"/>
    </row>
    <row r="591" spans="1:8" s="246" customFormat="1">
      <c r="A591" s="1222"/>
      <c r="B591" s="1222"/>
      <c r="C591" s="1222"/>
      <c r="D591" s="1222"/>
      <c r="E591" s="1222"/>
      <c r="F591" s="1222"/>
      <c r="G591" s="247"/>
      <c r="H591" s="247"/>
    </row>
    <row r="592" spans="1:8" s="246" customFormat="1">
      <c r="A592" s="1222"/>
      <c r="B592" s="1222"/>
      <c r="C592" s="1222"/>
      <c r="D592" s="1222"/>
      <c r="E592" s="1222"/>
      <c r="F592" s="1222"/>
      <c r="G592" s="247"/>
      <c r="H592" s="247"/>
    </row>
    <row r="593" spans="1:8" s="246" customFormat="1" ht="3.75" customHeight="1">
      <c r="A593" s="1222"/>
      <c r="B593" s="1222"/>
      <c r="C593" s="1222"/>
      <c r="D593" s="1222"/>
      <c r="E593" s="1222"/>
      <c r="F593" s="1222"/>
      <c r="G593" s="247"/>
      <c r="H593" s="247"/>
    </row>
    <row r="594" spans="1:8" s="246" customFormat="1" hidden="1">
      <c r="A594" s="1222"/>
      <c r="B594" s="1222"/>
      <c r="C594" s="1222"/>
      <c r="D594" s="1222"/>
      <c r="E594" s="1222"/>
      <c r="F594" s="1222"/>
      <c r="G594" s="247"/>
      <c r="H594" s="247"/>
    </row>
    <row r="595" spans="1:8" ht="13">
      <c r="A595" s="238"/>
      <c r="B595" s="240"/>
      <c r="C595" s="239"/>
      <c r="D595" s="239"/>
      <c r="E595" s="238"/>
      <c r="F595" s="238"/>
    </row>
    <row r="596" spans="1:8" s="251" customFormat="1" ht="14.5">
      <c r="A596" s="256"/>
      <c r="B596" s="255" t="s">
        <v>754</v>
      </c>
      <c r="C596" s="286"/>
      <c r="D596" s="360"/>
      <c r="E596" s="253"/>
      <c r="F596" s="253"/>
      <c r="G596" s="252"/>
      <c r="H596" s="252"/>
    </row>
    <row r="597" spans="1:8" s="246" customFormat="1" ht="13">
      <c r="A597" s="238"/>
      <c r="B597" s="248"/>
      <c r="C597" s="277"/>
      <c r="D597" s="260"/>
      <c r="E597" s="238"/>
      <c r="F597" s="238"/>
      <c r="G597" s="247"/>
      <c r="H597" s="247"/>
    </row>
    <row r="598" spans="1:8" s="246" customFormat="1">
      <c r="A598" s="1222" t="s">
        <v>753</v>
      </c>
      <c r="B598" s="1222"/>
      <c r="C598" s="1222"/>
      <c r="D598" s="1222"/>
      <c r="E598" s="1222"/>
      <c r="F598" s="1222"/>
      <c r="G598" s="247"/>
      <c r="H598" s="247"/>
    </row>
    <row r="599" spans="1:8" s="246" customFormat="1">
      <c r="A599" s="1222"/>
      <c r="B599" s="1222"/>
      <c r="C599" s="1222"/>
      <c r="D599" s="1222"/>
      <c r="E599" s="1222"/>
      <c r="F599" s="1222"/>
      <c r="G599" s="247"/>
      <c r="H599" s="247"/>
    </row>
    <row r="600" spans="1:8" s="246" customFormat="1">
      <c r="A600" s="1222"/>
      <c r="B600" s="1222"/>
      <c r="C600" s="1222"/>
      <c r="D600" s="1222"/>
      <c r="E600" s="1222"/>
      <c r="F600" s="1222"/>
      <c r="G600" s="247"/>
      <c r="H600" s="247"/>
    </row>
    <row r="601" spans="1:8" s="246" customFormat="1">
      <c r="A601" s="1222"/>
      <c r="B601" s="1222"/>
      <c r="C601" s="1222"/>
      <c r="D601" s="1222"/>
      <c r="E601" s="1222"/>
      <c r="F601" s="1222"/>
      <c r="G601" s="247"/>
      <c r="H601" s="247"/>
    </row>
    <row r="602" spans="1:8" s="246" customFormat="1">
      <c r="A602" s="1222"/>
      <c r="B602" s="1222"/>
      <c r="C602" s="1222"/>
      <c r="D602" s="1222"/>
      <c r="E602" s="1222"/>
      <c r="F602" s="1222"/>
      <c r="G602" s="247"/>
      <c r="H602" s="247"/>
    </row>
    <row r="603" spans="1:8" s="246" customFormat="1" ht="6.75" customHeight="1">
      <c r="A603" s="1222"/>
      <c r="B603" s="1222"/>
      <c r="C603" s="1222"/>
      <c r="D603" s="1222"/>
      <c r="E603" s="1222"/>
      <c r="F603" s="1222"/>
      <c r="G603" s="247"/>
      <c r="H603" s="247"/>
    </row>
    <row r="604" spans="1:8" s="246" customFormat="1" ht="13">
      <c r="A604" s="300"/>
      <c r="B604" s="245"/>
      <c r="C604" s="355"/>
      <c r="D604" s="354"/>
      <c r="E604" s="300"/>
      <c r="F604" s="300"/>
      <c r="G604" s="247"/>
      <c r="H604" s="247"/>
    </row>
    <row r="605" spans="1:8" s="246" customFormat="1">
      <c r="A605" s="1222" t="s">
        <v>398</v>
      </c>
      <c r="B605" s="1222"/>
      <c r="C605" s="1222"/>
      <c r="D605" s="1222"/>
      <c r="E605" s="1222"/>
      <c r="F605" s="1222"/>
      <c r="G605" s="247"/>
      <c r="H605" s="247"/>
    </row>
    <row r="606" spans="1:8" s="246" customFormat="1">
      <c r="A606" s="1222"/>
      <c r="B606" s="1222"/>
      <c r="C606" s="1222"/>
      <c r="D606" s="1222"/>
      <c r="E606" s="1222"/>
      <c r="F606" s="1222"/>
      <c r="G606" s="247"/>
      <c r="H606" s="247"/>
    </row>
    <row r="607" spans="1:8" s="246" customFormat="1" ht="13">
      <c r="A607" s="344"/>
      <c r="B607" s="248"/>
      <c r="C607" s="355"/>
      <c r="D607" s="354"/>
      <c r="E607" s="298"/>
      <c r="F607" s="298"/>
      <c r="G607" s="247"/>
      <c r="H607" s="247"/>
    </row>
    <row r="608" spans="1:8" s="246" customFormat="1">
      <c r="A608" s="1222" t="s">
        <v>752</v>
      </c>
      <c r="B608" s="1222"/>
      <c r="C608" s="1222"/>
      <c r="D608" s="1222"/>
      <c r="E608" s="1222"/>
      <c r="F608" s="1222"/>
      <c r="G608" s="247"/>
      <c r="H608" s="247"/>
    </row>
    <row r="609" spans="1:8" s="246" customFormat="1">
      <c r="A609" s="1222"/>
      <c r="B609" s="1222"/>
      <c r="C609" s="1222"/>
      <c r="D609" s="1222"/>
      <c r="E609" s="1222"/>
      <c r="F609" s="1222"/>
      <c r="G609" s="247"/>
      <c r="H609" s="247"/>
    </row>
    <row r="610" spans="1:8" s="246" customFormat="1" ht="13">
      <c r="A610" s="344"/>
      <c r="B610" s="248"/>
      <c r="C610" s="355"/>
      <c r="D610" s="354"/>
      <c r="E610" s="298"/>
      <c r="F610" s="298"/>
      <c r="G610" s="247"/>
      <c r="H610" s="247"/>
    </row>
    <row r="611" spans="1:8" s="246" customFormat="1">
      <c r="A611" s="1222" t="s">
        <v>751</v>
      </c>
      <c r="B611" s="1222"/>
      <c r="C611" s="1222"/>
      <c r="D611" s="1222"/>
      <c r="E611" s="1222"/>
      <c r="F611" s="1222"/>
      <c r="G611" s="247"/>
      <c r="H611" s="247"/>
    </row>
    <row r="612" spans="1:8" s="246" customFormat="1">
      <c r="A612" s="1222"/>
      <c r="B612" s="1222"/>
      <c r="C612" s="1222"/>
      <c r="D612" s="1222"/>
      <c r="E612" s="1222"/>
      <c r="F612" s="1222"/>
      <c r="G612" s="247"/>
      <c r="H612" s="247"/>
    </row>
    <row r="613" spans="1:8" s="246" customFormat="1" ht="13">
      <c r="A613" s="344"/>
      <c r="B613" s="248"/>
      <c r="C613" s="355"/>
      <c r="D613" s="354"/>
      <c r="E613" s="298"/>
      <c r="F613" s="298"/>
      <c r="G613" s="247"/>
      <c r="H613" s="247"/>
    </row>
    <row r="614" spans="1:8" s="246" customFormat="1">
      <c r="A614" s="1222" t="s">
        <v>639</v>
      </c>
      <c r="B614" s="1222"/>
      <c r="C614" s="1222"/>
      <c r="D614" s="1222"/>
      <c r="E614" s="1222"/>
      <c r="F614" s="1222"/>
      <c r="G614" s="247"/>
      <c r="H614" s="247"/>
    </row>
    <row r="615" spans="1:8" s="246" customFormat="1">
      <c r="A615" s="1222"/>
      <c r="B615" s="1222"/>
      <c r="C615" s="1222"/>
      <c r="D615" s="1222"/>
      <c r="E615" s="1222"/>
      <c r="F615" s="1222"/>
      <c r="G615" s="247"/>
      <c r="H615" s="247"/>
    </row>
    <row r="616" spans="1:8" s="246" customFormat="1">
      <c r="A616" s="1222"/>
      <c r="B616" s="1222"/>
      <c r="C616" s="1222"/>
      <c r="D616" s="1222"/>
      <c r="E616" s="1222"/>
      <c r="F616" s="1222"/>
      <c r="G616" s="247"/>
      <c r="H616" s="247"/>
    </row>
    <row r="617" spans="1:8" s="246" customFormat="1">
      <c r="A617" s="1222"/>
      <c r="B617" s="1222"/>
      <c r="C617" s="1222"/>
      <c r="D617" s="1222"/>
      <c r="E617" s="1222"/>
      <c r="F617" s="1222"/>
      <c r="G617" s="247"/>
      <c r="H617" s="247"/>
    </row>
    <row r="618" spans="1:8" s="246" customFormat="1" ht="2.25" customHeight="1">
      <c r="A618" s="1222"/>
      <c r="B618" s="1222"/>
      <c r="C618" s="1222"/>
      <c r="D618" s="1222"/>
      <c r="E618" s="1222"/>
      <c r="F618" s="1222"/>
      <c r="G618" s="247"/>
      <c r="H618" s="247"/>
    </row>
    <row r="619" spans="1:8" ht="13">
      <c r="A619" s="238"/>
      <c r="B619" s="240"/>
      <c r="C619" s="239"/>
      <c r="D619" s="239"/>
      <c r="E619" s="238"/>
      <c r="F619" s="238"/>
    </row>
    <row r="620" spans="1:8" s="349" customFormat="1" ht="14.5">
      <c r="A620" s="256"/>
      <c r="B620" s="255" t="s">
        <v>750</v>
      </c>
      <c r="C620" s="286"/>
      <c r="D620" s="286"/>
      <c r="E620" s="359"/>
      <c r="F620" s="265"/>
      <c r="G620" s="350"/>
      <c r="H620" s="350"/>
    </row>
    <row r="621" spans="1:8" ht="13">
      <c r="A621" s="238"/>
      <c r="B621" s="248"/>
      <c r="C621" s="277"/>
      <c r="D621" s="277"/>
      <c r="E621" s="358"/>
      <c r="F621" s="357"/>
    </row>
    <row r="622" spans="1:8">
      <c r="A622" s="1225" t="s">
        <v>619</v>
      </c>
      <c r="B622" s="1225"/>
      <c r="C622" s="1225"/>
      <c r="D622" s="1225"/>
      <c r="E622" s="1225"/>
      <c r="F622" s="1225"/>
    </row>
    <row r="623" spans="1:8">
      <c r="A623" s="1225"/>
      <c r="B623" s="1225"/>
      <c r="C623" s="1225"/>
      <c r="D623" s="1225"/>
      <c r="E623" s="1225"/>
      <c r="F623" s="1225"/>
    </row>
    <row r="624" spans="1:8">
      <c r="A624" s="1225"/>
      <c r="B624" s="1225"/>
      <c r="C624" s="1225"/>
      <c r="D624" s="1225"/>
      <c r="E624" s="1225"/>
      <c r="F624" s="1225"/>
    </row>
    <row r="625" spans="1:6">
      <c r="A625" s="1225"/>
      <c r="B625" s="1225"/>
      <c r="C625" s="1225"/>
      <c r="D625" s="1225"/>
      <c r="E625" s="1225"/>
      <c r="F625" s="1225"/>
    </row>
    <row r="626" spans="1:6">
      <c r="A626" s="1225"/>
      <c r="B626" s="1225"/>
      <c r="C626" s="1225"/>
      <c r="D626" s="1225"/>
      <c r="E626" s="1225"/>
      <c r="F626" s="1225"/>
    </row>
    <row r="627" spans="1:6">
      <c r="A627" s="1225"/>
      <c r="B627" s="1225"/>
      <c r="C627" s="1225"/>
      <c r="D627" s="1225"/>
      <c r="E627" s="1225"/>
      <c r="F627" s="1225"/>
    </row>
    <row r="628" spans="1:6" ht="13">
      <c r="A628" s="245"/>
      <c r="B628" s="245"/>
      <c r="C628" s="259"/>
      <c r="D628" s="259"/>
      <c r="E628" s="245"/>
      <c r="F628" s="245"/>
    </row>
    <row r="629" spans="1:6">
      <c r="A629" s="1226" t="s">
        <v>618</v>
      </c>
      <c r="B629" s="1227"/>
      <c r="C629" s="1227"/>
      <c r="D629" s="1227"/>
      <c r="E629" s="1227"/>
      <c r="F629" s="1227"/>
    </row>
    <row r="630" spans="1:6">
      <c r="A630" s="1227"/>
      <c r="B630" s="1227"/>
      <c r="C630" s="1227"/>
      <c r="D630" s="1227"/>
      <c r="E630" s="1227"/>
      <c r="F630" s="1227"/>
    </row>
    <row r="631" spans="1:6">
      <c r="A631" s="1227"/>
      <c r="B631" s="1227"/>
      <c r="C631" s="1227"/>
      <c r="D631" s="1227"/>
      <c r="E631" s="1227"/>
      <c r="F631" s="1227"/>
    </row>
    <row r="632" spans="1:6">
      <c r="A632" s="1227"/>
      <c r="B632" s="1227"/>
      <c r="C632" s="1227"/>
      <c r="D632" s="1227"/>
      <c r="E632" s="1227"/>
      <c r="F632" s="1227"/>
    </row>
    <row r="633" spans="1:6">
      <c r="A633" s="1227"/>
      <c r="B633" s="1227"/>
      <c r="C633" s="1227"/>
      <c r="D633" s="1227"/>
      <c r="E633" s="1227"/>
      <c r="F633" s="1227"/>
    </row>
    <row r="634" spans="1:6" ht="6" customHeight="1">
      <c r="A634" s="1227"/>
      <c r="B634" s="1227"/>
      <c r="C634" s="1227"/>
      <c r="D634" s="1227"/>
      <c r="E634" s="1227"/>
      <c r="F634" s="1227"/>
    </row>
    <row r="635" spans="1:6" hidden="1">
      <c r="A635" s="1227"/>
      <c r="B635" s="1227"/>
      <c r="C635" s="1227"/>
      <c r="D635" s="1227"/>
      <c r="E635" s="1227"/>
      <c r="F635" s="1227"/>
    </row>
    <row r="636" spans="1:6" ht="13">
      <c r="A636" s="245"/>
      <c r="B636" s="245"/>
      <c r="C636" s="259"/>
      <c r="D636" s="259"/>
      <c r="E636" s="245"/>
      <c r="F636" s="245"/>
    </row>
    <row r="637" spans="1:6">
      <c r="A637" s="1225" t="s">
        <v>749</v>
      </c>
      <c r="B637" s="1225"/>
      <c r="C637" s="1225"/>
      <c r="D637" s="1225"/>
      <c r="E637" s="1225"/>
      <c r="F637" s="1225"/>
    </row>
    <row r="638" spans="1:6">
      <c r="A638" s="1225"/>
      <c r="B638" s="1225"/>
      <c r="C638" s="1225"/>
      <c r="D638" s="1225"/>
      <c r="E638" s="1225"/>
      <c r="F638" s="1225"/>
    </row>
    <row r="639" spans="1:6">
      <c r="A639" s="1225"/>
      <c r="B639" s="1225"/>
      <c r="C639" s="1225"/>
      <c r="D639" s="1225"/>
      <c r="E639" s="1225"/>
      <c r="F639" s="1225"/>
    </row>
    <row r="640" spans="1:6">
      <c r="A640" s="1225"/>
      <c r="B640" s="1225"/>
      <c r="C640" s="1225"/>
      <c r="D640" s="1225"/>
      <c r="E640" s="1225"/>
      <c r="F640" s="1225"/>
    </row>
    <row r="641" spans="1:6" ht="13">
      <c r="A641" s="245"/>
      <c r="B641" s="245"/>
      <c r="C641" s="259"/>
      <c r="D641" s="259"/>
      <c r="E641" s="245"/>
      <c r="F641" s="245"/>
    </row>
    <row r="642" spans="1:6">
      <c r="A642" s="1225" t="s">
        <v>748</v>
      </c>
      <c r="B642" s="1225"/>
      <c r="C642" s="1225"/>
      <c r="D642" s="1225"/>
      <c r="E642" s="1225"/>
      <c r="F642" s="1225"/>
    </row>
    <row r="643" spans="1:6">
      <c r="A643" s="1225"/>
      <c r="B643" s="1225"/>
      <c r="C643" s="1225"/>
      <c r="D643" s="1225"/>
      <c r="E643" s="1225"/>
      <c r="F643" s="1225"/>
    </row>
    <row r="644" spans="1:6" ht="13">
      <c r="A644" s="268"/>
      <c r="B644" s="245"/>
      <c r="C644" s="259"/>
      <c r="D644" s="259"/>
      <c r="E644" s="245"/>
      <c r="F644" s="245"/>
    </row>
    <row r="645" spans="1:6">
      <c r="A645" s="1225" t="s">
        <v>747</v>
      </c>
      <c r="B645" s="1225"/>
      <c r="C645" s="1225"/>
      <c r="D645" s="1225"/>
      <c r="E645" s="1225"/>
      <c r="F645" s="1225"/>
    </row>
    <row r="646" spans="1:6">
      <c r="A646" s="1225"/>
      <c r="B646" s="1225"/>
      <c r="C646" s="1225"/>
      <c r="D646" s="1225"/>
      <c r="E646" s="1225"/>
      <c r="F646" s="1225"/>
    </row>
    <row r="647" spans="1:6">
      <c r="A647" s="1225"/>
      <c r="B647" s="1225"/>
      <c r="C647" s="1225"/>
      <c r="D647" s="1225"/>
      <c r="E647" s="1225"/>
      <c r="F647" s="1225"/>
    </row>
    <row r="648" spans="1:6">
      <c r="A648" s="1225" t="s">
        <v>639</v>
      </c>
      <c r="B648" s="1225"/>
      <c r="C648" s="1225"/>
      <c r="D648" s="1225"/>
      <c r="E648" s="1225"/>
      <c r="F648" s="1225"/>
    </row>
    <row r="649" spans="1:6">
      <c r="A649" s="1225"/>
      <c r="B649" s="1225"/>
      <c r="C649" s="1225"/>
      <c r="D649" s="1225"/>
      <c r="E649" s="1225"/>
      <c r="F649" s="1225"/>
    </row>
    <row r="650" spans="1:6">
      <c r="A650" s="1225"/>
      <c r="B650" s="1225"/>
      <c r="C650" s="1225"/>
      <c r="D650" s="1225"/>
      <c r="E650" s="1225"/>
      <c r="F650" s="1225"/>
    </row>
    <row r="651" spans="1:6">
      <c r="A651" s="1225"/>
      <c r="B651" s="1225"/>
      <c r="C651" s="1225"/>
      <c r="D651" s="1225"/>
      <c r="E651" s="1225"/>
      <c r="F651" s="1225"/>
    </row>
    <row r="652" spans="1:6" ht="4.5" customHeight="1">
      <c r="A652" s="1225"/>
      <c r="B652" s="1225"/>
      <c r="C652" s="1225"/>
      <c r="D652" s="1225"/>
      <c r="E652" s="1225"/>
      <c r="F652" s="1225"/>
    </row>
    <row r="653" spans="1:6" ht="13">
      <c r="A653" s="245"/>
      <c r="B653" s="245"/>
      <c r="C653" s="259"/>
      <c r="D653" s="259"/>
      <c r="E653" s="245"/>
      <c r="F653" s="245"/>
    </row>
    <row r="654" spans="1:6">
      <c r="A654" s="1225" t="s">
        <v>746</v>
      </c>
      <c r="B654" s="1225"/>
      <c r="C654" s="1225"/>
      <c r="D654" s="1225"/>
      <c r="E654" s="1225"/>
      <c r="F654" s="1225"/>
    </row>
    <row r="655" spans="1:6">
      <c r="A655" s="1225"/>
      <c r="B655" s="1225"/>
      <c r="C655" s="1225"/>
      <c r="D655" s="1225"/>
      <c r="E655" s="1225"/>
      <c r="F655" s="1225"/>
    </row>
    <row r="656" spans="1:6" ht="13">
      <c r="A656" s="313"/>
      <c r="B656" s="318"/>
      <c r="C656" s="314"/>
      <c r="D656" s="314"/>
      <c r="E656" s="356"/>
      <c r="F656" s="352"/>
    </row>
    <row r="657" spans="1:8">
      <c r="A657" s="1225" t="s">
        <v>734</v>
      </c>
      <c r="B657" s="1225"/>
      <c r="C657" s="1225"/>
      <c r="D657" s="1225"/>
      <c r="E657" s="1225"/>
      <c r="F657" s="1225"/>
    </row>
    <row r="658" spans="1:8">
      <c r="A658" s="1225"/>
      <c r="B658" s="1225"/>
      <c r="C658" s="1225"/>
      <c r="D658" s="1225"/>
      <c r="E658" s="1225"/>
      <c r="F658" s="1225"/>
    </row>
    <row r="659" spans="1:8">
      <c r="A659" s="1225"/>
      <c r="B659" s="1225"/>
      <c r="C659" s="1225"/>
      <c r="D659" s="1225"/>
      <c r="E659" s="1225"/>
      <c r="F659" s="1225"/>
    </row>
    <row r="660" spans="1:8" ht="13">
      <c r="A660" s="245"/>
      <c r="B660" s="245"/>
      <c r="C660" s="289"/>
      <c r="D660" s="259"/>
      <c r="E660" s="353"/>
      <c r="F660" s="352"/>
    </row>
    <row r="661" spans="1:8">
      <c r="A661" s="1225" t="s">
        <v>745</v>
      </c>
      <c r="B661" s="1225"/>
      <c r="C661" s="1225"/>
      <c r="D661" s="1225"/>
      <c r="E661" s="1225"/>
      <c r="F661" s="1225"/>
    </row>
    <row r="662" spans="1:8">
      <c r="A662" s="1225"/>
      <c r="B662" s="1225"/>
      <c r="C662" s="1225"/>
      <c r="D662" s="1225"/>
      <c r="E662" s="1225"/>
      <c r="F662" s="1225"/>
    </row>
    <row r="663" spans="1:8" ht="13">
      <c r="A663" s="238"/>
      <c r="B663" s="240"/>
      <c r="C663" s="239"/>
      <c r="D663" s="239"/>
      <c r="E663" s="238"/>
      <c r="F663" s="238"/>
    </row>
    <row r="664" spans="1:8" s="251" customFormat="1" ht="14.5">
      <c r="A664" s="256"/>
      <c r="B664" s="255" t="s">
        <v>744</v>
      </c>
      <c r="C664" s="286"/>
      <c r="D664" s="286"/>
      <c r="E664" s="253"/>
      <c r="F664" s="253"/>
      <c r="G664" s="252"/>
      <c r="H664" s="252"/>
    </row>
    <row r="665" spans="1:8" s="246" customFormat="1" ht="13">
      <c r="A665" s="348"/>
      <c r="B665" s="284"/>
      <c r="C665" s="277"/>
      <c r="D665" s="277"/>
      <c r="E665" s="238"/>
      <c r="F665" s="238"/>
      <c r="G665" s="247"/>
      <c r="H665" s="247"/>
    </row>
    <row r="666" spans="1:8" s="246" customFormat="1" ht="12.75" customHeight="1">
      <c r="A666" s="1228" t="s">
        <v>743</v>
      </c>
      <c r="B666" s="1228"/>
      <c r="C666" s="1228"/>
      <c r="D666" s="1228"/>
      <c r="E666" s="1228"/>
      <c r="F666" s="1228"/>
      <c r="G666" s="247"/>
      <c r="H666" s="247"/>
    </row>
    <row r="667" spans="1:8" s="246" customFormat="1" ht="14.25" customHeight="1">
      <c r="A667" s="300"/>
      <c r="B667" s="300"/>
      <c r="C667" s="300"/>
      <c r="D667" s="300"/>
      <c r="E667" s="300"/>
      <c r="F667" s="300"/>
      <c r="G667" s="247"/>
      <c r="H667" s="247"/>
    </row>
    <row r="668" spans="1:8" s="246" customFormat="1">
      <c r="A668" s="1222" t="s">
        <v>730</v>
      </c>
      <c r="B668" s="1222"/>
      <c r="C668" s="1222"/>
      <c r="D668" s="1222"/>
      <c r="E668" s="1222"/>
      <c r="F668" s="1222"/>
      <c r="G668" s="247"/>
      <c r="H668" s="247"/>
    </row>
    <row r="669" spans="1:8" s="246" customFormat="1">
      <c r="A669" s="1222"/>
      <c r="B669" s="1222"/>
      <c r="C669" s="1222"/>
      <c r="D669" s="1222"/>
      <c r="E669" s="1222"/>
      <c r="F669" s="1222"/>
      <c r="G669" s="247"/>
      <c r="H669" s="247"/>
    </row>
    <row r="670" spans="1:8" s="246" customFormat="1" ht="4.5" customHeight="1">
      <c r="A670" s="1222"/>
      <c r="B670" s="1222"/>
      <c r="C670" s="1222"/>
      <c r="D670" s="1222"/>
      <c r="E670" s="1222"/>
      <c r="F670" s="1222"/>
      <c r="G670" s="247"/>
      <c r="H670" s="247"/>
    </row>
    <row r="671" spans="1:8" s="246" customFormat="1" ht="13">
      <c r="A671" s="296"/>
      <c r="B671" s="245"/>
      <c r="C671" s="297"/>
      <c r="D671" s="297"/>
      <c r="E671" s="296"/>
      <c r="F671" s="296"/>
      <c r="G671" s="247"/>
      <c r="H671" s="247"/>
    </row>
    <row r="672" spans="1:8" s="246" customFormat="1">
      <c r="A672" s="1222" t="s">
        <v>742</v>
      </c>
      <c r="B672" s="1222"/>
      <c r="C672" s="1222"/>
      <c r="D672" s="1222"/>
      <c r="E672" s="1222"/>
      <c r="F672" s="1222"/>
      <c r="G672" s="247"/>
      <c r="H672" s="247"/>
    </row>
    <row r="673" spans="1:8" s="246" customFormat="1">
      <c r="A673" s="1222"/>
      <c r="B673" s="1222"/>
      <c r="C673" s="1222"/>
      <c r="D673" s="1222"/>
      <c r="E673" s="1222"/>
      <c r="F673" s="1222"/>
      <c r="G673" s="247"/>
      <c r="H673" s="247"/>
    </row>
    <row r="674" spans="1:8" s="246" customFormat="1">
      <c r="A674" s="1222"/>
      <c r="B674" s="1222"/>
      <c r="C674" s="1222"/>
      <c r="D674" s="1222"/>
      <c r="E674" s="1222"/>
      <c r="F674" s="1222"/>
      <c r="G674" s="247"/>
      <c r="H674" s="247"/>
    </row>
    <row r="675" spans="1:8" s="246" customFormat="1">
      <c r="A675" s="1222"/>
      <c r="B675" s="1222"/>
      <c r="C675" s="1222"/>
      <c r="D675" s="1222"/>
      <c r="E675" s="1222"/>
      <c r="F675" s="1222"/>
      <c r="G675" s="247"/>
      <c r="H675" s="247"/>
    </row>
    <row r="676" spans="1:8" s="246" customFormat="1">
      <c r="A676" s="1222"/>
      <c r="B676" s="1222"/>
      <c r="C676" s="1222"/>
      <c r="D676" s="1222"/>
      <c r="E676" s="1222"/>
      <c r="F676" s="1222"/>
      <c r="G676" s="247"/>
      <c r="H676" s="247"/>
    </row>
    <row r="677" spans="1:8" s="246" customFormat="1" ht="2.25" customHeight="1">
      <c r="A677" s="1222"/>
      <c r="B677" s="1222"/>
      <c r="C677" s="1222"/>
      <c r="D677" s="1222"/>
      <c r="E677" s="1222"/>
      <c r="F677" s="1222"/>
      <c r="G677" s="247"/>
      <c r="H677" s="247"/>
    </row>
    <row r="678" spans="1:8" s="246" customFormat="1" ht="13">
      <c r="A678" s="344"/>
      <c r="B678" s="248"/>
      <c r="C678" s="355"/>
      <c r="D678" s="305"/>
      <c r="E678" s="344"/>
      <c r="F678" s="344"/>
      <c r="G678" s="247"/>
      <c r="H678" s="247"/>
    </row>
    <row r="679" spans="1:8" s="246" customFormat="1">
      <c r="A679" s="1222" t="s">
        <v>741</v>
      </c>
      <c r="B679" s="1222"/>
      <c r="C679" s="1222"/>
      <c r="D679" s="1222"/>
      <c r="E679" s="1222"/>
      <c r="F679" s="1222"/>
      <c r="G679" s="247"/>
      <c r="H679" s="247"/>
    </row>
    <row r="680" spans="1:8" s="246" customFormat="1">
      <c r="A680" s="1222"/>
      <c r="B680" s="1222"/>
      <c r="C680" s="1222"/>
      <c r="D680" s="1222"/>
      <c r="E680" s="1222"/>
      <c r="F680" s="1222"/>
      <c r="G680" s="247"/>
      <c r="H680" s="247"/>
    </row>
    <row r="681" spans="1:8" s="246" customFormat="1">
      <c r="A681" s="1222"/>
      <c r="B681" s="1222"/>
      <c r="C681" s="1222"/>
      <c r="D681" s="1222"/>
      <c r="E681" s="1222"/>
      <c r="F681" s="1222"/>
      <c r="G681" s="247"/>
      <c r="H681" s="247"/>
    </row>
    <row r="682" spans="1:8" s="246" customFormat="1">
      <c r="A682" s="1222"/>
      <c r="B682" s="1222"/>
      <c r="C682" s="1222"/>
      <c r="D682" s="1222"/>
      <c r="E682" s="1222"/>
      <c r="F682" s="1222"/>
      <c r="G682" s="247"/>
      <c r="H682" s="247"/>
    </row>
    <row r="683" spans="1:8" s="246" customFormat="1" ht="5.25" customHeight="1">
      <c r="A683" s="1222"/>
      <c r="B683" s="1222"/>
      <c r="C683" s="1222"/>
      <c r="D683" s="1222"/>
      <c r="E683" s="1222"/>
      <c r="F683" s="1222"/>
      <c r="G683" s="247"/>
      <c r="H683" s="247"/>
    </row>
    <row r="684" spans="1:8" s="246" customFormat="1" ht="13">
      <c r="A684" s="344"/>
      <c r="B684" s="245"/>
      <c r="C684" s="305"/>
      <c r="D684" s="305"/>
      <c r="E684" s="344"/>
      <c r="F684" s="344"/>
      <c r="G684" s="247"/>
      <c r="H684" s="247"/>
    </row>
    <row r="685" spans="1:8" s="246" customFormat="1">
      <c r="A685" s="1222" t="s">
        <v>740</v>
      </c>
      <c r="B685" s="1222"/>
      <c r="C685" s="1222"/>
      <c r="D685" s="1222"/>
      <c r="E685" s="1222"/>
      <c r="F685" s="1222"/>
      <c r="G685" s="247"/>
      <c r="H685" s="247"/>
    </row>
    <row r="686" spans="1:8" s="246" customFormat="1">
      <c r="A686" s="1222"/>
      <c r="B686" s="1222"/>
      <c r="C686" s="1222"/>
      <c r="D686" s="1222"/>
      <c r="E686" s="1222"/>
      <c r="F686" s="1222"/>
      <c r="G686" s="247"/>
      <c r="H686" s="247"/>
    </row>
    <row r="687" spans="1:8" s="246" customFormat="1">
      <c r="A687" s="1222"/>
      <c r="B687" s="1222"/>
      <c r="C687" s="1222"/>
      <c r="D687" s="1222"/>
      <c r="E687" s="1222"/>
      <c r="F687" s="1222"/>
      <c r="G687" s="247"/>
      <c r="H687" s="247"/>
    </row>
    <row r="688" spans="1:8" s="246" customFormat="1">
      <c r="A688" s="1222"/>
      <c r="B688" s="1222"/>
      <c r="C688" s="1222"/>
      <c r="D688" s="1222"/>
      <c r="E688" s="1222"/>
      <c r="F688" s="1222"/>
      <c r="G688" s="247"/>
      <c r="H688" s="247"/>
    </row>
    <row r="689" spans="1:8" s="246" customFormat="1" ht="13">
      <c r="A689" s="344"/>
      <c r="B689" s="248"/>
      <c r="C689" s="355"/>
      <c r="D689" s="355"/>
      <c r="E689" s="344"/>
      <c r="F689" s="344"/>
      <c r="G689" s="247"/>
      <c r="H689" s="247"/>
    </row>
    <row r="690" spans="1:8" s="246" customFormat="1">
      <c r="A690" s="1222" t="s">
        <v>739</v>
      </c>
      <c r="B690" s="1222"/>
      <c r="C690" s="1222"/>
      <c r="D690" s="1222"/>
      <c r="E690" s="1222"/>
      <c r="F690" s="1222"/>
      <c r="G690" s="247"/>
      <c r="H690" s="247"/>
    </row>
    <row r="691" spans="1:8" s="246" customFormat="1">
      <c r="A691" s="1222"/>
      <c r="B691" s="1222"/>
      <c r="C691" s="1222"/>
      <c r="D691" s="1222"/>
      <c r="E691" s="1222"/>
      <c r="F691" s="1222"/>
      <c r="G691" s="247"/>
      <c r="H691" s="247"/>
    </row>
    <row r="692" spans="1:8" s="246" customFormat="1">
      <c r="A692" s="1222"/>
      <c r="B692" s="1222"/>
      <c r="C692" s="1222"/>
      <c r="D692" s="1222"/>
      <c r="E692" s="1222"/>
      <c r="F692" s="1222"/>
      <c r="G692" s="247"/>
      <c r="H692" s="247"/>
    </row>
    <row r="693" spans="1:8" s="246" customFormat="1" ht="13">
      <c r="A693" s="344"/>
      <c r="B693" s="248"/>
      <c r="C693" s="355"/>
      <c r="D693" s="355"/>
      <c r="E693" s="344"/>
      <c r="F693" s="344"/>
      <c r="G693" s="247"/>
      <c r="H693" s="247"/>
    </row>
    <row r="694" spans="1:8" s="246" customFormat="1">
      <c r="A694" s="1222" t="s">
        <v>738</v>
      </c>
      <c r="B694" s="1222"/>
      <c r="C694" s="1222"/>
      <c r="D694" s="1222"/>
      <c r="E694" s="1222"/>
      <c r="F694" s="1222"/>
      <c r="G694" s="247"/>
      <c r="H694" s="247"/>
    </row>
    <row r="695" spans="1:8" s="246" customFormat="1">
      <c r="A695" s="1222"/>
      <c r="B695" s="1222"/>
      <c r="C695" s="1222"/>
      <c r="D695" s="1222"/>
      <c r="E695" s="1222"/>
      <c r="F695" s="1222"/>
      <c r="G695" s="247"/>
      <c r="H695" s="247"/>
    </row>
    <row r="696" spans="1:8" s="246" customFormat="1">
      <c r="A696" s="1222"/>
      <c r="B696" s="1222"/>
      <c r="C696" s="1222"/>
      <c r="D696" s="1222"/>
      <c r="E696" s="1222"/>
      <c r="F696" s="1222"/>
      <c r="G696" s="247"/>
      <c r="H696" s="247"/>
    </row>
    <row r="697" spans="1:8" s="246" customFormat="1">
      <c r="A697" s="1222"/>
      <c r="B697" s="1222"/>
      <c r="C697" s="1222"/>
      <c r="D697" s="1222"/>
      <c r="E697" s="1222"/>
      <c r="F697" s="1222"/>
      <c r="G697" s="247"/>
      <c r="H697" s="247"/>
    </row>
    <row r="698" spans="1:8" s="246" customFormat="1" ht="4.5" customHeight="1">
      <c r="A698" s="1222"/>
      <c r="B698" s="1222"/>
      <c r="C698" s="1222"/>
      <c r="D698" s="1222"/>
      <c r="E698" s="1222"/>
      <c r="F698" s="1222"/>
      <c r="G698" s="247"/>
      <c r="H698" s="247"/>
    </row>
    <row r="699" spans="1:8" s="246" customFormat="1" ht="13">
      <c r="A699" s="344"/>
      <c r="B699" s="248"/>
      <c r="C699" s="355"/>
      <c r="D699" s="354"/>
      <c r="E699" s="344"/>
      <c r="F699" s="344"/>
      <c r="G699" s="247"/>
      <c r="H699" s="247"/>
    </row>
    <row r="700" spans="1:8" s="246" customFormat="1">
      <c r="A700" s="1222" t="s">
        <v>737</v>
      </c>
      <c r="B700" s="1222"/>
      <c r="C700" s="1222"/>
      <c r="D700" s="1222"/>
      <c r="E700" s="1222"/>
      <c r="F700" s="1222"/>
      <c r="G700" s="247"/>
      <c r="H700" s="247"/>
    </row>
    <row r="701" spans="1:8" s="246" customFormat="1" ht="3.75" customHeight="1">
      <c r="A701" s="1222"/>
      <c r="B701" s="1222"/>
      <c r="C701" s="1222"/>
      <c r="D701" s="1222"/>
      <c r="E701" s="1222"/>
      <c r="F701" s="1222"/>
      <c r="G701" s="247"/>
      <c r="H701" s="247"/>
    </row>
    <row r="702" spans="1:8" s="246" customFormat="1" ht="13">
      <c r="A702" s="344"/>
      <c r="B702" s="248"/>
      <c r="C702" s="355"/>
      <c r="D702" s="354"/>
      <c r="E702" s="344"/>
      <c r="F702" s="344"/>
      <c r="G702" s="247"/>
      <c r="H702" s="247"/>
    </row>
    <row r="703" spans="1:8" s="246" customFormat="1">
      <c r="A703" s="1222" t="s">
        <v>736</v>
      </c>
      <c r="B703" s="1222"/>
      <c r="C703" s="1222"/>
      <c r="D703" s="1222"/>
      <c r="E703" s="1222"/>
      <c r="F703" s="1222"/>
      <c r="G703" s="247"/>
      <c r="H703" s="247"/>
    </row>
    <row r="704" spans="1:8" s="246" customFormat="1">
      <c r="A704" s="1222"/>
      <c r="B704" s="1222"/>
      <c r="C704" s="1222"/>
      <c r="D704" s="1222"/>
      <c r="E704" s="1222"/>
      <c r="F704" s="1222"/>
      <c r="G704" s="247"/>
      <c r="H704" s="247"/>
    </row>
    <row r="705" spans="1:8" s="246" customFormat="1">
      <c r="A705" s="1222"/>
      <c r="B705" s="1222"/>
      <c r="C705" s="1222"/>
      <c r="D705" s="1222"/>
      <c r="E705" s="1222"/>
      <c r="F705" s="1222"/>
      <c r="G705" s="247"/>
      <c r="H705" s="247"/>
    </row>
    <row r="706" spans="1:8" s="246" customFormat="1">
      <c r="A706" s="1222"/>
      <c r="B706" s="1222"/>
      <c r="C706" s="1222"/>
      <c r="D706" s="1222"/>
      <c r="E706" s="1222"/>
      <c r="F706" s="1222"/>
      <c r="G706" s="247"/>
      <c r="H706" s="247"/>
    </row>
    <row r="707" spans="1:8" s="246" customFormat="1" ht="5.25" customHeight="1">
      <c r="A707" s="1222"/>
      <c r="B707" s="1222"/>
      <c r="C707" s="1222"/>
      <c r="D707" s="1222"/>
      <c r="E707" s="1222"/>
      <c r="F707" s="1222"/>
      <c r="G707" s="247"/>
      <c r="H707" s="247"/>
    </row>
    <row r="708" spans="1:8" s="246" customFormat="1" ht="13">
      <c r="A708" s="296"/>
      <c r="B708" s="245"/>
      <c r="C708" s="297"/>
      <c r="D708" s="297"/>
      <c r="E708" s="296"/>
      <c r="F708" s="296"/>
      <c r="G708" s="247"/>
      <c r="H708" s="247"/>
    </row>
    <row r="709" spans="1:8" s="246" customFormat="1">
      <c r="A709" s="1222" t="s">
        <v>723</v>
      </c>
      <c r="B709" s="1222"/>
      <c r="C709" s="1222"/>
      <c r="D709" s="1222"/>
      <c r="E709" s="1222"/>
      <c r="F709" s="1222"/>
      <c r="G709" s="247"/>
      <c r="H709" s="247"/>
    </row>
    <row r="710" spans="1:8" s="246" customFormat="1">
      <c r="A710" s="1222"/>
      <c r="B710" s="1222"/>
      <c r="C710" s="1222"/>
      <c r="D710" s="1222"/>
      <c r="E710" s="1222"/>
      <c r="F710" s="1222"/>
      <c r="G710" s="247"/>
      <c r="H710" s="247"/>
    </row>
    <row r="711" spans="1:8" s="246" customFormat="1" ht="13">
      <c r="A711" s="296"/>
      <c r="B711" s="245"/>
      <c r="C711" s="297"/>
      <c r="D711" s="297"/>
      <c r="E711" s="296"/>
      <c r="F711" s="296"/>
      <c r="G711" s="247"/>
      <c r="H711" s="247"/>
    </row>
    <row r="712" spans="1:8" s="246" customFormat="1" ht="13">
      <c r="A712" s="1228" t="s">
        <v>735</v>
      </c>
      <c r="B712" s="1228"/>
      <c r="C712" s="1228"/>
      <c r="D712" s="1228"/>
      <c r="E712" s="1228"/>
      <c r="F712" s="1228"/>
      <c r="G712" s="247"/>
      <c r="H712" s="247"/>
    </row>
    <row r="713" spans="1:8" ht="13">
      <c r="A713" s="238"/>
      <c r="B713" s="240"/>
      <c r="C713" s="239"/>
      <c r="D713" s="239"/>
      <c r="E713" s="238"/>
      <c r="F713" s="238"/>
    </row>
    <row r="714" spans="1:8">
      <c r="A714" s="1225" t="s">
        <v>734</v>
      </c>
      <c r="B714" s="1225"/>
      <c r="C714" s="1225"/>
      <c r="D714" s="1225"/>
      <c r="E714" s="1225"/>
      <c r="F714" s="1225"/>
    </row>
    <row r="715" spans="1:8">
      <c r="A715" s="1225"/>
      <c r="B715" s="1225"/>
      <c r="C715" s="1225"/>
      <c r="D715" s="1225"/>
      <c r="E715" s="1225"/>
      <c r="F715" s="1225"/>
    </row>
    <row r="716" spans="1:8">
      <c r="A716" s="1225"/>
      <c r="B716" s="1225"/>
      <c r="C716" s="1225"/>
      <c r="D716" s="1225"/>
      <c r="E716" s="1225"/>
      <c r="F716" s="1225"/>
    </row>
    <row r="717" spans="1:8" ht="13">
      <c r="A717" s="245"/>
      <c r="B717" s="245"/>
      <c r="C717" s="289"/>
      <c r="D717" s="259"/>
      <c r="E717" s="353"/>
      <c r="F717" s="352"/>
    </row>
    <row r="718" spans="1:8">
      <c r="A718" s="1222" t="s">
        <v>733</v>
      </c>
      <c r="B718" s="1222"/>
      <c r="C718" s="1222"/>
      <c r="D718" s="1222"/>
      <c r="E718" s="1222"/>
      <c r="F718" s="1222"/>
    </row>
    <row r="719" spans="1:8">
      <c r="A719" s="1222"/>
      <c r="B719" s="1222"/>
      <c r="C719" s="1222"/>
      <c r="D719" s="1222"/>
      <c r="E719" s="1222"/>
      <c r="F719" s="1222"/>
    </row>
    <row r="720" spans="1:8" ht="13">
      <c r="A720" s="296"/>
      <c r="B720" s="245"/>
      <c r="C720" s="297"/>
      <c r="D720" s="297"/>
      <c r="E720" s="296"/>
      <c r="F720" s="296"/>
    </row>
    <row r="721" spans="1:8" s="349" customFormat="1" ht="14.5">
      <c r="A721" s="256"/>
      <c r="B721" s="287" t="s">
        <v>732</v>
      </c>
      <c r="C721" s="254"/>
      <c r="D721" s="351"/>
      <c r="E721" s="253"/>
      <c r="F721" s="253"/>
      <c r="G721" s="350"/>
      <c r="H721" s="350"/>
    </row>
    <row r="722" spans="1:8" ht="13">
      <c r="A722" s="348"/>
      <c r="B722" s="347"/>
      <c r="C722" s="239"/>
      <c r="D722" s="303"/>
      <c r="E722" s="238"/>
      <c r="F722" s="238"/>
    </row>
    <row r="723" spans="1:8">
      <c r="A723" s="1222" t="s">
        <v>731</v>
      </c>
      <c r="B723" s="1222"/>
      <c r="C723" s="1222"/>
      <c r="D723" s="1222"/>
      <c r="E723" s="1222"/>
      <c r="F723" s="1222"/>
    </row>
    <row r="724" spans="1:8">
      <c r="A724" s="1222"/>
      <c r="B724" s="1222"/>
      <c r="C724" s="1222"/>
      <c r="D724" s="1222"/>
      <c r="E724" s="1222"/>
      <c r="F724" s="1222"/>
    </row>
    <row r="725" spans="1:8" ht="6.75" customHeight="1">
      <c r="A725" s="1222"/>
      <c r="B725" s="1222"/>
      <c r="C725" s="1222"/>
      <c r="D725" s="1222"/>
      <c r="E725" s="1222"/>
      <c r="F725" s="1222"/>
    </row>
    <row r="726" spans="1:8" ht="13">
      <c r="A726" s="304"/>
      <c r="B726" s="346"/>
      <c r="C726" s="239"/>
      <c r="D726" s="345"/>
      <c r="E726" s="243"/>
      <c r="F726" s="243"/>
    </row>
    <row r="727" spans="1:8">
      <c r="A727" s="1222" t="s">
        <v>730</v>
      </c>
      <c r="B727" s="1222"/>
      <c r="C727" s="1222"/>
      <c r="D727" s="1222"/>
      <c r="E727" s="1222"/>
      <c r="F727" s="1222"/>
    </row>
    <row r="728" spans="1:8">
      <c r="A728" s="1222"/>
      <c r="B728" s="1222"/>
      <c r="C728" s="1222"/>
      <c r="D728" s="1222"/>
      <c r="E728" s="1222"/>
      <c r="F728" s="1222"/>
    </row>
    <row r="729" spans="1:8">
      <c r="A729" s="1222"/>
      <c r="B729" s="1222"/>
      <c r="C729" s="1222"/>
      <c r="D729" s="1222"/>
      <c r="E729" s="1222"/>
      <c r="F729" s="1222"/>
    </row>
    <row r="730" spans="1:8">
      <c r="A730" s="1222" t="s">
        <v>729</v>
      </c>
      <c r="B730" s="1222"/>
      <c r="C730" s="1222"/>
      <c r="D730" s="1222"/>
      <c r="E730" s="1222"/>
      <c r="F730" s="1222"/>
    </row>
    <row r="731" spans="1:8">
      <c r="A731" s="1222"/>
      <c r="B731" s="1222"/>
      <c r="C731" s="1222"/>
      <c r="D731" s="1222"/>
      <c r="E731" s="1222"/>
      <c r="F731" s="1222"/>
    </row>
    <row r="732" spans="1:8">
      <c r="A732" s="1222"/>
      <c r="B732" s="1222"/>
      <c r="C732" s="1222"/>
      <c r="D732" s="1222"/>
      <c r="E732" s="1222"/>
      <c r="F732" s="1222"/>
    </row>
    <row r="733" spans="1:8">
      <c r="A733" s="1222"/>
      <c r="B733" s="1222"/>
      <c r="C733" s="1222"/>
      <c r="D733" s="1222"/>
      <c r="E733" s="1222"/>
      <c r="F733" s="1222"/>
    </row>
    <row r="734" spans="1:8">
      <c r="A734" s="1222"/>
      <c r="B734" s="1222"/>
      <c r="C734" s="1222"/>
      <c r="D734" s="1222"/>
      <c r="E734" s="1222"/>
      <c r="F734" s="1222"/>
    </row>
    <row r="735" spans="1:8" ht="6.75" customHeight="1">
      <c r="A735" s="1222"/>
      <c r="B735" s="1222"/>
      <c r="C735" s="1222"/>
      <c r="D735" s="1222"/>
      <c r="E735" s="1222"/>
      <c r="F735" s="1222"/>
    </row>
    <row r="736" spans="1:8" ht="13">
      <c r="A736" s="344"/>
      <c r="B736" s="240"/>
      <c r="C736" s="299"/>
      <c r="D736" s="343"/>
      <c r="E736" s="344"/>
      <c r="F736" s="344"/>
    </row>
    <row r="737" spans="1:6">
      <c r="A737" s="1222" t="s">
        <v>728</v>
      </c>
      <c r="B737" s="1222"/>
      <c r="C737" s="1222"/>
      <c r="D737" s="1222"/>
      <c r="E737" s="1222"/>
      <c r="F737" s="1222"/>
    </row>
    <row r="738" spans="1:6">
      <c r="A738" s="1222"/>
      <c r="B738" s="1222"/>
      <c r="C738" s="1222"/>
      <c r="D738" s="1222"/>
      <c r="E738" s="1222"/>
      <c r="F738" s="1222"/>
    </row>
    <row r="739" spans="1:6">
      <c r="A739" s="1222"/>
      <c r="B739" s="1222"/>
      <c r="C739" s="1222"/>
      <c r="D739" s="1222"/>
      <c r="E739" s="1222"/>
      <c r="F739" s="1222"/>
    </row>
    <row r="740" spans="1:6">
      <c r="A740" s="1222"/>
      <c r="B740" s="1222"/>
      <c r="C740" s="1222"/>
      <c r="D740" s="1222"/>
      <c r="E740" s="1222"/>
      <c r="F740" s="1222"/>
    </row>
    <row r="741" spans="1:6" ht="13">
      <c r="A741" s="344"/>
      <c r="B741" s="240"/>
      <c r="C741" s="299"/>
      <c r="D741" s="302"/>
      <c r="E741" s="344"/>
      <c r="F741" s="344"/>
    </row>
    <row r="742" spans="1:6">
      <c r="A742" s="1222" t="s">
        <v>727</v>
      </c>
      <c r="B742" s="1222"/>
      <c r="C742" s="1222"/>
      <c r="D742" s="1222"/>
      <c r="E742" s="1222"/>
      <c r="F742" s="1222"/>
    </row>
    <row r="743" spans="1:6">
      <c r="A743" s="1222"/>
      <c r="B743" s="1222"/>
      <c r="C743" s="1222"/>
      <c r="D743" s="1222"/>
      <c r="E743" s="1222"/>
      <c r="F743" s="1222"/>
    </row>
    <row r="744" spans="1:6">
      <c r="A744" s="1222"/>
      <c r="B744" s="1222"/>
      <c r="C744" s="1222"/>
      <c r="D744" s="1222"/>
      <c r="E744" s="1222"/>
      <c r="F744" s="1222"/>
    </row>
    <row r="745" spans="1:6" ht="13">
      <c r="A745" s="344"/>
      <c r="B745" s="240"/>
      <c r="C745" s="299"/>
      <c r="D745" s="302"/>
      <c r="E745" s="344"/>
      <c r="F745" s="344"/>
    </row>
    <row r="746" spans="1:6">
      <c r="A746" s="1222" t="s">
        <v>726</v>
      </c>
      <c r="B746" s="1222"/>
      <c r="C746" s="1222"/>
      <c r="D746" s="1222"/>
      <c r="E746" s="1222"/>
      <c r="F746" s="1222"/>
    </row>
    <row r="747" spans="1:6">
      <c r="A747" s="1222"/>
      <c r="B747" s="1222"/>
      <c r="C747" s="1222"/>
      <c r="D747" s="1222"/>
      <c r="E747" s="1222"/>
      <c r="F747" s="1222"/>
    </row>
    <row r="748" spans="1:6">
      <c r="A748" s="1222"/>
      <c r="B748" s="1222"/>
      <c r="C748" s="1222"/>
      <c r="D748" s="1222"/>
      <c r="E748" s="1222"/>
      <c r="F748" s="1222"/>
    </row>
    <row r="749" spans="1:6">
      <c r="A749" s="1222"/>
      <c r="B749" s="1222"/>
      <c r="C749" s="1222"/>
      <c r="D749" s="1222"/>
      <c r="E749" s="1222"/>
      <c r="F749" s="1222"/>
    </row>
    <row r="750" spans="1:6" ht="5.25" customHeight="1">
      <c r="A750" s="1222"/>
      <c r="B750" s="1222"/>
      <c r="C750" s="1222"/>
      <c r="D750" s="1222"/>
      <c r="E750" s="1222"/>
      <c r="F750" s="1222"/>
    </row>
    <row r="751" spans="1:6" ht="13">
      <c r="A751" s="344"/>
      <c r="B751" s="240"/>
      <c r="C751" s="299"/>
      <c r="D751" s="302"/>
      <c r="E751" s="344"/>
      <c r="F751" s="344"/>
    </row>
    <row r="752" spans="1:6">
      <c r="A752" s="1222" t="s">
        <v>725</v>
      </c>
      <c r="B752" s="1222"/>
      <c r="C752" s="1222"/>
      <c r="D752" s="1222"/>
      <c r="E752" s="1222"/>
      <c r="F752" s="1222"/>
    </row>
    <row r="753" spans="1:8" ht="7.5" customHeight="1">
      <c r="A753" s="1222"/>
      <c r="B753" s="1222"/>
      <c r="C753" s="1222"/>
      <c r="D753" s="1222"/>
      <c r="E753" s="1222"/>
      <c r="F753" s="1222"/>
    </row>
    <row r="754" spans="1:8" ht="13">
      <c r="A754" s="344"/>
      <c r="B754" s="240"/>
      <c r="C754" s="299"/>
      <c r="D754" s="302"/>
      <c r="E754" s="344"/>
      <c r="F754" s="344"/>
    </row>
    <row r="755" spans="1:8">
      <c r="A755" s="1222" t="s">
        <v>724</v>
      </c>
      <c r="B755" s="1222"/>
      <c r="C755" s="1222"/>
      <c r="D755" s="1222"/>
      <c r="E755" s="1222"/>
      <c r="F755" s="1222"/>
    </row>
    <row r="756" spans="1:8">
      <c r="A756" s="1222"/>
      <c r="B756" s="1222"/>
      <c r="C756" s="1222"/>
      <c r="D756" s="1222"/>
      <c r="E756" s="1222"/>
      <c r="F756" s="1222"/>
    </row>
    <row r="757" spans="1:8">
      <c r="A757" s="1222"/>
      <c r="B757" s="1222"/>
      <c r="C757" s="1222"/>
      <c r="D757" s="1222"/>
      <c r="E757" s="1222"/>
      <c r="F757" s="1222"/>
    </row>
    <row r="758" spans="1:8">
      <c r="A758" s="1222"/>
      <c r="B758" s="1222"/>
      <c r="C758" s="1222"/>
      <c r="D758" s="1222"/>
      <c r="E758" s="1222"/>
      <c r="F758" s="1222"/>
    </row>
    <row r="759" spans="1:8" ht="7.5" customHeight="1">
      <c r="A759" s="1222"/>
      <c r="B759" s="1222"/>
      <c r="C759" s="1222"/>
      <c r="D759" s="1222"/>
      <c r="E759" s="1222"/>
      <c r="F759" s="1222"/>
    </row>
    <row r="760" spans="1:8" ht="13">
      <c r="A760" s="296"/>
      <c r="B760" s="245"/>
      <c r="C760" s="297"/>
      <c r="D760" s="343"/>
      <c r="E760" s="296"/>
      <c r="F760" s="296"/>
    </row>
    <row r="761" spans="1:8">
      <c r="A761" s="1222" t="s">
        <v>723</v>
      </c>
      <c r="B761" s="1222"/>
      <c r="C761" s="1222"/>
      <c r="D761" s="1222"/>
      <c r="E761" s="1222"/>
      <c r="F761" s="1222"/>
    </row>
    <row r="762" spans="1:8">
      <c r="A762" s="1222"/>
      <c r="B762" s="1222"/>
      <c r="C762" s="1222"/>
      <c r="D762" s="1222"/>
      <c r="E762" s="1222"/>
      <c r="F762" s="1222"/>
    </row>
    <row r="763" spans="1:8" ht="13">
      <c r="A763" s="238"/>
      <c r="B763" s="240"/>
      <c r="C763" s="239"/>
      <c r="D763" s="239"/>
      <c r="E763" s="238"/>
      <c r="F763" s="238"/>
    </row>
    <row r="764" spans="1:8" s="251" customFormat="1" ht="14.5">
      <c r="A764" s="288"/>
      <c r="B764" s="342" t="s">
        <v>722</v>
      </c>
      <c r="C764" s="286"/>
      <c r="D764" s="286"/>
      <c r="E764" s="253"/>
      <c r="F764" s="253"/>
      <c r="G764" s="252"/>
      <c r="H764" s="252"/>
    </row>
    <row r="765" spans="1:8" s="246" customFormat="1" ht="13">
      <c r="A765" s="285"/>
      <c r="B765" s="341"/>
      <c r="C765" s="277"/>
      <c r="D765" s="277"/>
      <c r="E765" s="238"/>
      <c r="F765" s="238"/>
      <c r="G765" s="247"/>
      <c r="H765" s="247"/>
    </row>
    <row r="766" spans="1:8" s="246" customFormat="1">
      <c r="A766" s="1225" t="s">
        <v>656</v>
      </c>
      <c r="B766" s="1225"/>
      <c r="C766" s="1225"/>
      <c r="D766" s="1225"/>
      <c r="E766" s="1225"/>
      <c r="F766" s="1225"/>
      <c r="G766" s="247"/>
      <c r="H766" s="247"/>
    </row>
    <row r="767" spans="1:8" s="246" customFormat="1">
      <c r="A767" s="1225"/>
      <c r="B767" s="1225"/>
      <c r="C767" s="1225"/>
      <c r="D767" s="1225"/>
      <c r="E767" s="1225"/>
      <c r="F767" s="1225"/>
      <c r="G767" s="247"/>
      <c r="H767" s="247"/>
    </row>
    <row r="768" spans="1:8" s="246" customFormat="1" ht="13">
      <c r="A768" s="245"/>
      <c r="B768" s="245"/>
      <c r="C768" s="259"/>
      <c r="D768" s="259"/>
      <c r="E768" s="245"/>
      <c r="F768" s="245"/>
      <c r="G768" s="247"/>
      <c r="H768" s="247"/>
    </row>
    <row r="769" spans="1:8" s="246" customFormat="1">
      <c r="A769" s="1225" t="s">
        <v>655</v>
      </c>
      <c r="B769" s="1225"/>
      <c r="C769" s="1225"/>
      <c r="D769" s="1225"/>
      <c r="E769" s="1225"/>
      <c r="F769" s="1225"/>
      <c r="G769" s="247"/>
      <c r="H769" s="247"/>
    </row>
    <row r="770" spans="1:8" s="246" customFormat="1" ht="5.25" customHeight="1">
      <c r="A770" s="1225"/>
      <c r="B770" s="1225"/>
      <c r="C770" s="1225"/>
      <c r="D770" s="1225"/>
      <c r="E770" s="1225"/>
      <c r="F770" s="1225"/>
      <c r="G770" s="247"/>
      <c r="H770" s="247"/>
    </row>
    <row r="771" spans="1:8" s="246" customFormat="1" ht="13">
      <c r="A771" s="268"/>
      <c r="B771" s="248"/>
      <c r="C771" s="307"/>
      <c r="D771" s="307"/>
      <c r="E771" s="306"/>
      <c r="F771" s="306"/>
      <c r="G771" s="247"/>
      <c r="H771" s="247"/>
    </row>
    <row r="772" spans="1:8" s="246" customFormat="1">
      <c r="A772" s="1225" t="s">
        <v>721</v>
      </c>
      <c r="B772" s="1225"/>
      <c r="C772" s="1225"/>
      <c r="D772" s="1225"/>
      <c r="E772" s="1225"/>
      <c r="F772" s="1225"/>
      <c r="G772" s="247"/>
      <c r="H772" s="247"/>
    </row>
    <row r="773" spans="1:8" s="246" customFormat="1">
      <c r="A773" s="1225"/>
      <c r="B773" s="1225"/>
      <c r="C773" s="1225"/>
      <c r="D773" s="1225"/>
      <c r="E773" s="1225"/>
      <c r="F773" s="1225"/>
      <c r="G773" s="247"/>
      <c r="H773" s="247"/>
    </row>
    <row r="774" spans="1:8" s="246" customFormat="1">
      <c r="A774" s="1225"/>
      <c r="B774" s="1225"/>
      <c r="C774" s="1225"/>
      <c r="D774" s="1225"/>
      <c r="E774" s="1225"/>
      <c r="F774" s="1225"/>
      <c r="G774" s="247"/>
      <c r="H774" s="247"/>
    </row>
    <row r="775" spans="1:8" s="246" customFormat="1">
      <c r="A775" s="1225"/>
      <c r="B775" s="1225"/>
      <c r="C775" s="1225"/>
      <c r="D775" s="1225"/>
      <c r="E775" s="1225"/>
      <c r="F775" s="1225"/>
      <c r="G775" s="247"/>
      <c r="H775" s="247"/>
    </row>
    <row r="776" spans="1:8" s="246" customFormat="1">
      <c r="A776" s="1225"/>
      <c r="B776" s="1225"/>
      <c r="C776" s="1225"/>
      <c r="D776" s="1225"/>
      <c r="E776" s="1225"/>
      <c r="F776" s="1225"/>
      <c r="G776" s="247"/>
      <c r="H776" s="247"/>
    </row>
    <row r="777" spans="1:8" s="246" customFormat="1">
      <c r="A777" s="1225"/>
      <c r="B777" s="1225"/>
      <c r="C777" s="1225"/>
      <c r="D777" s="1225"/>
      <c r="E777" s="1225"/>
      <c r="F777" s="1225"/>
      <c r="G777" s="247"/>
      <c r="H777" s="247"/>
    </row>
    <row r="778" spans="1:8" s="246" customFormat="1">
      <c r="A778" s="1225"/>
      <c r="B778" s="1225"/>
      <c r="C778" s="1225"/>
      <c r="D778" s="1225"/>
      <c r="E778" s="1225"/>
      <c r="F778" s="1225"/>
      <c r="G778" s="247"/>
      <c r="H778" s="247"/>
    </row>
    <row r="779" spans="1:8" s="246" customFormat="1" ht="7.5" customHeight="1">
      <c r="A779" s="1225"/>
      <c r="B779" s="1225"/>
      <c r="C779" s="1225"/>
      <c r="D779" s="1225"/>
      <c r="E779" s="1225"/>
      <c r="F779" s="1225"/>
      <c r="G779" s="247"/>
      <c r="H779" s="247"/>
    </row>
    <row r="780" spans="1:8" s="246" customFormat="1" hidden="1">
      <c r="A780" s="1225"/>
      <c r="B780" s="1225"/>
      <c r="C780" s="1225"/>
      <c r="D780" s="1225"/>
      <c r="E780" s="1225"/>
      <c r="F780" s="1225"/>
      <c r="G780" s="247"/>
      <c r="H780" s="247"/>
    </row>
    <row r="781" spans="1:8" s="246" customFormat="1" ht="13">
      <c r="A781" s="245"/>
      <c r="B781" s="245"/>
      <c r="C781" s="289"/>
      <c r="D781" s="289"/>
      <c r="E781" s="245"/>
      <c r="F781" s="245"/>
      <c r="G781" s="247"/>
      <c r="H781" s="247"/>
    </row>
    <row r="782" spans="1:8" s="246" customFormat="1" ht="13">
      <c r="A782" s="1229" t="s">
        <v>621</v>
      </c>
      <c r="B782" s="1229"/>
      <c r="C782" s="1229"/>
      <c r="D782" s="1229"/>
      <c r="E782" s="1229"/>
      <c r="F782" s="1229"/>
      <c r="G782" s="247"/>
      <c r="H782" s="247"/>
    </row>
    <row r="783" spans="1:8" s="246" customFormat="1" ht="13">
      <c r="A783" s="325"/>
      <c r="B783" s="327"/>
      <c r="C783" s="326"/>
      <c r="D783" s="326"/>
      <c r="E783" s="325"/>
      <c r="F783" s="325"/>
      <c r="G783" s="247"/>
      <c r="H783" s="247"/>
    </row>
    <row r="784" spans="1:8" s="246" customFormat="1" ht="13">
      <c r="A784" s="324" t="s">
        <v>720</v>
      </c>
      <c r="B784" s="248"/>
      <c r="C784" s="261"/>
      <c r="D784" s="260"/>
      <c r="E784" s="340"/>
      <c r="F784" s="340"/>
      <c r="G784" s="247"/>
      <c r="H784" s="247"/>
    </row>
    <row r="785" spans="1:8" s="246" customFormat="1" ht="13">
      <c r="A785" s="269"/>
      <c r="B785" s="248"/>
      <c r="C785" s="261"/>
      <c r="D785" s="260"/>
      <c r="E785" s="340"/>
      <c r="F785" s="340"/>
      <c r="G785" s="247"/>
      <c r="H785" s="247"/>
    </row>
    <row r="786" spans="1:8" s="246" customFormat="1">
      <c r="A786" s="1225" t="s">
        <v>719</v>
      </c>
      <c r="B786" s="1225"/>
      <c r="C786" s="1225"/>
      <c r="D786" s="1225"/>
      <c r="E786" s="1225"/>
      <c r="F786" s="1225"/>
      <c r="G786" s="247"/>
      <c r="H786" s="247"/>
    </row>
    <row r="787" spans="1:8" s="246" customFormat="1">
      <c r="A787" s="1225"/>
      <c r="B787" s="1225"/>
      <c r="C787" s="1225"/>
      <c r="D787" s="1225"/>
      <c r="E787" s="1225"/>
      <c r="F787" s="1225"/>
      <c r="G787" s="247"/>
      <c r="H787" s="247"/>
    </row>
    <row r="788" spans="1:8" s="246" customFormat="1">
      <c r="A788" s="1225"/>
      <c r="B788" s="1225"/>
      <c r="C788" s="1225"/>
      <c r="D788" s="1225"/>
      <c r="E788" s="1225"/>
      <c r="F788" s="1225"/>
      <c r="G788" s="247"/>
      <c r="H788" s="247"/>
    </row>
    <row r="789" spans="1:8" s="246" customFormat="1" ht="13">
      <c r="A789" s="245"/>
      <c r="B789" s="245"/>
      <c r="C789" s="259"/>
      <c r="D789" s="259"/>
      <c r="E789" s="245"/>
      <c r="F789" s="245"/>
      <c r="G789" s="247"/>
      <c r="H789" s="247"/>
    </row>
    <row r="790" spans="1:8" s="246" customFormat="1">
      <c r="A790" s="1225" t="s">
        <v>718</v>
      </c>
      <c r="B790" s="1225"/>
      <c r="C790" s="1225"/>
      <c r="D790" s="1225"/>
      <c r="E790" s="1225"/>
      <c r="F790" s="1225"/>
      <c r="G790" s="247"/>
      <c r="H790" s="247"/>
    </row>
    <row r="791" spans="1:8" s="246" customFormat="1">
      <c r="A791" s="1225"/>
      <c r="B791" s="1225"/>
      <c r="C791" s="1225"/>
      <c r="D791" s="1225"/>
      <c r="E791" s="1225"/>
      <c r="F791" s="1225"/>
      <c r="G791" s="247"/>
      <c r="H791" s="247"/>
    </row>
    <row r="792" spans="1:8" s="246" customFormat="1" ht="13">
      <c r="A792" s="325"/>
      <c r="B792" s="245"/>
      <c r="C792" s="314"/>
      <c r="D792" s="314"/>
      <c r="E792" s="268"/>
      <c r="F792" s="268"/>
      <c r="G792" s="247"/>
      <c r="H792" s="247"/>
    </row>
    <row r="793" spans="1:8" s="246" customFormat="1">
      <c r="A793" s="1225" t="s">
        <v>717</v>
      </c>
      <c r="B793" s="1225"/>
      <c r="C793" s="1225"/>
      <c r="D793" s="1225"/>
      <c r="E793" s="1225"/>
      <c r="F793" s="1225"/>
      <c r="G793" s="247"/>
      <c r="H793" s="247"/>
    </row>
    <row r="794" spans="1:8" s="246" customFormat="1">
      <c r="A794" s="1225"/>
      <c r="B794" s="1225"/>
      <c r="C794" s="1225"/>
      <c r="D794" s="1225"/>
      <c r="E794" s="1225"/>
      <c r="F794" s="1225"/>
      <c r="G794" s="247"/>
      <c r="H794" s="247"/>
    </row>
    <row r="795" spans="1:8" s="246" customFormat="1">
      <c r="A795" s="1225"/>
      <c r="B795" s="1225"/>
      <c r="C795" s="1225"/>
      <c r="D795" s="1225"/>
      <c r="E795" s="1225"/>
      <c r="F795" s="1225"/>
      <c r="G795" s="247"/>
      <c r="H795" s="247"/>
    </row>
    <row r="796" spans="1:8" s="246" customFormat="1" ht="13">
      <c r="A796" s="268"/>
      <c r="B796" s="245"/>
      <c r="C796" s="314"/>
      <c r="D796" s="314"/>
      <c r="E796" s="268"/>
      <c r="F796" s="268"/>
      <c r="G796" s="247"/>
      <c r="H796" s="247"/>
    </row>
    <row r="797" spans="1:8" s="246" customFormat="1">
      <c r="A797" s="1225" t="s">
        <v>716</v>
      </c>
      <c r="B797" s="1225"/>
      <c r="C797" s="1225"/>
      <c r="D797" s="1225"/>
      <c r="E797" s="1225"/>
      <c r="F797" s="1225"/>
      <c r="G797" s="247"/>
      <c r="H797" s="247"/>
    </row>
    <row r="798" spans="1:8" s="246" customFormat="1">
      <c r="A798" s="1225"/>
      <c r="B798" s="1225"/>
      <c r="C798" s="1225"/>
      <c r="D798" s="1225"/>
      <c r="E798" s="1225"/>
      <c r="F798" s="1225"/>
      <c r="G798" s="247"/>
      <c r="H798" s="247"/>
    </row>
    <row r="799" spans="1:8" s="246" customFormat="1">
      <c r="A799" s="1225"/>
      <c r="B799" s="1225"/>
      <c r="C799" s="1225"/>
      <c r="D799" s="1225"/>
      <c r="E799" s="1225"/>
      <c r="F799" s="1225"/>
      <c r="G799" s="247"/>
      <c r="H799" s="247"/>
    </row>
    <row r="800" spans="1:8" s="246" customFormat="1" ht="13">
      <c r="A800" s="269"/>
      <c r="B800" s="248"/>
      <c r="C800" s="261"/>
      <c r="D800" s="260"/>
      <c r="E800" s="340"/>
      <c r="F800" s="340"/>
      <c r="G800" s="247"/>
      <c r="H800" s="247"/>
    </row>
    <row r="801" spans="1:8" s="246" customFormat="1">
      <c r="A801" s="1225" t="s">
        <v>715</v>
      </c>
      <c r="B801" s="1225"/>
      <c r="C801" s="1225"/>
      <c r="D801" s="1225"/>
      <c r="E801" s="1225"/>
      <c r="F801" s="1225"/>
      <c r="G801" s="247"/>
      <c r="H801" s="247"/>
    </row>
    <row r="802" spans="1:8" s="246" customFormat="1">
      <c r="A802" s="1225"/>
      <c r="B802" s="1225"/>
      <c r="C802" s="1225"/>
      <c r="D802" s="1225"/>
      <c r="E802" s="1225"/>
      <c r="F802" s="1225"/>
      <c r="G802" s="247"/>
      <c r="H802" s="247"/>
    </row>
    <row r="803" spans="1:8" s="246" customFormat="1" ht="13">
      <c r="A803" s="268"/>
      <c r="B803" s="245"/>
      <c r="C803" s="314"/>
      <c r="D803" s="314"/>
      <c r="E803" s="268"/>
      <c r="F803" s="268"/>
      <c r="G803" s="247"/>
      <c r="H803" s="247"/>
    </row>
    <row r="804" spans="1:8" s="246" customFormat="1">
      <c r="A804" s="1225" t="s">
        <v>714</v>
      </c>
      <c r="B804" s="1225"/>
      <c r="C804" s="1225"/>
      <c r="D804" s="1225"/>
      <c r="E804" s="1225"/>
      <c r="F804" s="1225"/>
      <c r="G804" s="247"/>
      <c r="H804" s="247"/>
    </row>
    <row r="805" spans="1:8" s="246" customFormat="1">
      <c r="A805" s="1225"/>
      <c r="B805" s="1225"/>
      <c r="C805" s="1225"/>
      <c r="D805" s="1225"/>
      <c r="E805" s="1225"/>
      <c r="F805" s="1225"/>
      <c r="G805" s="247"/>
      <c r="H805" s="247"/>
    </row>
    <row r="806" spans="1:8" s="246" customFormat="1" ht="13">
      <c r="A806" s="245"/>
      <c r="B806" s="245"/>
      <c r="C806" s="259"/>
      <c r="D806" s="259"/>
      <c r="E806" s="245"/>
      <c r="F806" s="245"/>
      <c r="G806" s="247"/>
      <c r="H806" s="247"/>
    </row>
    <row r="807" spans="1:8" s="246" customFormat="1">
      <c r="A807" s="1225" t="s">
        <v>713</v>
      </c>
      <c r="B807" s="1225"/>
      <c r="C807" s="1225"/>
      <c r="D807" s="1225"/>
      <c r="E807" s="1225"/>
      <c r="F807" s="1225"/>
      <c r="G807" s="247"/>
      <c r="H807" s="247"/>
    </row>
    <row r="808" spans="1:8" s="246" customFormat="1">
      <c r="A808" s="1225"/>
      <c r="B808" s="1225"/>
      <c r="C808" s="1225"/>
      <c r="D808" s="1225"/>
      <c r="E808" s="1225"/>
      <c r="F808" s="1225"/>
      <c r="G808" s="247"/>
      <c r="H808" s="247"/>
    </row>
    <row r="809" spans="1:8" s="246" customFormat="1">
      <c r="A809" s="1225"/>
      <c r="B809" s="1225"/>
      <c r="C809" s="1225"/>
      <c r="D809" s="1225"/>
      <c r="E809" s="1225"/>
      <c r="F809" s="1225"/>
      <c r="G809" s="247"/>
      <c r="H809" s="247"/>
    </row>
    <row r="810" spans="1:8" s="246" customFormat="1">
      <c r="A810" s="1225"/>
      <c r="B810" s="1225"/>
      <c r="C810" s="1225"/>
      <c r="D810" s="1225"/>
      <c r="E810" s="1225"/>
      <c r="F810" s="1225"/>
      <c r="G810" s="247"/>
      <c r="H810" s="247"/>
    </row>
    <row r="811" spans="1:8" s="246" customFormat="1" ht="13">
      <c r="A811" s="245"/>
      <c r="B811" s="245"/>
      <c r="C811" s="259"/>
      <c r="D811" s="259"/>
      <c r="E811" s="245"/>
      <c r="F811" s="245"/>
      <c r="G811" s="247"/>
      <c r="H811" s="247"/>
    </row>
    <row r="812" spans="1:8" s="246" customFormat="1">
      <c r="A812" s="1225" t="s">
        <v>712</v>
      </c>
      <c r="B812" s="1225"/>
      <c r="C812" s="1225"/>
      <c r="D812" s="1225"/>
      <c r="E812" s="1225"/>
      <c r="F812" s="1225"/>
      <c r="G812" s="247"/>
      <c r="H812" s="247"/>
    </row>
    <row r="813" spans="1:8" s="246" customFormat="1">
      <c r="A813" s="1225"/>
      <c r="B813" s="1225"/>
      <c r="C813" s="1225"/>
      <c r="D813" s="1225"/>
      <c r="E813" s="1225"/>
      <c r="F813" s="1225"/>
      <c r="G813" s="247"/>
      <c r="H813" s="247"/>
    </row>
    <row r="814" spans="1:8" s="246" customFormat="1">
      <c r="A814" s="1225"/>
      <c r="B814" s="1225"/>
      <c r="C814" s="1225"/>
      <c r="D814" s="1225"/>
      <c r="E814" s="1225"/>
      <c r="F814" s="1225"/>
      <c r="G814" s="247"/>
      <c r="H814" s="247"/>
    </row>
    <row r="815" spans="1:8" s="246" customFormat="1" ht="13">
      <c r="A815" s="245"/>
      <c r="B815" s="245"/>
      <c r="C815" s="259"/>
      <c r="D815" s="259"/>
      <c r="E815" s="245"/>
      <c r="F815" s="245"/>
      <c r="G815" s="247"/>
      <c r="H815" s="247"/>
    </row>
    <row r="816" spans="1:8" s="246" customFormat="1">
      <c r="A816" s="1225" t="s">
        <v>711</v>
      </c>
      <c r="B816" s="1225"/>
      <c r="C816" s="1225"/>
      <c r="D816" s="1225"/>
      <c r="E816" s="1225"/>
      <c r="F816" s="1225"/>
      <c r="G816" s="247"/>
      <c r="H816" s="247"/>
    </row>
    <row r="817" spans="1:8" s="246" customFormat="1">
      <c r="A817" s="1225"/>
      <c r="B817" s="1225"/>
      <c r="C817" s="1225"/>
      <c r="D817" s="1225"/>
      <c r="E817" s="1225"/>
      <c r="F817" s="1225"/>
      <c r="G817" s="247"/>
      <c r="H817" s="247"/>
    </row>
    <row r="818" spans="1:8" s="246" customFormat="1">
      <c r="A818" s="1225" t="s">
        <v>710</v>
      </c>
      <c r="B818" s="1225"/>
      <c r="C818" s="1225"/>
      <c r="D818" s="1225"/>
      <c r="E818" s="1225"/>
      <c r="F818" s="1225"/>
      <c r="G818" s="247"/>
      <c r="H818" s="247"/>
    </row>
    <row r="819" spans="1:8" s="246" customFormat="1">
      <c r="A819" s="1225"/>
      <c r="B819" s="1225"/>
      <c r="C819" s="1225"/>
      <c r="D819" s="1225"/>
      <c r="E819" s="1225"/>
      <c r="F819" s="1225"/>
      <c r="G819" s="247"/>
      <c r="H819" s="247"/>
    </row>
    <row r="820" spans="1:8" s="246" customFormat="1" ht="13">
      <c r="A820" s="245"/>
      <c r="B820" s="245"/>
      <c r="C820" s="259"/>
      <c r="D820" s="259"/>
      <c r="E820" s="245"/>
      <c r="F820" s="245"/>
      <c r="G820" s="247"/>
      <c r="H820" s="247"/>
    </row>
    <row r="821" spans="1:8" s="246" customFormat="1">
      <c r="A821" s="1225" t="s">
        <v>709</v>
      </c>
      <c r="B821" s="1225"/>
      <c r="C821" s="1225"/>
      <c r="D821" s="1225"/>
      <c r="E821" s="1225"/>
      <c r="F821" s="1225"/>
      <c r="G821" s="247"/>
      <c r="H821" s="247"/>
    </row>
    <row r="822" spans="1:8" s="246" customFormat="1">
      <c r="A822" s="1225"/>
      <c r="B822" s="1225"/>
      <c r="C822" s="1225"/>
      <c r="D822" s="1225"/>
      <c r="E822" s="1225"/>
      <c r="F822" s="1225"/>
      <c r="G822" s="247"/>
      <c r="H822" s="247"/>
    </row>
    <row r="823" spans="1:8" s="246" customFormat="1">
      <c r="A823" s="1225"/>
      <c r="B823" s="1225"/>
      <c r="C823" s="1225"/>
      <c r="D823" s="1225"/>
      <c r="E823" s="1225"/>
      <c r="F823" s="1225"/>
      <c r="G823" s="247"/>
      <c r="H823" s="247"/>
    </row>
    <row r="824" spans="1:8" s="246" customFormat="1">
      <c r="A824" s="1225"/>
      <c r="B824" s="1225"/>
      <c r="C824" s="1225"/>
      <c r="D824" s="1225"/>
      <c r="E824" s="1225"/>
      <c r="F824" s="1225"/>
      <c r="G824" s="247"/>
      <c r="H824" s="247"/>
    </row>
    <row r="825" spans="1:8" s="246" customFormat="1" ht="13">
      <c r="A825" s="325"/>
      <c r="B825" s="327"/>
      <c r="C825" s="326"/>
      <c r="D825" s="326"/>
      <c r="E825" s="325"/>
      <c r="F825" s="325"/>
      <c r="G825" s="247"/>
      <c r="H825" s="247"/>
    </row>
    <row r="826" spans="1:8" s="246" customFormat="1" ht="13">
      <c r="A826" s="280" t="s">
        <v>708</v>
      </c>
      <c r="B826" s="316"/>
      <c r="C826" s="314"/>
      <c r="D826" s="281"/>
      <c r="E826" s="339"/>
      <c r="F826" s="339"/>
      <c r="G826" s="247"/>
      <c r="H826" s="247"/>
    </row>
    <row r="827" spans="1:8" s="246" customFormat="1" ht="13">
      <c r="A827" s="280" t="s">
        <v>634</v>
      </c>
      <c r="B827" s="316"/>
      <c r="C827" s="314"/>
      <c r="D827" s="281"/>
      <c r="E827" s="339"/>
      <c r="F827" s="339"/>
      <c r="G827" s="247"/>
      <c r="H827" s="247"/>
    </row>
    <row r="828" spans="1:8" s="246" customFormat="1" ht="13">
      <c r="A828" s="280" t="s">
        <v>633</v>
      </c>
      <c r="B828" s="316"/>
      <c r="C828" s="314"/>
      <c r="D828" s="281"/>
      <c r="E828" s="339"/>
      <c r="F828" s="339"/>
      <c r="G828" s="247"/>
      <c r="H828" s="247"/>
    </row>
    <row r="829" spans="1:8" s="246" customFormat="1" ht="13">
      <c r="A829" s="280" t="s">
        <v>632</v>
      </c>
      <c r="B829" s="316"/>
      <c r="C829" s="314"/>
      <c r="D829" s="281"/>
      <c r="E829" s="339"/>
      <c r="F829" s="339"/>
      <c r="G829" s="247"/>
      <c r="H829" s="247"/>
    </row>
    <row r="830" spans="1:8" s="246" customFormat="1">
      <c r="A830" s="1233" t="s">
        <v>707</v>
      </c>
      <c r="B830" s="1233"/>
      <c r="C830" s="1233"/>
      <c r="D830" s="1233"/>
      <c r="E830" s="1233"/>
      <c r="F830" s="1233"/>
      <c r="G830" s="247"/>
      <c r="H830" s="247"/>
    </row>
    <row r="831" spans="1:8" s="246" customFormat="1">
      <c r="A831" s="1233"/>
      <c r="B831" s="1233"/>
      <c r="C831" s="1233"/>
      <c r="D831" s="1233"/>
      <c r="E831" s="1233"/>
      <c r="F831" s="1233"/>
      <c r="G831" s="247"/>
      <c r="H831" s="247"/>
    </row>
    <row r="832" spans="1:8" s="246" customFormat="1" ht="13">
      <c r="A832" s="280" t="s">
        <v>706</v>
      </c>
      <c r="B832" s="316"/>
      <c r="C832" s="314"/>
      <c r="D832" s="281"/>
      <c r="E832" s="339"/>
      <c r="F832" s="339"/>
      <c r="G832" s="247"/>
      <c r="H832" s="247"/>
    </row>
    <row r="833" spans="1:8" s="246" customFormat="1">
      <c r="A833" s="1233" t="s">
        <v>705</v>
      </c>
      <c r="B833" s="1233"/>
      <c r="C833" s="1233"/>
      <c r="D833" s="1233"/>
      <c r="E833" s="1233"/>
      <c r="F833" s="1233"/>
      <c r="G833" s="247"/>
      <c r="H833" s="247"/>
    </row>
    <row r="834" spans="1:8" s="246" customFormat="1">
      <c r="A834" s="1233"/>
      <c r="B834" s="1233"/>
      <c r="C834" s="1233"/>
      <c r="D834" s="1233"/>
      <c r="E834" s="1233"/>
      <c r="F834" s="1233"/>
      <c r="G834" s="247"/>
      <c r="H834" s="247"/>
    </row>
    <row r="835" spans="1:8" s="246" customFormat="1" ht="13">
      <c r="A835" s="280" t="s">
        <v>704</v>
      </c>
      <c r="B835" s="316"/>
      <c r="C835" s="314"/>
      <c r="D835" s="314"/>
      <c r="E835" s="339"/>
      <c r="F835" s="339"/>
      <c r="G835" s="247"/>
      <c r="H835" s="247"/>
    </row>
    <row r="836" spans="1:8" s="246" customFormat="1">
      <c r="A836" s="1233" t="s">
        <v>703</v>
      </c>
      <c r="B836" s="1233"/>
      <c r="C836" s="1233"/>
      <c r="D836" s="1233"/>
      <c r="E836" s="1233"/>
      <c r="F836" s="1233"/>
      <c r="G836" s="247"/>
      <c r="H836" s="247"/>
    </row>
    <row r="837" spans="1:8" s="246" customFormat="1">
      <c r="A837" s="1233"/>
      <c r="B837" s="1233"/>
      <c r="C837" s="1233"/>
      <c r="D837" s="1233"/>
      <c r="E837" s="1233"/>
      <c r="F837" s="1233"/>
      <c r="G837" s="247"/>
      <c r="H837" s="247"/>
    </row>
    <row r="838" spans="1:8" s="246" customFormat="1" ht="13">
      <c r="A838" s="280" t="s">
        <v>702</v>
      </c>
      <c r="B838" s="316"/>
      <c r="C838" s="283"/>
      <c r="D838" s="283"/>
      <c r="E838" s="282"/>
      <c r="F838" s="282"/>
      <c r="G838" s="247"/>
      <c r="H838" s="247"/>
    </row>
    <row r="839" spans="1:8" s="246" customFormat="1" ht="13">
      <c r="A839" s="280" t="s">
        <v>628</v>
      </c>
      <c r="B839" s="316"/>
      <c r="C839" s="314"/>
      <c r="D839" s="281"/>
      <c r="E839" s="339"/>
      <c r="F839" s="339"/>
      <c r="G839" s="247"/>
      <c r="H839" s="247"/>
    </row>
    <row r="840" spans="1:8" s="246" customFormat="1">
      <c r="A840" s="1233" t="s">
        <v>624</v>
      </c>
      <c r="B840" s="1233"/>
      <c r="C840" s="1233"/>
      <c r="D840" s="1233"/>
      <c r="E840" s="1233"/>
      <c r="F840" s="1233"/>
      <c r="G840" s="247"/>
      <c r="H840" s="247"/>
    </row>
    <row r="841" spans="1:8" s="246" customFormat="1">
      <c r="A841" s="1233"/>
      <c r="B841" s="1233"/>
      <c r="C841" s="1233"/>
      <c r="D841" s="1233"/>
      <c r="E841" s="1233"/>
      <c r="F841" s="1233"/>
      <c r="G841" s="247"/>
      <c r="H841" s="247"/>
    </row>
    <row r="842" spans="1:8" s="246" customFormat="1" ht="13">
      <c r="A842" s="280"/>
      <c r="B842" s="316"/>
      <c r="C842" s="314"/>
      <c r="D842" s="281"/>
      <c r="E842" s="339"/>
      <c r="F842" s="339"/>
      <c r="G842" s="247"/>
      <c r="H842" s="247"/>
    </row>
    <row r="843" spans="1:8" s="246" customFormat="1">
      <c r="A843" s="1225" t="s">
        <v>623</v>
      </c>
      <c r="B843" s="1225"/>
      <c r="C843" s="1225"/>
      <c r="D843" s="1225"/>
      <c r="E843" s="1225"/>
      <c r="F843" s="1225"/>
      <c r="G843" s="247"/>
      <c r="H843" s="247"/>
    </row>
    <row r="844" spans="1:8" s="246" customFormat="1">
      <c r="A844" s="1225"/>
      <c r="B844" s="1225"/>
      <c r="C844" s="1225"/>
      <c r="D844" s="1225"/>
      <c r="E844" s="1225"/>
      <c r="F844" s="1225"/>
      <c r="G844" s="247"/>
      <c r="H844" s="247"/>
    </row>
    <row r="845" spans="1:8" s="246" customFormat="1">
      <c r="A845" s="1225"/>
      <c r="B845" s="1225"/>
      <c r="C845" s="1225"/>
      <c r="D845" s="1225"/>
      <c r="E845" s="1225"/>
      <c r="F845" s="1225"/>
      <c r="G845" s="247"/>
      <c r="H845" s="247"/>
    </row>
    <row r="846" spans="1:8" s="246" customFormat="1">
      <c r="A846" s="1225"/>
      <c r="B846" s="1225"/>
      <c r="C846" s="1225"/>
      <c r="D846" s="1225"/>
      <c r="E846" s="1225"/>
      <c r="F846" s="1225"/>
      <c r="G846" s="247"/>
      <c r="H846" s="247"/>
    </row>
    <row r="847" spans="1:8" s="246" customFormat="1" ht="13">
      <c r="A847" s="325"/>
      <c r="B847" s="327"/>
      <c r="C847" s="326"/>
      <c r="D847" s="326"/>
      <c r="E847" s="325"/>
      <c r="F847" s="325"/>
      <c r="G847" s="247"/>
      <c r="H847" s="247"/>
    </row>
    <row r="848" spans="1:8" s="246" customFormat="1" ht="13">
      <c r="A848" s="1229" t="s">
        <v>701</v>
      </c>
      <c r="B848" s="1229"/>
      <c r="C848" s="307"/>
      <c r="D848" s="307"/>
      <c r="E848" s="306"/>
      <c r="F848" s="306"/>
      <c r="G848" s="247"/>
      <c r="H848" s="247"/>
    </row>
    <row r="849" spans="1:8" s="246" customFormat="1" ht="13">
      <c r="A849" s="325"/>
      <c r="B849" s="248"/>
      <c r="C849" s="307"/>
      <c r="D849" s="307"/>
      <c r="E849" s="306"/>
      <c r="F849" s="306"/>
      <c r="G849" s="247"/>
      <c r="H849" s="247"/>
    </row>
    <row r="850" spans="1:8" s="246" customFormat="1">
      <c r="A850" s="1225" t="s">
        <v>700</v>
      </c>
      <c r="B850" s="1225"/>
      <c r="C850" s="1225"/>
      <c r="D850" s="1225"/>
      <c r="E850" s="1225"/>
      <c r="F850" s="1225"/>
      <c r="G850" s="247"/>
      <c r="H850" s="247"/>
    </row>
    <row r="851" spans="1:8" s="246" customFormat="1">
      <c r="A851" s="1225"/>
      <c r="B851" s="1225"/>
      <c r="C851" s="1225"/>
      <c r="D851" s="1225"/>
      <c r="E851" s="1225"/>
      <c r="F851" s="1225"/>
      <c r="G851" s="247"/>
      <c r="H851" s="247"/>
    </row>
    <row r="852" spans="1:8" s="246" customFormat="1" ht="13">
      <c r="A852" s="245"/>
      <c r="B852" s="248"/>
      <c r="C852" s="261"/>
      <c r="D852" s="261"/>
      <c r="E852" s="248"/>
      <c r="F852" s="248"/>
      <c r="G852" s="247"/>
      <c r="H852" s="247"/>
    </row>
    <row r="853" spans="1:8" s="246" customFormat="1">
      <c r="A853" s="1225" t="s">
        <v>699</v>
      </c>
      <c r="B853" s="1225"/>
      <c r="C853" s="1225"/>
      <c r="D853" s="1225"/>
      <c r="E853" s="1225"/>
      <c r="F853" s="1225"/>
      <c r="G853" s="247"/>
      <c r="H853" s="247"/>
    </row>
    <row r="854" spans="1:8" s="246" customFormat="1">
      <c r="A854" s="1225"/>
      <c r="B854" s="1225"/>
      <c r="C854" s="1225"/>
      <c r="D854" s="1225"/>
      <c r="E854" s="1225"/>
      <c r="F854" s="1225"/>
      <c r="G854" s="247"/>
      <c r="H854" s="247"/>
    </row>
    <row r="855" spans="1:8" s="246" customFormat="1" ht="13">
      <c r="A855" s="268"/>
      <c r="B855" s="248"/>
      <c r="C855" s="307"/>
      <c r="D855" s="307"/>
      <c r="E855" s="306"/>
      <c r="F855" s="306"/>
      <c r="G855" s="247"/>
      <c r="H855" s="247"/>
    </row>
    <row r="856" spans="1:8" s="246" customFormat="1" ht="13">
      <c r="A856" s="1229" t="s">
        <v>698</v>
      </c>
      <c r="B856" s="1229"/>
      <c r="C856" s="307"/>
      <c r="D856" s="307"/>
      <c r="E856" s="306"/>
      <c r="F856" s="306"/>
      <c r="G856" s="247"/>
      <c r="H856" s="247"/>
    </row>
    <row r="857" spans="1:8" s="246" customFormat="1">
      <c r="A857" s="1230" t="s">
        <v>697</v>
      </c>
      <c r="B857" s="1230"/>
      <c r="C857" s="1230"/>
      <c r="D857" s="1230"/>
      <c r="E857" s="1230"/>
      <c r="F857" s="1230"/>
      <c r="G857" s="247"/>
      <c r="H857" s="247"/>
    </row>
    <row r="858" spans="1:8" s="246" customFormat="1">
      <c r="A858" s="1230"/>
      <c r="B858" s="1230"/>
      <c r="C858" s="1230"/>
      <c r="D858" s="1230"/>
      <c r="E858" s="1230"/>
      <c r="F858" s="1230"/>
      <c r="G858" s="247"/>
      <c r="H858" s="247"/>
    </row>
    <row r="859" spans="1:8" s="246" customFormat="1">
      <c r="A859" s="1231"/>
      <c r="B859" s="1231"/>
      <c r="C859" s="1231"/>
      <c r="D859" s="1231"/>
      <c r="E859" s="1231"/>
      <c r="F859" s="1231"/>
      <c r="G859" s="247"/>
      <c r="H859" s="247"/>
    </row>
    <row r="860" spans="1:8" s="246" customFormat="1" ht="13">
      <c r="A860" s="332"/>
      <c r="B860" s="331"/>
      <c r="C860" s="330"/>
      <c r="D860" s="329"/>
      <c r="E860" s="328"/>
      <c r="F860" s="328"/>
      <c r="G860" s="247"/>
      <c r="H860" s="247"/>
    </row>
    <row r="861" spans="1:8" s="246" customFormat="1" ht="13">
      <c r="A861" s="338" t="s">
        <v>696</v>
      </c>
      <c r="B861" s="331"/>
      <c r="C861" s="330"/>
      <c r="D861" s="329"/>
      <c r="E861" s="328"/>
      <c r="F861" s="328"/>
      <c r="G861" s="247"/>
      <c r="H861" s="247"/>
    </row>
    <row r="862" spans="1:8" s="246" customFormat="1" ht="13">
      <c r="A862" s="337" t="s">
        <v>695</v>
      </c>
      <c r="B862" s="331"/>
      <c r="C862" s="336">
        <v>61</v>
      </c>
      <c r="D862" s="329" t="s">
        <v>692</v>
      </c>
      <c r="E862" s="328"/>
      <c r="F862" s="328"/>
      <c r="G862" s="247"/>
      <c r="H862" s="247"/>
    </row>
    <row r="863" spans="1:8" s="246" customFormat="1" ht="13">
      <c r="A863" s="337" t="s">
        <v>694</v>
      </c>
      <c r="B863" s="331"/>
      <c r="C863" s="336">
        <v>22</v>
      </c>
      <c r="D863" s="329" t="s">
        <v>692</v>
      </c>
      <c r="E863" s="328"/>
      <c r="F863" s="328"/>
      <c r="G863" s="247"/>
      <c r="H863" s="247"/>
    </row>
    <row r="864" spans="1:8" s="246" customFormat="1" ht="13">
      <c r="A864" s="337" t="s">
        <v>693</v>
      </c>
      <c r="B864" s="331"/>
      <c r="C864" s="336">
        <v>32</v>
      </c>
      <c r="D864" s="329" t="s">
        <v>692</v>
      </c>
      <c r="E864" s="328"/>
      <c r="F864" s="328"/>
      <c r="G864" s="247"/>
      <c r="H864" s="247"/>
    </row>
    <row r="865" spans="1:8" s="246" customFormat="1" ht="13">
      <c r="A865" s="337" t="s">
        <v>691</v>
      </c>
      <c r="B865" s="331"/>
      <c r="C865" s="336">
        <v>0.46</v>
      </c>
      <c r="D865" s="329"/>
      <c r="E865" s="328"/>
      <c r="F865" s="328"/>
      <c r="G865" s="247"/>
      <c r="H865" s="247"/>
    </row>
    <row r="866" spans="1:8" s="321" customFormat="1" ht="13">
      <c r="A866" s="335" t="s">
        <v>690</v>
      </c>
      <c r="B866" s="334"/>
      <c r="C866" s="1232" t="s">
        <v>685</v>
      </c>
      <c r="D866" s="1232"/>
      <c r="E866" s="1232"/>
      <c r="F866" s="333"/>
      <c r="G866" s="322"/>
      <c r="H866" s="322"/>
    </row>
    <row r="867" spans="1:8" s="246" customFormat="1" ht="13">
      <c r="A867" s="332"/>
      <c r="B867" s="331"/>
      <c r="C867" s="330"/>
      <c r="D867" s="329"/>
      <c r="E867" s="328"/>
      <c r="F867" s="328"/>
      <c r="G867" s="247"/>
      <c r="H867" s="247"/>
    </row>
    <row r="868" spans="1:8" s="246" customFormat="1">
      <c r="A868" s="1225" t="s">
        <v>689</v>
      </c>
      <c r="B868" s="1225"/>
      <c r="C868" s="1225"/>
      <c r="D868" s="1225"/>
      <c r="E868" s="1225"/>
      <c r="F868" s="1225"/>
      <c r="G868" s="247"/>
      <c r="H868" s="247"/>
    </row>
    <row r="869" spans="1:8" s="246" customFormat="1">
      <c r="A869" s="1225"/>
      <c r="B869" s="1225"/>
      <c r="C869" s="1225"/>
      <c r="D869" s="1225"/>
      <c r="E869" s="1225"/>
      <c r="F869" s="1225"/>
      <c r="G869" s="247"/>
      <c r="H869" s="247"/>
    </row>
    <row r="870" spans="1:8" s="246" customFormat="1">
      <c r="A870" s="1225"/>
      <c r="B870" s="1225"/>
      <c r="C870" s="1225"/>
      <c r="D870" s="1225"/>
      <c r="E870" s="1225"/>
      <c r="F870" s="1225"/>
      <c r="G870" s="247"/>
      <c r="H870" s="247"/>
    </row>
    <row r="871" spans="1:8" s="246" customFormat="1">
      <c r="A871" s="1225"/>
      <c r="B871" s="1225"/>
      <c r="C871" s="1225"/>
      <c r="D871" s="1225"/>
      <c r="E871" s="1225"/>
      <c r="F871" s="1225"/>
      <c r="G871" s="247"/>
      <c r="H871" s="247"/>
    </row>
    <row r="872" spans="1:8" s="246" customFormat="1">
      <c r="A872" s="1225"/>
      <c r="B872" s="1225"/>
      <c r="C872" s="1225"/>
      <c r="D872" s="1225"/>
      <c r="E872" s="1225"/>
      <c r="F872" s="1225"/>
      <c r="G872" s="247"/>
      <c r="H872" s="247"/>
    </row>
    <row r="873" spans="1:8" s="246" customFormat="1" ht="13">
      <c r="A873" s="325"/>
      <c r="B873" s="327"/>
      <c r="C873" s="326"/>
      <c r="D873" s="326"/>
      <c r="E873" s="325"/>
      <c r="F873" s="325"/>
      <c r="G873" s="247"/>
      <c r="H873" s="247"/>
    </row>
    <row r="874" spans="1:8" s="246" customFormat="1" ht="13">
      <c r="A874" s="1229" t="s">
        <v>688</v>
      </c>
      <c r="B874" s="1229"/>
      <c r="C874" s="259"/>
      <c r="D874" s="259"/>
      <c r="E874" s="245"/>
      <c r="F874" s="245"/>
      <c r="G874" s="247"/>
      <c r="H874" s="247"/>
    </row>
    <row r="875" spans="1:8" s="246" customFormat="1" ht="13">
      <c r="A875" s="1234" t="s">
        <v>687</v>
      </c>
      <c r="B875" s="1234"/>
      <c r="C875" s="1234"/>
      <c r="D875" s="1234"/>
      <c r="E875" s="1234"/>
      <c r="F875" s="1234"/>
      <c r="G875" s="247"/>
      <c r="H875" s="247"/>
    </row>
    <row r="876" spans="1:8" s="246" customFormat="1" ht="13">
      <c r="A876" s="310"/>
      <c r="B876" s="320"/>
      <c r="C876" s="319"/>
      <c r="D876" s="319"/>
      <c r="E876" s="310"/>
      <c r="F876" s="310"/>
      <c r="G876" s="247"/>
      <c r="H876" s="247"/>
    </row>
    <row r="877" spans="1:8" s="321" customFormat="1" ht="16.5" customHeight="1">
      <c r="A877" s="324" t="s">
        <v>686</v>
      </c>
      <c r="B877" s="284"/>
      <c r="C877" s="1232" t="s">
        <v>685</v>
      </c>
      <c r="D877" s="1232"/>
      <c r="E877" s="1232"/>
      <c r="F877" s="323"/>
      <c r="G877" s="322"/>
      <c r="H877" s="322"/>
    </row>
    <row r="878" spans="1:8" s="246" customFormat="1" ht="13">
      <c r="A878" s="310"/>
      <c r="B878" s="320"/>
      <c r="C878" s="319"/>
      <c r="D878" s="319"/>
      <c r="E878" s="310"/>
      <c r="F878" s="310"/>
      <c r="G878" s="247"/>
      <c r="H878" s="247"/>
    </row>
    <row r="879" spans="1:8" s="246" customFormat="1" ht="13">
      <c r="A879" s="1229" t="s">
        <v>684</v>
      </c>
      <c r="B879" s="1229"/>
      <c r="C879" s="259"/>
      <c r="D879" s="259"/>
      <c r="E879" s="245"/>
      <c r="F879" s="245"/>
      <c r="G879" s="247"/>
      <c r="H879" s="247"/>
    </row>
    <row r="880" spans="1:8" s="246" customFormat="1" ht="13">
      <c r="A880" s="245"/>
      <c r="B880" s="245"/>
      <c r="C880" s="259"/>
      <c r="D880" s="259"/>
      <c r="E880" s="245"/>
      <c r="F880" s="245"/>
      <c r="G880" s="247"/>
      <c r="H880" s="247"/>
    </row>
    <row r="881" spans="1:8" s="246" customFormat="1" ht="13">
      <c r="A881" s="1234" t="s">
        <v>683</v>
      </c>
      <c r="B881" s="1234"/>
      <c r="C881" s="1234"/>
      <c r="D881" s="1234"/>
      <c r="E881" s="1234"/>
      <c r="F881" s="1234"/>
      <c r="G881" s="247"/>
      <c r="H881" s="247"/>
    </row>
    <row r="882" spans="1:8" s="246" customFormat="1" ht="13">
      <c r="A882" s="306"/>
      <c r="B882" s="248"/>
      <c r="C882" s="307"/>
      <c r="D882" s="307"/>
      <c r="E882" s="306"/>
      <c r="F882" s="306"/>
      <c r="G882" s="247"/>
      <c r="H882" s="247"/>
    </row>
    <row r="883" spans="1:8" s="246" customFormat="1">
      <c r="A883" s="1225" t="s">
        <v>682</v>
      </c>
      <c r="B883" s="1225"/>
      <c r="C883" s="1225"/>
      <c r="D883" s="1225"/>
      <c r="E883" s="1225"/>
      <c r="F883" s="1225"/>
      <c r="G883" s="247"/>
      <c r="H883" s="247"/>
    </row>
    <row r="884" spans="1:8" s="246" customFormat="1">
      <c r="A884" s="1225"/>
      <c r="B884" s="1225"/>
      <c r="C884" s="1225"/>
      <c r="D884" s="1225"/>
      <c r="E884" s="1225"/>
      <c r="F884" s="1225"/>
      <c r="G884" s="247"/>
      <c r="H884" s="247"/>
    </row>
    <row r="885" spans="1:8" s="246" customFormat="1">
      <c r="A885" s="1225"/>
      <c r="B885" s="1225"/>
      <c r="C885" s="1225"/>
      <c r="D885" s="1225"/>
      <c r="E885" s="1225"/>
      <c r="F885" s="1225"/>
      <c r="G885" s="247"/>
      <c r="H885" s="247"/>
    </row>
    <row r="886" spans="1:8" s="246" customFormat="1" ht="13">
      <c r="A886" s="245"/>
      <c r="B886" s="245"/>
      <c r="C886" s="259"/>
      <c r="D886" s="259"/>
      <c r="E886" s="245"/>
      <c r="F886" s="245"/>
      <c r="G886" s="247"/>
      <c r="H886" s="247"/>
    </row>
    <row r="887" spans="1:8" s="246" customFormat="1">
      <c r="A887" s="1225" t="s">
        <v>681</v>
      </c>
      <c r="B887" s="1225"/>
      <c r="C887" s="1225"/>
      <c r="D887" s="1225"/>
      <c r="E887" s="1225"/>
      <c r="F887" s="1225"/>
      <c r="G887" s="247"/>
      <c r="H887" s="247"/>
    </row>
    <row r="888" spans="1:8" s="246" customFormat="1">
      <c r="A888" s="1225"/>
      <c r="B888" s="1225"/>
      <c r="C888" s="1225"/>
      <c r="D888" s="1225"/>
      <c r="E888" s="1225"/>
      <c r="F888" s="1225"/>
      <c r="G888" s="247"/>
      <c r="H888" s="247"/>
    </row>
    <row r="889" spans="1:8" s="246" customFormat="1">
      <c r="A889" s="1225"/>
      <c r="B889" s="1225"/>
      <c r="C889" s="1225"/>
      <c r="D889" s="1225"/>
      <c r="E889" s="1225"/>
      <c r="F889" s="1225"/>
      <c r="G889" s="247"/>
      <c r="H889" s="247"/>
    </row>
    <row r="890" spans="1:8" s="246" customFormat="1" ht="13">
      <c r="A890" s="245"/>
      <c r="B890" s="245"/>
      <c r="C890" s="259"/>
      <c r="D890" s="259"/>
      <c r="E890" s="245"/>
      <c r="F890" s="245"/>
      <c r="G890" s="247"/>
      <c r="H890" s="247"/>
    </row>
    <row r="891" spans="1:8" s="246" customFormat="1" ht="13">
      <c r="A891" s="1229" t="s">
        <v>680</v>
      </c>
      <c r="B891" s="1229"/>
      <c r="C891" s="314"/>
      <c r="D891" s="314"/>
      <c r="E891" s="313"/>
      <c r="F891" s="313"/>
      <c r="G891" s="247"/>
      <c r="H891" s="247"/>
    </row>
    <row r="892" spans="1:8" s="246" customFormat="1" ht="13">
      <c r="A892" s="313"/>
      <c r="B892" s="318"/>
      <c r="C892" s="314"/>
      <c r="D892" s="314"/>
      <c r="E892" s="313"/>
      <c r="F892" s="313"/>
      <c r="G892" s="247"/>
      <c r="H892" s="247"/>
    </row>
    <row r="893" spans="1:8" s="246" customFormat="1">
      <c r="A893" s="1225" t="s">
        <v>679</v>
      </c>
      <c r="B893" s="1225"/>
      <c r="C893" s="1225"/>
      <c r="D893" s="1225"/>
      <c r="E893" s="1225"/>
      <c r="F893" s="1225"/>
      <c r="G893" s="247"/>
      <c r="H893" s="247"/>
    </row>
    <row r="894" spans="1:8" s="246" customFormat="1">
      <c r="A894" s="1225"/>
      <c r="B894" s="1225"/>
      <c r="C894" s="1225"/>
      <c r="D894" s="1225"/>
      <c r="E894" s="1225"/>
      <c r="F894" s="1225"/>
      <c r="G894" s="247"/>
      <c r="H894" s="247"/>
    </row>
    <row r="895" spans="1:8" s="246" customFormat="1" ht="13">
      <c r="A895" s="245"/>
      <c r="B895" s="245"/>
      <c r="C895" s="289"/>
      <c r="D895" s="289"/>
      <c r="E895" s="245"/>
      <c r="F895" s="245"/>
      <c r="G895" s="247"/>
      <c r="H895" s="247"/>
    </row>
    <row r="896" spans="1:8" s="246" customFormat="1">
      <c r="A896" s="1225" t="s">
        <v>678</v>
      </c>
      <c r="B896" s="1225"/>
      <c r="C896" s="1225"/>
      <c r="D896" s="1225"/>
      <c r="E896" s="1225"/>
      <c r="F896" s="1225"/>
      <c r="G896" s="247"/>
      <c r="H896" s="247"/>
    </row>
    <row r="897" spans="1:8" s="246" customFormat="1">
      <c r="A897" s="1225"/>
      <c r="B897" s="1225"/>
      <c r="C897" s="1225"/>
      <c r="D897" s="1225"/>
      <c r="E897" s="1225"/>
      <c r="F897" s="1225"/>
      <c r="G897" s="247"/>
      <c r="H897" s="247"/>
    </row>
    <row r="898" spans="1:8" s="246" customFormat="1">
      <c r="A898" s="1225"/>
      <c r="B898" s="1225"/>
      <c r="C898" s="1225"/>
      <c r="D898" s="1225"/>
      <c r="E898" s="1225"/>
      <c r="F898" s="1225"/>
      <c r="G898" s="247"/>
      <c r="H898" s="247"/>
    </row>
    <row r="899" spans="1:8" s="246" customFormat="1">
      <c r="A899" s="1225"/>
      <c r="B899" s="1225"/>
      <c r="C899" s="1225"/>
      <c r="D899" s="1225"/>
      <c r="E899" s="1225"/>
      <c r="F899" s="1225"/>
      <c r="G899" s="247"/>
      <c r="H899" s="247"/>
    </row>
    <row r="900" spans="1:8" s="246" customFormat="1" ht="13">
      <c r="A900" s="245"/>
      <c r="B900" s="245"/>
      <c r="C900" s="289"/>
      <c r="D900" s="289"/>
      <c r="E900" s="245"/>
      <c r="F900" s="245"/>
      <c r="G900" s="247"/>
      <c r="H900" s="247"/>
    </row>
    <row r="901" spans="1:8" s="246" customFormat="1">
      <c r="A901" s="1225" t="s">
        <v>677</v>
      </c>
      <c r="B901" s="1225"/>
      <c r="C901" s="1225"/>
      <c r="D901" s="1225"/>
      <c r="E901" s="1225"/>
      <c r="F901" s="1225"/>
      <c r="G901" s="247"/>
      <c r="H901" s="247"/>
    </row>
    <row r="902" spans="1:8" s="246" customFormat="1">
      <c r="A902" s="1225"/>
      <c r="B902" s="1225"/>
      <c r="C902" s="1225"/>
      <c r="D902" s="1225"/>
      <c r="E902" s="1225"/>
      <c r="F902" s="1225"/>
      <c r="G902" s="247"/>
      <c r="H902" s="247"/>
    </row>
    <row r="903" spans="1:8" s="246" customFormat="1">
      <c r="A903" s="1225"/>
      <c r="B903" s="1225"/>
      <c r="C903" s="1225"/>
      <c r="D903" s="1225"/>
      <c r="E903" s="1225"/>
      <c r="F903" s="1225"/>
      <c r="G903" s="247"/>
      <c r="H903" s="247"/>
    </row>
    <row r="904" spans="1:8" s="246" customFormat="1" ht="13">
      <c r="A904" s="245"/>
      <c r="B904" s="245"/>
      <c r="C904" s="259"/>
      <c r="D904" s="259"/>
      <c r="E904" s="245"/>
      <c r="F904" s="245"/>
      <c r="G904" s="247"/>
      <c r="H904" s="247"/>
    </row>
    <row r="905" spans="1:8" s="246" customFormat="1">
      <c r="A905" s="1225" t="s">
        <v>676</v>
      </c>
      <c r="B905" s="1225"/>
      <c r="C905" s="1225"/>
      <c r="D905" s="1225"/>
      <c r="E905" s="1225"/>
      <c r="F905" s="1225"/>
      <c r="G905" s="247"/>
      <c r="H905" s="247"/>
    </row>
    <row r="906" spans="1:8" s="246" customFormat="1">
      <c r="A906" s="1225"/>
      <c r="B906" s="1225"/>
      <c r="C906" s="1225"/>
      <c r="D906" s="1225"/>
      <c r="E906" s="1225"/>
      <c r="F906" s="1225"/>
      <c r="G906" s="247"/>
      <c r="H906" s="247"/>
    </row>
    <row r="907" spans="1:8" s="246" customFormat="1">
      <c r="A907" s="1225"/>
      <c r="B907" s="1225"/>
      <c r="C907" s="1225"/>
      <c r="D907" s="1225"/>
      <c r="E907" s="1225"/>
      <c r="F907" s="1225"/>
      <c r="G907" s="247"/>
      <c r="H907" s="247"/>
    </row>
    <row r="908" spans="1:8" s="246" customFormat="1">
      <c r="A908" s="1225"/>
      <c r="B908" s="1225"/>
      <c r="C908" s="1225"/>
      <c r="D908" s="1225"/>
      <c r="E908" s="1225"/>
      <c r="F908" s="1225"/>
      <c r="G908" s="247"/>
      <c r="H908" s="247"/>
    </row>
    <row r="909" spans="1:8" s="246" customFormat="1" ht="13">
      <c r="A909" s="245"/>
      <c r="B909" s="245"/>
      <c r="C909" s="289"/>
      <c r="D909" s="289"/>
      <c r="E909" s="245"/>
      <c r="F909" s="245"/>
      <c r="G909" s="247"/>
      <c r="H909" s="247"/>
    </row>
    <row r="910" spans="1:8" s="246" customFormat="1">
      <c r="A910" s="1225" t="s">
        <v>675</v>
      </c>
      <c r="B910" s="1225"/>
      <c r="C910" s="1225"/>
      <c r="D910" s="1225"/>
      <c r="E910" s="1225"/>
      <c r="F910" s="1225"/>
      <c r="G910" s="247"/>
      <c r="H910" s="247"/>
    </row>
    <row r="911" spans="1:8" s="246" customFormat="1">
      <c r="A911" s="1225"/>
      <c r="B911" s="1225"/>
      <c r="C911" s="1225"/>
      <c r="D911" s="1225"/>
      <c r="E911" s="1225"/>
      <c r="F911" s="1225"/>
      <c r="G911" s="247"/>
      <c r="H911" s="247"/>
    </row>
    <row r="912" spans="1:8" s="246" customFormat="1">
      <c r="A912" s="1225"/>
      <c r="B912" s="1225"/>
      <c r="C912" s="1225"/>
      <c r="D912" s="1225"/>
      <c r="E912" s="1225"/>
      <c r="F912" s="1225"/>
      <c r="G912" s="247"/>
      <c r="H912" s="247"/>
    </row>
    <row r="913" spans="1:8" s="246" customFormat="1">
      <c r="A913" s="1225"/>
      <c r="B913" s="1225"/>
      <c r="C913" s="1225"/>
      <c r="D913" s="1225"/>
      <c r="E913" s="1225"/>
      <c r="F913" s="1225"/>
      <c r="G913" s="247"/>
      <c r="H913" s="247"/>
    </row>
    <row r="914" spans="1:8" s="246" customFormat="1" ht="13">
      <c r="A914" s="245"/>
      <c r="B914" s="245"/>
      <c r="C914" s="259"/>
      <c r="D914" s="259"/>
      <c r="E914" s="245"/>
      <c r="F914" s="245"/>
      <c r="G914" s="247"/>
      <c r="H914" s="247"/>
    </row>
    <row r="915" spans="1:8" s="246" customFormat="1">
      <c r="A915" s="1225" t="s">
        <v>674</v>
      </c>
      <c r="B915" s="1225"/>
      <c r="C915" s="1225"/>
      <c r="D915" s="1225"/>
      <c r="E915" s="1225"/>
      <c r="F915" s="1225"/>
      <c r="G915" s="247"/>
      <c r="H915" s="247"/>
    </row>
    <row r="916" spans="1:8" s="246" customFormat="1">
      <c r="A916" s="1225"/>
      <c r="B916" s="1225"/>
      <c r="C916" s="1225"/>
      <c r="D916" s="1225"/>
      <c r="E916" s="1225"/>
      <c r="F916" s="1225"/>
      <c r="G916" s="247"/>
      <c r="H916" s="247"/>
    </row>
    <row r="917" spans="1:8" s="246" customFormat="1" ht="13">
      <c r="A917" s="316"/>
      <c r="B917" s="245"/>
      <c r="C917" s="259"/>
      <c r="D917" s="259"/>
      <c r="E917" s="316"/>
      <c r="F917" s="316"/>
      <c r="G917" s="247"/>
      <c r="H917" s="247"/>
    </row>
    <row r="918" spans="1:8" s="246" customFormat="1" ht="13">
      <c r="A918" s="317" t="s">
        <v>673</v>
      </c>
      <c r="B918" s="245"/>
      <c r="C918" s="259"/>
      <c r="D918" s="259"/>
      <c r="E918" s="316"/>
      <c r="F918" s="316"/>
      <c r="G918" s="247"/>
      <c r="H918" s="247"/>
    </row>
    <row r="919" spans="1:8" s="246" customFormat="1" ht="13">
      <c r="A919" s="316"/>
      <c r="B919" s="245"/>
      <c r="C919" s="259"/>
      <c r="D919" s="259"/>
      <c r="E919" s="316"/>
      <c r="F919" s="316"/>
      <c r="G919" s="247"/>
      <c r="H919" s="247"/>
    </row>
    <row r="920" spans="1:8" s="246" customFormat="1" ht="13">
      <c r="A920" s="1225" t="s">
        <v>672</v>
      </c>
      <c r="B920" s="1225"/>
      <c r="C920" s="1225"/>
      <c r="D920" s="1225"/>
      <c r="E920" s="1225"/>
      <c r="F920" s="1225"/>
      <c r="G920" s="247"/>
      <c r="H920" s="247"/>
    </row>
    <row r="921" spans="1:8" s="246" customFormat="1" ht="13">
      <c r="A921" s="245"/>
      <c r="B921" s="245"/>
      <c r="C921" s="259"/>
      <c r="D921" s="259"/>
      <c r="E921" s="245"/>
      <c r="F921" s="245"/>
      <c r="G921" s="247"/>
      <c r="H921" s="247"/>
    </row>
    <row r="922" spans="1:8" s="311" customFormat="1" ht="13">
      <c r="A922" s="315" t="s">
        <v>671</v>
      </c>
      <c r="B922" s="245"/>
      <c r="C922" s="314"/>
      <c r="D922" s="314"/>
      <c r="E922" s="313"/>
      <c r="F922" s="313"/>
      <c r="G922" s="312"/>
      <c r="H922" s="312"/>
    </row>
    <row r="923" spans="1:8" s="246" customFormat="1" ht="13">
      <c r="A923" s="310"/>
      <c r="B923" s="248"/>
      <c r="C923" s="307"/>
      <c r="D923" s="307"/>
      <c r="E923" s="269"/>
      <c r="F923" s="269"/>
      <c r="G923" s="247"/>
      <c r="H923" s="247"/>
    </row>
    <row r="924" spans="1:8" s="246" customFormat="1">
      <c r="A924" s="1225" t="s">
        <v>653</v>
      </c>
      <c r="B924" s="1225"/>
      <c r="C924" s="1225"/>
      <c r="D924" s="1225"/>
      <c r="E924" s="1225"/>
      <c r="F924" s="1225"/>
      <c r="G924" s="247"/>
      <c r="H924" s="247"/>
    </row>
    <row r="925" spans="1:8" s="246" customFormat="1">
      <c r="A925" s="1225"/>
      <c r="B925" s="1225"/>
      <c r="C925" s="1225"/>
      <c r="D925" s="1225"/>
      <c r="E925" s="1225"/>
      <c r="F925" s="1225"/>
      <c r="G925" s="247"/>
      <c r="H925" s="247"/>
    </row>
    <row r="926" spans="1:8" s="246" customFormat="1">
      <c r="A926" s="1225"/>
      <c r="B926" s="1225"/>
      <c r="C926" s="1225"/>
      <c r="D926" s="1225"/>
      <c r="E926" s="1225"/>
      <c r="F926" s="1225"/>
      <c r="G926" s="247"/>
      <c r="H926" s="247"/>
    </row>
    <row r="927" spans="1:8" s="246" customFormat="1">
      <c r="A927" s="1225"/>
      <c r="B927" s="1225"/>
      <c r="C927" s="1225"/>
      <c r="D927" s="1225"/>
      <c r="E927" s="1225"/>
      <c r="F927" s="1225"/>
      <c r="G927" s="247"/>
      <c r="H927" s="247"/>
    </row>
    <row r="928" spans="1:8" s="246" customFormat="1" ht="13">
      <c r="A928" s="310"/>
      <c r="B928" s="248"/>
      <c r="C928" s="307"/>
      <c r="D928" s="307"/>
      <c r="E928" s="269"/>
      <c r="F928" s="269"/>
      <c r="G928" s="247"/>
      <c r="H928" s="247"/>
    </row>
    <row r="929" spans="1:8" s="246" customFormat="1">
      <c r="A929" s="1225" t="s">
        <v>623</v>
      </c>
      <c r="B929" s="1236"/>
      <c r="C929" s="1236"/>
      <c r="D929" s="1236"/>
      <c r="E929" s="1236"/>
      <c r="F929" s="1236"/>
      <c r="G929" s="247"/>
      <c r="H929" s="247"/>
    </row>
    <row r="930" spans="1:8" s="246" customFormat="1">
      <c r="A930" s="1236"/>
      <c r="B930" s="1236"/>
      <c r="C930" s="1236"/>
      <c r="D930" s="1236"/>
      <c r="E930" s="1236"/>
      <c r="F930" s="1236"/>
      <c r="G930" s="247"/>
      <c r="H930" s="247"/>
    </row>
    <row r="931" spans="1:8" s="246" customFormat="1">
      <c r="A931" s="1236"/>
      <c r="B931" s="1236"/>
      <c r="C931" s="1236"/>
      <c r="D931" s="1236"/>
      <c r="E931" s="1236"/>
      <c r="F931" s="1236"/>
      <c r="G931" s="247"/>
      <c r="H931" s="247"/>
    </row>
    <row r="932" spans="1:8" s="246" customFormat="1" ht="13">
      <c r="A932" s="872"/>
      <c r="B932" s="872"/>
      <c r="C932" s="872"/>
      <c r="D932" s="872"/>
      <c r="E932" s="872"/>
      <c r="F932" s="872"/>
      <c r="G932" s="247"/>
      <c r="H932" s="247"/>
    </row>
    <row r="933" spans="1:8" ht="14.5">
      <c r="A933" s="309"/>
      <c r="B933" s="255" t="s">
        <v>481</v>
      </c>
      <c r="C933" s="267"/>
      <c r="D933" s="267"/>
      <c r="E933" s="274"/>
      <c r="F933" s="274"/>
    </row>
    <row r="934" spans="1:8" ht="13">
      <c r="A934" s="308"/>
      <c r="B934" s="284"/>
      <c r="C934" s="307"/>
      <c r="D934" s="307"/>
      <c r="E934" s="269"/>
      <c r="F934" s="269"/>
    </row>
    <row r="935" spans="1:8">
      <c r="A935" s="1225" t="s">
        <v>657</v>
      </c>
      <c r="B935" s="1225"/>
      <c r="C935" s="1225"/>
      <c r="D935" s="1225"/>
      <c r="E935" s="1225"/>
      <c r="F935" s="1225"/>
    </row>
    <row r="936" spans="1:8">
      <c r="A936" s="1225"/>
      <c r="B936" s="1225"/>
      <c r="C936" s="1225"/>
      <c r="D936" s="1225"/>
      <c r="E936" s="1225"/>
      <c r="F936" s="1225"/>
    </row>
    <row r="937" spans="1:8" ht="13">
      <c r="A937" s="268"/>
      <c r="B937" s="248"/>
      <c r="C937" s="307"/>
      <c r="D937" s="307"/>
      <c r="E937" s="306"/>
      <c r="F937" s="306"/>
    </row>
    <row r="938" spans="1:8">
      <c r="A938" s="1225" t="s">
        <v>656</v>
      </c>
      <c r="B938" s="1225"/>
      <c r="C938" s="1225"/>
      <c r="D938" s="1225"/>
      <c r="E938" s="1225"/>
      <c r="F938" s="1225"/>
    </row>
    <row r="939" spans="1:8">
      <c r="A939" s="1225"/>
      <c r="B939" s="1225"/>
      <c r="C939" s="1225"/>
      <c r="D939" s="1225"/>
      <c r="E939" s="1225"/>
      <c r="F939" s="1225"/>
    </row>
    <row r="940" spans="1:8">
      <c r="A940" s="1225"/>
      <c r="B940" s="1225"/>
      <c r="C940" s="1225"/>
      <c r="D940" s="1225"/>
      <c r="E940" s="1225"/>
      <c r="F940" s="1225"/>
    </row>
    <row r="941" spans="1:8" ht="13">
      <c r="A941" s="268"/>
      <c r="B941" s="248"/>
      <c r="C941" s="307"/>
      <c r="D941" s="307"/>
      <c r="E941" s="306"/>
      <c r="F941" s="306"/>
    </row>
    <row r="942" spans="1:8">
      <c r="A942" s="1225" t="s">
        <v>655</v>
      </c>
      <c r="B942" s="1225"/>
      <c r="C942" s="1225"/>
      <c r="D942" s="1225"/>
      <c r="E942" s="1225"/>
      <c r="F942" s="1225"/>
    </row>
    <row r="943" spans="1:8">
      <c r="A943" s="1225"/>
      <c r="B943" s="1225"/>
      <c r="C943" s="1225"/>
      <c r="D943" s="1225"/>
      <c r="E943" s="1225"/>
      <c r="F943" s="1225"/>
    </row>
    <row r="944" spans="1:8" ht="13">
      <c r="A944" s="268"/>
      <c r="B944" s="248"/>
      <c r="C944" s="307"/>
      <c r="D944" s="307"/>
      <c r="E944" s="306"/>
      <c r="F944" s="306"/>
    </row>
    <row r="945" spans="1:6">
      <c r="A945" s="1225" t="s">
        <v>670</v>
      </c>
      <c r="B945" s="1225"/>
      <c r="C945" s="1225"/>
      <c r="D945" s="1225"/>
      <c r="E945" s="1225"/>
      <c r="F945" s="1225"/>
    </row>
    <row r="946" spans="1:6">
      <c r="A946" s="1225"/>
      <c r="B946" s="1225"/>
      <c r="C946" s="1225"/>
      <c r="D946" s="1225"/>
      <c r="E946" s="1225"/>
      <c r="F946" s="1225"/>
    </row>
    <row r="947" spans="1:6">
      <c r="A947" s="1225"/>
      <c r="B947" s="1225"/>
      <c r="C947" s="1225"/>
      <c r="D947" s="1225"/>
      <c r="E947" s="1225"/>
      <c r="F947" s="1225"/>
    </row>
    <row r="948" spans="1:6">
      <c r="A948" s="1225"/>
      <c r="B948" s="1225"/>
      <c r="C948" s="1225"/>
      <c r="D948" s="1225"/>
      <c r="E948" s="1225"/>
      <c r="F948" s="1225"/>
    </row>
    <row r="949" spans="1:6">
      <c r="A949" s="1225"/>
      <c r="B949" s="1225"/>
      <c r="C949" s="1225"/>
      <c r="D949" s="1225"/>
      <c r="E949" s="1225"/>
      <c r="F949" s="1225"/>
    </row>
    <row r="950" spans="1:6">
      <c r="A950" s="1225"/>
      <c r="B950" s="1225"/>
      <c r="C950" s="1225"/>
      <c r="D950" s="1225"/>
      <c r="E950" s="1225"/>
      <c r="F950" s="1225"/>
    </row>
    <row r="951" spans="1:6">
      <c r="A951" s="1225"/>
      <c r="B951" s="1225"/>
      <c r="C951" s="1225"/>
      <c r="D951" s="1225"/>
      <c r="E951" s="1225"/>
      <c r="F951" s="1225"/>
    </row>
    <row r="952" spans="1:6">
      <c r="A952" s="1225"/>
      <c r="B952" s="1225"/>
      <c r="C952" s="1225"/>
      <c r="D952" s="1225"/>
      <c r="E952" s="1225"/>
      <c r="F952" s="1225"/>
    </row>
    <row r="953" spans="1:6">
      <c r="A953" s="1225"/>
      <c r="B953" s="1225"/>
      <c r="C953" s="1225"/>
      <c r="D953" s="1225"/>
      <c r="E953" s="1225"/>
      <c r="F953" s="1225"/>
    </row>
    <row r="954" spans="1:6">
      <c r="A954" s="1225"/>
      <c r="B954" s="1225"/>
      <c r="C954" s="1225"/>
      <c r="D954" s="1225"/>
      <c r="E954" s="1225"/>
      <c r="F954" s="1225"/>
    </row>
    <row r="955" spans="1:6" ht="13">
      <c r="A955" s="268"/>
      <c r="B955" s="248"/>
      <c r="C955" s="307"/>
      <c r="D955" s="307"/>
      <c r="E955" s="306"/>
      <c r="F955" s="306"/>
    </row>
    <row r="956" spans="1:6" ht="13">
      <c r="A956" s="1229" t="s">
        <v>621</v>
      </c>
      <c r="B956" s="1229"/>
      <c r="C956" s="1229"/>
      <c r="D956" s="1229"/>
      <c r="E956" s="1229"/>
      <c r="F956" s="1229"/>
    </row>
    <row r="957" spans="1:6" ht="13">
      <c r="A957" s="268"/>
      <c r="B957" s="248"/>
      <c r="C957" s="307"/>
      <c r="D957" s="307"/>
      <c r="E957" s="306"/>
      <c r="F957" s="306"/>
    </row>
    <row r="958" spans="1:6" ht="13">
      <c r="A958" s="271" t="s">
        <v>669</v>
      </c>
      <c r="B958" s="248"/>
      <c r="C958" s="307"/>
      <c r="D958" s="307"/>
      <c r="E958" s="269"/>
      <c r="F958" s="269"/>
    </row>
    <row r="959" spans="1:6" ht="13">
      <c r="A959" s="268"/>
      <c r="B959" s="248"/>
      <c r="C959" s="307"/>
      <c r="D959" s="307"/>
      <c r="E959" s="306"/>
      <c r="F959" s="306"/>
    </row>
    <row r="960" spans="1:6">
      <c r="A960" s="1225" t="s">
        <v>668</v>
      </c>
      <c r="B960" s="1225"/>
      <c r="C960" s="1225"/>
      <c r="D960" s="1225"/>
      <c r="E960" s="1225"/>
      <c r="F960" s="1225"/>
    </row>
    <row r="961" spans="1:6">
      <c r="A961" s="1225"/>
      <c r="B961" s="1225"/>
      <c r="C961" s="1225"/>
      <c r="D961" s="1225"/>
      <c r="E961" s="1225"/>
      <c r="F961" s="1225"/>
    </row>
    <row r="962" spans="1:6">
      <c r="A962" s="1225"/>
      <c r="B962" s="1225"/>
      <c r="C962" s="1225"/>
      <c r="D962" s="1225"/>
      <c r="E962" s="1225"/>
      <c r="F962" s="1225"/>
    </row>
    <row r="963" spans="1:6">
      <c r="A963" s="1225"/>
      <c r="B963" s="1225"/>
      <c r="C963" s="1225"/>
      <c r="D963" s="1225"/>
      <c r="E963" s="1225"/>
      <c r="F963" s="1225"/>
    </row>
    <row r="964" spans="1:6">
      <c r="A964" s="1225"/>
      <c r="B964" s="1225"/>
      <c r="C964" s="1225"/>
      <c r="D964" s="1225"/>
      <c r="E964" s="1225"/>
      <c r="F964" s="1225"/>
    </row>
    <row r="965" spans="1:6" ht="13">
      <c r="A965" s="268"/>
      <c r="B965" s="248"/>
      <c r="C965" s="307"/>
      <c r="D965" s="307"/>
      <c r="E965" s="306"/>
      <c r="F965" s="306"/>
    </row>
    <row r="966" spans="1:6" ht="13">
      <c r="A966" s="1235" t="s">
        <v>667</v>
      </c>
      <c r="B966" s="1235"/>
      <c r="C966" s="1235"/>
      <c r="D966" s="1235"/>
      <c r="E966" s="1235"/>
      <c r="F966" s="1235"/>
    </row>
    <row r="967" spans="1:6" ht="13">
      <c r="A967" s="268"/>
      <c r="B967" s="248"/>
      <c r="C967" s="307"/>
      <c r="D967" s="307"/>
      <c r="E967" s="306"/>
      <c r="F967" s="306"/>
    </row>
    <row r="968" spans="1:6" ht="13">
      <c r="A968" s="1235" t="s">
        <v>666</v>
      </c>
      <c r="B968" s="1235"/>
      <c r="C968" s="1235"/>
      <c r="D968" s="1235"/>
      <c r="E968" s="1235"/>
      <c r="F968" s="1235"/>
    </row>
    <row r="969" spans="1:6" ht="13">
      <c r="A969" s="268"/>
      <c r="B969" s="248"/>
      <c r="C969" s="307"/>
      <c r="D969" s="307"/>
      <c r="E969" s="306"/>
      <c r="F969" s="306"/>
    </row>
    <row r="970" spans="1:6">
      <c r="A970" s="1225" t="s">
        <v>665</v>
      </c>
      <c r="B970" s="1225"/>
      <c r="C970" s="1225"/>
      <c r="D970" s="1225"/>
      <c r="E970" s="1225"/>
      <c r="F970" s="1225"/>
    </row>
    <row r="971" spans="1:6">
      <c r="A971" s="1225"/>
      <c r="B971" s="1225"/>
      <c r="C971" s="1225"/>
      <c r="D971" s="1225"/>
      <c r="E971" s="1225"/>
      <c r="F971" s="1225"/>
    </row>
    <row r="972" spans="1:6">
      <c r="A972" s="1225"/>
      <c r="B972" s="1225"/>
      <c r="C972" s="1225"/>
      <c r="D972" s="1225"/>
      <c r="E972" s="1225"/>
      <c r="F972" s="1225"/>
    </row>
    <row r="973" spans="1:6">
      <c r="A973" s="1225"/>
      <c r="B973" s="1225"/>
      <c r="C973" s="1225"/>
      <c r="D973" s="1225"/>
      <c r="E973" s="1225"/>
      <c r="F973" s="1225"/>
    </row>
    <row r="974" spans="1:6" ht="13">
      <c r="A974" s="268"/>
      <c r="B974" s="248"/>
      <c r="C974" s="307"/>
      <c r="D974" s="307"/>
      <c r="E974" s="306"/>
      <c r="F974" s="306"/>
    </row>
    <row r="975" spans="1:6">
      <c r="A975" s="1244" t="s">
        <v>664</v>
      </c>
      <c r="B975" s="1227"/>
      <c r="C975" s="1227"/>
      <c r="D975" s="1227"/>
      <c r="E975" s="1227"/>
      <c r="F975" s="1227"/>
    </row>
    <row r="976" spans="1:6">
      <c r="A976" s="1227"/>
      <c r="B976" s="1227"/>
      <c r="C976" s="1227"/>
      <c r="D976" s="1227"/>
      <c r="E976" s="1227"/>
      <c r="F976" s="1227"/>
    </row>
    <row r="977" spans="1:6">
      <c r="A977" s="1227"/>
      <c r="B977" s="1227"/>
      <c r="C977" s="1227"/>
      <c r="D977" s="1227"/>
      <c r="E977" s="1227"/>
      <c r="F977" s="1227"/>
    </row>
    <row r="978" spans="1:6">
      <c r="A978" s="1227"/>
      <c r="B978" s="1227"/>
      <c r="C978" s="1227"/>
      <c r="D978" s="1227"/>
      <c r="E978" s="1227"/>
      <c r="F978" s="1227"/>
    </row>
    <row r="979" spans="1:6" ht="13">
      <c r="A979" s="268"/>
      <c r="B979" s="248"/>
      <c r="C979" s="307"/>
      <c r="D979" s="307"/>
      <c r="E979" s="306"/>
      <c r="F979" s="306"/>
    </row>
    <row r="980" spans="1:6" ht="13">
      <c r="A980" s="1235" t="s">
        <v>663</v>
      </c>
      <c r="B980" s="1235"/>
      <c r="C980" s="1235"/>
      <c r="D980" s="1235"/>
      <c r="E980" s="1235"/>
      <c r="F980" s="1235"/>
    </row>
    <row r="981" spans="1:6">
      <c r="A981" s="1225" t="s">
        <v>662</v>
      </c>
      <c r="B981" s="1225"/>
      <c r="C981" s="1225"/>
      <c r="D981" s="1225"/>
      <c r="E981" s="1225"/>
      <c r="F981" s="1225"/>
    </row>
    <row r="982" spans="1:6">
      <c r="A982" s="1225"/>
      <c r="B982" s="1225"/>
      <c r="C982" s="1225"/>
      <c r="D982" s="1225"/>
      <c r="E982" s="1225"/>
      <c r="F982" s="1225"/>
    </row>
    <row r="983" spans="1:6">
      <c r="A983" s="1225"/>
      <c r="B983" s="1225"/>
      <c r="C983" s="1225"/>
      <c r="D983" s="1225"/>
      <c r="E983" s="1225"/>
      <c r="F983" s="1225"/>
    </row>
    <row r="984" spans="1:6">
      <c r="A984" s="1225" t="s">
        <v>661</v>
      </c>
      <c r="B984" s="1225"/>
      <c r="C984" s="1225"/>
      <c r="D984" s="1225"/>
      <c r="E984" s="1225"/>
      <c r="F984" s="1225"/>
    </row>
    <row r="985" spans="1:6">
      <c r="A985" s="1225"/>
      <c r="B985" s="1225"/>
      <c r="C985" s="1225"/>
      <c r="D985" s="1225"/>
      <c r="E985" s="1225"/>
      <c r="F985" s="1225"/>
    </row>
    <row r="986" spans="1:6">
      <c r="A986" s="1225"/>
      <c r="B986" s="1225"/>
      <c r="C986" s="1225"/>
      <c r="D986" s="1225"/>
      <c r="E986" s="1225"/>
      <c r="F986" s="1225"/>
    </row>
    <row r="987" spans="1:6" ht="13">
      <c r="A987" s="306"/>
      <c r="B987" s="248"/>
      <c r="C987" s="307"/>
      <c r="D987" s="307"/>
      <c r="E987" s="306"/>
      <c r="F987" s="306"/>
    </row>
    <row r="988" spans="1:6" ht="13">
      <c r="A988" s="1235" t="s">
        <v>660</v>
      </c>
      <c r="B988" s="1235"/>
      <c r="C988" s="1235"/>
      <c r="D988" s="1235"/>
      <c r="E988" s="1235"/>
      <c r="F988" s="1235"/>
    </row>
    <row r="989" spans="1:6" ht="13">
      <c r="A989" s="306"/>
      <c r="B989" s="248"/>
      <c r="C989" s="307"/>
      <c r="D989" s="307"/>
      <c r="E989" s="306"/>
      <c r="F989" s="306"/>
    </row>
    <row r="990" spans="1:6">
      <c r="A990" s="1225" t="s">
        <v>659</v>
      </c>
      <c r="B990" s="1225"/>
      <c r="C990" s="1225"/>
      <c r="D990" s="1225"/>
      <c r="E990" s="1225"/>
      <c r="F990" s="1225"/>
    </row>
    <row r="991" spans="1:6">
      <c r="A991" s="1225"/>
      <c r="B991" s="1225"/>
      <c r="C991" s="1225"/>
      <c r="D991" s="1225"/>
      <c r="E991" s="1225"/>
      <c r="F991" s="1225"/>
    </row>
    <row r="992" spans="1:6" ht="13">
      <c r="A992" s="245"/>
      <c r="B992" s="245"/>
      <c r="C992" s="259"/>
      <c r="D992" s="259"/>
      <c r="E992" s="245"/>
      <c r="F992" s="245"/>
    </row>
    <row r="993" spans="1:8" s="251" customFormat="1" ht="14.5">
      <c r="A993" s="288"/>
      <c r="B993" s="255" t="s">
        <v>658</v>
      </c>
      <c r="C993" s="286"/>
      <c r="D993" s="286"/>
      <c r="E993" s="253"/>
      <c r="F993" s="253"/>
      <c r="G993" s="252"/>
      <c r="H993" s="252"/>
    </row>
    <row r="994" spans="1:8" s="246" customFormat="1" ht="13">
      <c r="A994" s="285"/>
      <c r="B994" s="284"/>
      <c r="C994" s="277"/>
      <c r="D994" s="277"/>
      <c r="E994" s="238"/>
      <c r="F994" s="238"/>
      <c r="G994" s="247"/>
      <c r="H994" s="247"/>
    </row>
    <row r="995" spans="1:8" s="246" customFormat="1">
      <c r="A995" s="1222" t="s">
        <v>657</v>
      </c>
      <c r="B995" s="1222"/>
      <c r="C995" s="1222"/>
      <c r="D995" s="1222"/>
      <c r="E995" s="1222"/>
      <c r="F995" s="1222"/>
      <c r="G995" s="247"/>
      <c r="H995" s="247"/>
    </row>
    <row r="996" spans="1:8" s="246" customFormat="1">
      <c r="A996" s="1222"/>
      <c r="B996" s="1222"/>
      <c r="C996" s="1222"/>
      <c r="D996" s="1222"/>
      <c r="E996" s="1222"/>
      <c r="F996" s="1222"/>
      <c r="G996" s="247"/>
      <c r="H996" s="247"/>
    </row>
    <row r="997" spans="1:8" s="246" customFormat="1" ht="13">
      <c r="A997" s="304"/>
      <c r="B997" s="248"/>
      <c r="C997" s="277"/>
      <c r="D997" s="277"/>
      <c r="E997" s="238"/>
      <c r="F997" s="238"/>
      <c r="G997" s="247"/>
      <c r="H997" s="247"/>
    </row>
    <row r="998" spans="1:8" s="246" customFormat="1">
      <c r="A998" s="1222" t="s">
        <v>656</v>
      </c>
      <c r="B998" s="1222"/>
      <c r="C998" s="1222"/>
      <c r="D998" s="1222"/>
      <c r="E998" s="1222"/>
      <c r="F998" s="1222"/>
      <c r="G998" s="247"/>
      <c r="H998" s="247"/>
    </row>
    <row r="999" spans="1:8" s="246" customFormat="1">
      <c r="A999" s="1222"/>
      <c r="B999" s="1222"/>
      <c r="C999" s="1222"/>
      <c r="D999" s="1222"/>
      <c r="E999" s="1222"/>
      <c r="F999" s="1222"/>
      <c r="G999" s="247"/>
      <c r="H999" s="247"/>
    </row>
    <row r="1000" spans="1:8" s="246" customFormat="1">
      <c r="A1000" s="1222"/>
      <c r="B1000" s="1222"/>
      <c r="C1000" s="1222"/>
      <c r="D1000" s="1222"/>
      <c r="E1000" s="1222"/>
      <c r="F1000" s="1222"/>
      <c r="G1000" s="247"/>
      <c r="H1000" s="247"/>
    </row>
    <row r="1001" spans="1:8" s="246" customFormat="1" ht="13">
      <c r="A1001" s="304"/>
      <c r="B1001" s="248"/>
      <c r="C1001" s="277"/>
      <c r="D1001" s="277"/>
      <c r="E1001" s="238"/>
      <c r="F1001" s="238"/>
      <c r="G1001" s="247"/>
      <c r="H1001" s="247"/>
    </row>
    <row r="1002" spans="1:8" s="246" customFormat="1">
      <c r="A1002" s="1222" t="s">
        <v>655</v>
      </c>
      <c r="B1002" s="1222"/>
      <c r="C1002" s="1222"/>
      <c r="D1002" s="1222"/>
      <c r="E1002" s="1222"/>
      <c r="F1002" s="1222"/>
      <c r="G1002" s="247"/>
      <c r="H1002" s="247"/>
    </row>
    <row r="1003" spans="1:8" s="246" customFormat="1">
      <c r="A1003" s="1222"/>
      <c r="B1003" s="1222"/>
      <c r="C1003" s="1222"/>
      <c r="D1003" s="1222"/>
      <c r="E1003" s="1222"/>
      <c r="F1003" s="1222"/>
      <c r="G1003" s="247"/>
      <c r="H1003" s="247"/>
    </row>
    <row r="1004" spans="1:8" s="246" customFormat="1" ht="13">
      <c r="A1004" s="304"/>
      <c r="B1004" s="248"/>
      <c r="C1004" s="277"/>
      <c r="D1004" s="277"/>
      <c r="E1004" s="238"/>
      <c r="F1004" s="238"/>
      <c r="G1004" s="247"/>
      <c r="H1004" s="247"/>
    </row>
    <row r="1005" spans="1:8" s="246" customFormat="1">
      <c r="A1005" s="1222" t="s">
        <v>654</v>
      </c>
      <c r="B1005" s="1222"/>
      <c r="C1005" s="1222"/>
      <c r="D1005" s="1222"/>
      <c r="E1005" s="1222"/>
      <c r="F1005" s="1222"/>
      <c r="G1005" s="247"/>
      <c r="H1005" s="247"/>
    </row>
    <row r="1006" spans="1:8" s="246" customFormat="1">
      <c r="A1006" s="1222"/>
      <c r="B1006" s="1222"/>
      <c r="C1006" s="1222"/>
      <c r="D1006" s="1222"/>
      <c r="E1006" s="1222"/>
      <c r="F1006" s="1222"/>
      <c r="G1006" s="247"/>
      <c r="H1006" s="247"/>
    </row>
    <row r="1007" spans="1:8" s="246" customFormat="1">
      <c r="A1007" s="1222"/>
      <c r="B1007" s="1222"/>
      <c r="C1007" s="1222"/>
      <c r="D1007" s="1222"/>
      <c r="E1007" s="1222"/>
      <c r="F1007" s="1222"/>
      <c r="G1007" s="247"/>
      <c r="H1007" s="247"/>
    </row>
    <row r="1008" spans="1:8" s="246" customFormat="1">
      <c r="A1008" s="1222"/>
      <c r="B1008" s="1222"/>
      <c r="C1008" s="1222"/>
      <c r="D1008" s="1222"/>
      <c r="E1008" s="1222"/>
      <c r="F1008" s="1222"/>
      <c r="G1008" s="247"/>
      <c r="H1008" s="247"/>
    </row>
    <row r="1009" spans="1:8" s="246" customFormat="1">
      <c r="A1009" s="1222"/>
      <c r="B1009" s="1222"/>
      <c r="C1009" s="1222"/>
      <c r="D1009" s="1222"/>
      <c r="E1009" s="1222"/>
      <c r="F1009" s="1222"/>
      <c r="G1009" s="247"/>
      <c r="H1009" s="247"/>
    </row>
    <row r="1010" spans="1:8" s="246" customFormat="1">
      <c r="A1010" s="1222"/>
      <c r="B1010" s="1222"/>
      <c r="C1010" s="1222"/>
      <c r="D1010" s="1222"/>
      <c r="E1010" s="1222"/>
      <c r="F1010" s="1222"/>
      <c r="G1010" s="247"/>
      <c r="H1010" s="247"/>
    </row>
    <row r="1011" spans="1:8" s="246" customFormat="1">
      <c r="A1011" s="1222"/>
      <c r="B1011" s="1222"/>
      <c r="C1011" s="1222"/>
      <c r="D1011" s="1222"/>
      <c r="E1011" s="1222"/>
      <c r="F1011" s="1222"/>
      <c r="G1011" s="247"/>
      <c r="H1011" s="247"/>
    </row>
    <row r="1012" spans="1:8" s="246" customFormat="1">
      <c r="A1012" s="1222"/>
      <c r="B1012" s="1222"/>
      <c r="C1012" s="1222"/>
      <c r="D1012" s="1222"/>
      <c r="E1012" s="1222"/>
      <c r="F1012" s="1222"/>
      <c r="G1012" s="247"/>
      <c r="H1012" s="247"/>
    </row>
    <row r="1013" spans="1:8" s="246" customFormat="1">
      <c r="A1013" s="1222"/>
      <c r="B1013" s="1222"/>
      <c r="C1013" s="1222"/>
      <c r="D1013" s="1222"/>
      <c r="E1013" s="1222"/>
      <c r="F1013" s="1222"/>
      <c r="G1013" s="247"/>
      <c r="H1013" s="247"/>
    </row>
    <row r="1014" spans="1:8" s="246" customFormat="1" ht="1.5" customHeight="1">
      <c r="A1014" s="1222"/>
      <c r="B1014" s="1222"/>
      <c r="C1014" s="1222"/>
      <c r="D1014" s="1222"/>
      <c r="E1014" s="1222"/>
      <c r="F1014" s="1222"/>
      <c r="G1014" s="247"/>
      <c r="H1014" s="247"/>
    </row>
    <row r="1015" spans="1:8" s="246" customFormat="1" hidden="1">
      <c r="A1015" s="1222"/>
      <c r="B1015" s="1222"/>
      <c r="C1015" s="1222"/>
      <c r="D1015" s="1222"/>
      <c r="E1015" s="1222"/>
      <c r="F1015" s="1222"/>
      <c r="G1015" s="247"/>
      <c r="H1015" s="247"/>
    </row>
    <row r="1016" spans="1:8" s="246" customFormat="1" ht="13">
      <c r="A1016" s="300"/>
      <c r="B1016" s="245"/>
      <c r="C1016" s="305"/>
      <c r="D1016" s="305"/>
      <c r="E1016" s="300"/>
      <c r="F1016" s="300"/>
      <c r="G1016" s="247"/>
      <c r="H1016" s="247"/>
    </row>
    <row r="1017" spans="1:8" s="246" customFormat="1" ht="13">
      <c r="A1017" s="250" t="s">
        <v>621</v>
      </c>
      <c r="B1017" s="248"/>
      <c r="C1017" s="277"/>
      <c r="D1017" s="277"/>
      <c r="E1017" s="238"/>
      <c r="F1017" s="238"/>
      <c r="G1017" s="247"/>
      <c r="H1017" s="247"/>
    </row>
    <row r="1018" spans="1:8" s="246" customFormat="1" ht="13">
      <c r="A1018" s="304"/>
      <c r="B1018" s="248"/>
      <c r="C1018" s="277"/>
      <c r="D1018" s="277"/>
      <c r="E1018" s="238"/>
      <c r="F1018" s="238"/>
      <c r="G1018" s="247"/>
      <c r="H1018" s="247"/>
    </row>
    <row r="1019" spans="1:8" s="246" customFormat="1">
      <c r="A1019" s="1222" t="s">
        <v>653</v>
      </c>
      <c r="B1019" s="1222"/>
      <c r="C1019" s="1222"/>
      <c r="D1019" s="1222"/>
      <c r="E1019" s="1222"/>
      <c r="F1019" s="1222"/>
      <c r="G1019" s="247"/>
      <c r="H1019" s="247"/>
    </row>
    <row r="1020" spans="1:8" s="246" customFormat="1">
      <c r="A1020" s="1222"/>
      <c r="B1020" s="1222"/>
      <c r="C1020" s="1222"/>
      <c r="D1020" s="1222"/>
      <c r="E1020" s="1222"/>
      <c r="F1020" s="1222"/>
      <c r="G1020" s="247"/>
      <c r="H1020" s="247"/>
    </row>
    <row r="1021" spans="1:8" s="246" customFormat="1">
      <c r="A1021" s="1222"/>
      <c r="B1021" s="1222"/>
      <c r="C1021" s="1222"/>
      <c r="D1021" s="1222"/>
      <c r="E1021" s="1222"/>
      <c r="F1021" s="1222"/>
      <c r="G1021" s="247"/>
      <c r="H1021" s="247"/>
    </row>
    <row r="1022" spans="1:8" s="246" customFormat="1">
      <c r="A1022" s="1222"/>
      <c r="B1022" s="1222"/>
      <c r="C1022" s="1222"/>
      <c r="D1022" s="1222"/>
      <c r="E1022" s="1222"/>
      <c r="F1022" s="1222"/>
      <c r="G1022" s="247"/>
      <c r="H1022" s="247"/>
    </row>
    <row r="1023" spans="1:8" s="246" customFormat="1" ht="13">
      <c r="A1023" s="304"/>
      <c r="B1023" s="248"/>
      <c r="C1023" s="277"/>
      <c r="D1023" s="277"/>
      <c r="E1023" s="238"/>
      <c r="F1023" s="238"/>
      <c r="G1023" s="247"/>
      <c r="H1023" s="247"/>
    </row>
    <row r="1024" spans="1:8" s="246" customFormat="1">
      <c r="A1024" s="1222" t="s">
        <v>623</v>
      </c>
      <c r="B1024" s="1237"/>
      <c r="C1024" s="1237"/>
      <c r="D1024" s="1237"/>
      <c r="E1024" s="1237"/>
      <c r="F1024" s="1237"/>
      <c r="G1024" s="247"/>
      <c r="H1024" s="247"/>
    </row>
    <row r="1025" spans="1:8" s="246" customFormat="1">
      <c r="A1025" s="1237"/>
      <c r="B1025" s="1237"/>
      <c r="C1025" s="1237"/>
      <c r="D1025" s="1237"/>
      <c r="E1025" s="1237"/>
      <c r="F1025" s="1237"/>
      <c r="G1025" s="247"/>
      <c r="H1025" s="247"/>
    </row>
    <row r="1026" spans="1:8" s="246" customFormat="1">
      <c r="A1026" s="1237"/>
      <c r="B1026" s="1237"/>
      <c r="C1026" s="1237"/>
      <c r="D1026" s="1237"/>
      <c r="E1026" s="1237"/>
      <c r="F1026" s="1237"/>
      <c r="G1026" s="247"/>
      <c r="H1026" s="247"/>
    </row>
    <row r="1027" spans="1:8" s="246" customFormat="1">
      <c r="A1027" s="1237"/>
      <c r="B1027" s="1237"/>
      <c r="C1027" s="1237"/>
      <c r="D1027" s="1237"/>
      <c r="E1027" s="1237"/>
      <c r="F1027" s="1237"/>
      <c r="G1027" s="247"/>
      <c r="H1027" s="247"/>
    </row>
    <row r="1028" spans="1:8" ht="13">
      <c r="A1028" s="238"/>
      <c r="B1028" s="240"/>
      <c r="C1028" s="239"/>
      <c r="D1028" s="239"/>
      <c r="E1028" s="238"/>
      <c r="F1028" s="238"/>
    </row>
    <row r="1029" spans="1:8" s="251" customFormat="1" ht="14.5">
      <c r="A1029" s="256"/>
      <c r="B1029" s="1238" t="s">
        <v>652</v>
      </c>
      <c r="C1029" s="1238"/>
      <c r="D1029" s="1238"/>
      <c r="E1029" s="253"/>
      <c r="F1029" s="253"/>
      <c r="G1029" s="252"/>
      <c r="H1029" s="252"/>
    </row>
    <row r="1030" spans="1:8" s="246" customFormat="1" ht="13">
      <c r="A1030" s="285"/>
      <c r="B1030" s="248"/>
      <c r="C1030" s="239"/>
      <c r="D1030" s="303"/>
      <c r="E1030" s="238"/>
      <c r="F1030" s="238"/>
      <c r="G1030" s="247"/>
      <c r="H1030" s="247"/>
    </row>
    <row r="1031" spans="1:8" s="246" customFormat="1">
      <c r="A1031" s="1222" t="s">
        <v>651</v>
      </c>
      <c r="B1031" s="1222"/>
      <c r="C1031" s="1222"/>
      <c r="D1031" s="1222"/>
      <c r="E1031" s="1222"/>
      <c r="F1031" s="1222"/>
      <c r="G1031" s="247"/>
      <c r="H1031" s="247"/>
    </row>
    <row r="1032" spans="1:8" s="246" customFormat="1">
      <c r="A1032" s="1222"/>
      <c r="B1032" s="1222"/>
      <c r="C1032" s="1222"/>
      <c r="D1032" s="1222"/>
      <c r="E1032" s="1222"/>
      <c r="F1032" s="1222"/>
      <c r="G1032" s="247"/>
      <c r="H1032" s="247"/>
    </row>
    <row r="1033" spans="1:8" s="246" customFormat="1">
      <c r="A1033" s="1222"/>
      <c r="B1033" s="1222"/>
      <c r="C1033" s="1222"/>
      <c r="D1033" s="1222"/>
      <c r="E1033" s="1222"/>
      <c r="F1033" s="1222"/>
      <c r="G1033" s="247"/>
      <c r="H1033" s="247"/>
    </row>
    <row r="1034" spans="1:8" s="246" customFormat="1">
      <c r="A1034" s="1222"/>
      <c r="B1034" s="1222"/>
      <c r="C1034" s="1222"/>
      <c r="D1034" s="1222"/>
      <c r="E1034" s="1222"/>
      <c r="F1034" s="1222"/>
      <c r="G1034" s="247"/>
      <c r="H1034" s="247"/>
    </row>
    <row r="1035" spans="1:8" s="246" customFormat="1">
      <c r="A1035" s="1222"/>
      <c r="B1035" s="1222"/>
      <c r="C1035" s="1222"/>
      <c r="D1035" s="1222"/>
      <c r="E1035" s="1222"/>
      <c r="F1035" s="1222"/>
      <c r="G1035" s="247"/>
      <c r="H1035" s="247"/>
    </row>
    <row r="1036" spans="1:8" s="246" customFormat="1" ht="13">
      <c r="A1036" s="301"/>
      <c r="B1036" s="248"/>
      <c r="C1036" s="299"/>
      <c r="D1036" s="302"/>
      <c r="E1036" s="301"/>
      <c r="F1036" s="301"/>
      <c r="G1036" s="247"/>
      <c r="H1036" s="247"/>
    </row>
    <row r="1037" spans="1:8" s="246" customFormat="1">
      <c r="A1037" s="1222" t="s">
        <v>398</v>
      </c>
      <c r="B1037" s="1222"/>
      <c r="C1037" s="1222"/>
      <c r="D1037" s="1222"/>
      <c r="E1037" s="1222"/>
      <c r="F1037" s="1222"/>
      <c r="G1037" s="247"/>
      <c r="H1037" s="247"/>
    </row>
    <row r="1038" spans="1:8" s="246" customFormat="1">
      <c r="A1038" s="1222"/>
      <c r="B1038" s="1222"/>
      <c r="C1038" s="1222"/>
      <c r="D1038" s="1222"/>
      <c r="E1038" s="1222"/>
      <c r="F1038" s="1222"/>
      <c r="G1038" s="247"/>
      <c r="H1038" s="247"/>
    </row>
    <row r="1039" spans="1:8" s="246" customFormat="1" ht="13">
      <c r="A1039" s="301"/>
      <c r="B1039" s="248"/>
      <c r="C1039" s="299"/>
      <c r="D1039" s="302"/>
      <c r="E1039" s="301"/>
      <c r="F1039" s="301"/>
      <c r="G1039" s="247"/>
      <c r="H1039" s="247"/>
    </row>
    <row r="1040" spans="1:8" s="246" customFormat="1">
      <c r="A1040" s="1222" t="s">
        <v>650</v>
      </c>
      <c r="B1040" s="1222"/>
      <c r="C1040" s="1222"/>
      <c r="D1040" s="1222"/>
      <c r="E1040" s="1222"/>
      <c r="F1040" s="1222"/>
      <c r="G1040" s="247"/>
      <c r="H1040" s="247"/>
    </row>
    <row r="1041" spans="1:8" s="246" customFormat="1">
      <c r="A1041" s="1222"/>
      <c r="B1041" s="1222"/>
      <c r="C1041" s="1222"/>
      <c r="D1041" s="1222"/>
      <c r="E1041" s="1222"/>
      <c r="F1041" s="1222"/>
      <c r="G1041" s="247"/>
      <c r="H1041" s="247"/>
    </row>
    <row r="1042" spans="1:8" s="246" customFormat="1">
      <c r="A1042" s="1222"/>
      <c r="B1042" s="1222"/>
      <c r="C1042" s="1222"/>
      <c r="D1042" s="1222"/>
      <c r="E1042" s="1222"/>
      <c r="F1042" s="1222"/>
      <c r="G1042" s="247"/>
      <c r="H1042" s="247"/>
    </row>
    <row r="1043" spans="1:8" s="246" customFormat="1" ht="13">
      <c r="A1043" s="301"/>
      <c r="B1043" s="248"/>
      <c r="C1043" s="299"/>
      <c r="D1043" s="302"/>
      <c r="E1043" s="301"/>
      <c r="F1043" s="301"/>
      <c r="G1043" s="247"/>
      <c r="H1043" s="247"/>
    </row>
    <row r="1044" spans="1:8" s="246" customFormat="1">
      <c r="A1044" s="1222" t="s">
        <v>649</v>
      </c>
      <c r="B1044" s="1222"/>
      <c r="C1044" s="1222"/>
      <c r="D1044" s="1222"/>
      <c r="E1044" s="1222"/>
      <c r="F1044" s="1222"/>
      <c r="G1044" s="247"/>
      <c r="H1044" s="247"/>
    </row>
    <row r="1045" spans="1:8" s="246" customFormat="1">
      <c r="A1045" s="1222"/>
      <c r="B1045" s="1222"/>
      <c r="C1045" s="1222"/>
      <c r="D1045" s="1222"/>
      <c r="E1045" s="1222"/>
      <c r="F1045" s="1222"/>
      <c r="G1045" s="247"/>
      <c r="H1045" s="247"/>
    </row>
    <row r="1046" spans="1:8" s="246" customFormat="1">
      <c r="A1046" s="1222"/>
      <c r="B1046" s="1222"/>
      <c r="C1046" s="1222"/>
      <c r="D1046" s="1222"/>
      <c r="E1046" s="1222"/>
      <c r="F1046" s="1222"/>
      <c r="G1046" s="247"/>
      <c r="H1046" s="247"/>
    </row>
    <row r="1047" spans="1:8" s="246" customFormat="1">
      <c r="A1047" s="1222"/>
      <c r="B1047" s="1222"/>
      <c r="C1047" s="1222"/>
      <c r="D1047" s="1222"/>
      <c r="E1047" s="1222"/>
      <c r="F1047" s="1222"/>
      <c r="G1047" s="247"/>
      <c r="H1047" s="247"/>
    </row>
    <row r="1048" spans="1:8" s="246" customFormat="1">
      <c r="A1048" s="1222"/>
      <c r="B1048" s="1222"/>
      <c r="C1048" s="1222"/>
      <c r="D1048" s="1222"/>
      <c r="E1048" s="1222"/>
      <c r="F1048" s="1222"/>
      <c r="G1048" s="247"/>
      <c r="H1048" s="247"/>
    </row>
    <row r="1049" spans="1:8" s="246" customFormat="1">
      <c r="A1049" s="1222"/>
      <c r="B1049" s="1222"/>
      <c r="C1049" s="1222"/>
      <c r="D1049" s="1222"/>
      <c r="E1049" s="1222"/>
      <c r="F1049" s="1222"/>
      <c r="G1049" s="247"/>
      <c r="H1049" s="247"/>
    </row>
    <row r="1050" spans="1:8" s="246" customFormat="1" ht="8.25" customHeight="1">
      <c r="A1050" s="1222"/>
      <c r="B1050" s="1222"/>
      <c r="C1050" s="1222"/>
      <c r="D1050" s="1222"/>
      <c r="E1050" s="1222"/>
      <c r="F1050" s="1222"/>
      <c r="G1050" s="247"/>
      <c r="H1050" s="247"/>
    </row>
    <row r="1051" spans="1:8" s="246" customFormat="1" hidden="1">
      <c r="A1051" s="1222"/>
      <c r="B1051" s="1222"/>
      <c r="C1051" s="1222"/>
      <c r="D1051" s="1222"/>
      <c r="E1051" s="1222"/>
      <c r="F1051" s="1222"/>
      <c r="G1051" s="247"/>
      <c r="H1051" s="247"/>
    </row>
    <row r="1052" spans="1:8" s="246" customFormat="1" ht="13">
      <c r="A1052" s="301"/>
      <c r="B1052" s="248"/>
      <c r="C1052" s="299"/>
      <c r="D1052" s="302"/>
      <c r="E1052" s="301"/>
      <c r="F1052" s="301"/>
      <c r="G1052" s="247"/>
      <c r="H1052" s="247"/>
    </row>
    <row r="1053" spans="1:8" s="246" customFormat="1">
      <c r="A1053" s="1222" t="s">
        <v>648</v>
      </c>
      <c r="B1053" s="1222"/>
      <c r="C1053" s="1222"/>
      <c r="D1053" s="1222"/>
      <c r="E1053" s="1222"/>
      <c r="F1053" s="1222"/>
      <c r="G1053" s="247"/>
      <c r="H1053" s="247"/>
    </row>
    <row r="1054" spans="1:8" s="246" customFormat="1">
      <c r="A1054" s="1222"/>
      <c r="B1054" s="1222"/>
      <c r="C1054" s="1222"/>
      <c r="D1054" s="1222"/>
      <c r="E1054" s="1222"/>
      <c r="F1054" s="1222"/>
      <c r="G1054" s="247"/>
      <c r="H1054" s="247"/>
    </row>
    <row r="1055" spans="1:8" s="246" customFormat="1" ht="13">
      <c r="A1055" s="301"/>
      <c r="B1055" s="248"/>
      <c r="C1055" s="299"/>
      <c r="D1055" s="302"/>
      <c r="E1055" s="301"/>
      <c r="F1055" s="301"/>
      <c r="G1055" s="247"/>
      <c r="H1055" s="247"/>
    </row>
    <row r="1056" spans="1:8" s="246" customFormat="1">
      <c r="A1056" s="1222" t="s">
        <v>643</v>
      </c>
      <c r="B1056" s="1222"/>
      <c r="C1056" s="1222"/>
      <c r="D1056" s="1222"/>
      <c r="E1056" s="1222"/>
      <c r="F1056" s="1222"/>
      <c r="G1056" s="247"/>
      <c r="H1056" s="247"/>
    </row>
    <row r="1057" spans="1:8" s="246" customFormat="1">
      <c r="A1057" s="1222"/>
      <c r="B1057" s="1222"/>
      <c r="C1057" s="1222"/>
      <c r="D1057" s="1222"/>
      <c r="E1057" s="1222"/>
      <c r="F1057" s="1222"/>
      <c r="G1057" s="247"/>
      <c r="H1057" s="247"/>
    </row>
    <row r="1058" spans="1:8" s="246" customFormat="1">
      <c r="A1058" s="1222"/>
      <c r="B1058" s="1222"/>
      <c r="C1058" s="1222"/>
      <c r="D1058" s="1222"/>
      <c r="E1058" s="1222"/>
      <c r="F1058" s="1222"/>
      <c r="G1058" s="247"/>
      <c r="H1058" s="247"/>
    </row>
    <row r="1059" spans="1:8" s="246" customFormat="1" ht="13">
      <c r="A1059" s="301"/>
      <c r="B1059" s="248"/>
      <c r="C1059" s="299"/>
      <c r="D1059" s="302"/>
      <c r="E1059" s="301"/>
      <c r="F1059" s="301"/>
      <c r="G1059" s="247"/>
      <c r="H1059" s="247"/>
    </row>
    <row r="1060" spans="1:8" s="246" customFormat="1">
      <c r="A1060" s="1222" t="s">
        <v>642</v>
      </c>
      <c r="B1060" s="1222"/>
      <c r="C1060" s="1222"/>
      <c r="D1060" s="1222"/>
      <c r="E1060" s="1222"/>
      <c r="F1060" s="1222"/>
      <c r="G1060" s="247"/>
      <c r="H1060" s="247"/>
    </row>
    <row r="1061" spans="1:8" s="246" customFormat="1">
      <c r="A1061" s="1222"/>
      <c r="B1061" s="1222"/>
      <c r="C1061" s="1222"/>
      <c r="D1061" s="1222"/>
      <c r="E1061" s="1222"/>
      <c r="F1061" s="1222"/>
      <c r="G1061" s="247"/>
      <c r="H1061" s="247"/>
    </row>
    <row r="1062" spans="1:8" s="246" customFormat="1" ht="13">
      <c r="A1062" s="301"/>
      <c r="B1062" s="248"/>
      <c r="C1062" s="299"/>
      <c r="D1062" s="302"/>
      <c r="E1062" s="301"/>
      <c r="F1062" s="301"/>
      <c r="G1062" s="247"/>
      <c r="H1062" s="247"/>
    </row>
    <row r="1063" spans="1:8" s="246" customFormat="1">
      <c r="A1063" s="1222" t="s">
        <v>641</v>
      </c>
      <c r="B1063" s="1222"/>
      <c r="C1063" s="1222"/>
      <c r="D1063" s="1222"/>
      <c r="E1063" s="1222"/>
      <c r="F1063" s="1222"/>
      <c r="G1063" s="247"/>
      <c r="H1063" s="247"/>
    </row>
    <row r="1064" spans="1:8" s="246" customFormat="1">
      <c r="A1064" s="1222"/>
      <c r="B1064" s="1222"/>
      <c r="C1064" s="1222"/>
      <c r="D1064" s="1222"/>
      <c r="E1064" s="1222"/>
      <c r="F1064" s="1222"/>
      <c r="G1064" s="247"/>
      <c r="H1064" s="247"/>
    </row>
    <row r="1065" spans="1:8" s="246" customFormat="1">
      <c r="A1065" s="1222"/>
      <c r="B1065" s="1222"/>
      <c r="C1065" s="1222"/>
      <c r="D1065" s="1222"/>
      <c r="E1065" s="1222"/>
      <c r="F1065" s="1222"/>
      <c r="G1065" s="247"/>
      <c r="H1065" s="247"/>
    </row>
    <row r="1066" spans="1:8" s="246" customFormat="1" ht="13">
      <c r="A1066" s="301"/>
      <c r="B1066" s="248"/>
      <c r="C1066" s="299"/>
      <c r="D1066" s="302"/>
      <c r="E1066" s="301"/>
      <c r="F1066" s="301"/>
      <c r="G1066" s="247"/>
      <c r="H1066" s="247"/>
    </row>
    <row r="1067" spans="1:8" s="246" customFormat="1">
      <c r="A1067" s="1222" t="s">
        <v>639</v>
      </c>
      <c r="B1067" s="1222"/>
      <c r="C1067" s="1222"/>
      <c r="D1067" s="1222"/>
      <c r="E1067" s="1222"/>
      <c r="F1067" s="1222"/>
      <c r="G1067" s="247"/>
      <c r="H1067" s="247"/>
    </row>
    <row r="1068" spans="1:8" s="246" customFormat="1">
      <c r="A1068" s="1222"/>
      <c r="B1068" s="1222"/>
      <c r="C1068" s="1222"/>
      <c r="D1068" s="1222"/>
      <c r="E1068" s="1222"/>
      <c r="F1068" s="1222"/>
      <c r="G1068" s="247"/>
      <c r="H1068" s="247"/>
    </row>
    <row r="1069" spans="1:8" s="246" customFormat="1">
      <c r="A1069" s="1222"/>
      <c r="B1069" s="1222"/>
      <c r="C1069" s="1222"/>
      <c r="D1069" s="1222"/>
      <c r="E1069" s="1222"/>
      <c r="F1069" s="1222"/>
      <c r="G1069" s="247"/>
      <c r="H1069" s="247"/>
    </row>
    <row r="1070" spans="1:8" s="246" customFormat="1">
      <c r="A1070" s="1222"/>
      <c r="B1070" s="1222"/>
      <c r="C1070" s="1222"/>
      <c r="D1070" s="1222"/>
      <c r="E1070" s="1222"/>
      <c r="F1070" s="1222"/>
      <c r="G1070" s="247"/>
      <c r="H1070" s="247"/>
    </row>
    <row r="1071" spans="1:8" s="246" customFormat="1">
      <c r="A1071" s="1222"/>
      <c r="B1071" s="1222"/>
      <c r="C1071" s="1222"/>
      <c r="D1071" s="1222"/>
      <c r="E1071" s="1222"/>
      <c r="F1071" s="1222"/>
      <c r="G1071" s="247"/>
      <c r="H1071" s="247"/>
    </row>
    <row r="1072" spans="1:8" s="246" customFormat="1" ht="13">
      <c r="A1072" s="301"/>
      <c r="B1072" s="248"/>
      <c r="C1072" s="299"/>
      <c r="D1072" s="302"/>
      <c r="E1072" s="301"/>
      <c r="F1072" s="301"/>
      <c r="G1072" s="247"/>
      <c r="H1072" s="247"/>
    </row>
    <row r="1073" spans="1:8" s="246" customFormat="1">
      <c r="A1073" s="1222" t="s">
        <v>647</v>
      </c>
      <c r="B1073" s="1222"/>
      <c r="C1073" s="1222"/>
      <c r="D1073" s="1222"/>
      <c r="E1073" s="1222"/>
      <c r="F1073" s="1222"/>
      <c r="G1073" s="247"/>
      <c r="H1073" s="247"/>
    </row>
    <row r="1074" spans="1:8" s="246" customFormat="1">
      <c r="A1074" s="1222"/>
      <c r="B1074" s="1222"/>
      <c r="C1074" s="1222"/>
      <c r="D1074" s="1222"/>
      <c r="E1074" s="1222"/>
      <c r="F1074" s="1222"/>
      <c r="G1074" s="247"/>
      <c r="H1074" s="247"/>
    </row>
    <row r="1075" spans="1:8" ht="13">
      <c r="A1075" s="238"/>
      <c r="B1075" s="240"/>
      <c r="C1075" s="239"/>
      <c r="D1075" s="239"/>
      <c r="E1075" s="238"/>
      <c r="F1075" s="238"/>
    </row>
    <row r="1076" spans="1:8" s="251" customFormat="1" ht="14.5">
      <c r="A1076" s="256"/>
      <c r="B1076" s="255" t="s">
        <v>646</v>
      </c>
      <c r="C1076" s="254"/>
      <c r="D1076" s="254"/>
      <c r="E1076" s="253"/>
      <c r="F1076" s="253"/>
      <c r="G1076" s="252"/>
      <c r="H1076" s="252"/>
    </row>
    <row r="1077" spans="1:8" s="246" customFormat="1" ht="13">
      <c r="A1077" s="285"/>
      <c r="B1077" s="248"/>
      <c r="C1077" s="239"/>
      <c r="D1077" s="239"/>
      <c r="E1077" s="238"/>
      <c r="F1077" s="238"/>
      <c r="G1077" s="247"/>
      <c r="H1077" s="247"/>
    </row>
    <row r="1078" spans="1:8" s="246" customFormat="1">
      <c r="A1078" s="1222" t="s">
        <v>645</v>
      </c>
      <c r="B1078" s="1222"/>
      <c r="C1078" s="1222"/>
      <c r="D1078" s="1222"/>
      <c r="E1078" s="1222"/>
      <c r="F1078" s="1222"/>
      <c r="G1078" s="247"/>
      <c r="H1078" s="247"/>
    </row>
    <row r="1079" spans="1:8" s="246" customFormat="1">
      <c r="A1079" s="1222"/>
      <c r="B1079" s="1222"/>
      <c r="C1079" s="1222"/>
      <c r="D1079" s="1222"/>
      <c r="E1079" s="1222"/>
      <c r="F1079" s="1222"/>
      <c r="G1079" s="247"/>
      <c r="H1079" s="247"/>
    </row>
    <row r="1080" spans="1:8" s="246" customFormat="1">
      <c r="A1080" s="1222"/>
      <c r="B1080" s="1222"/>
      <c r="C1080" s="1222"/>
      <c r="D1080" s="1222"/>
      <c r="E1080" s="1222"/>
      <c r="F1080" s="1222"/>
      <c r="G1080" s="247"/>
      <c r="H1080" s="247"/>
    </row>
    <row r="1081" spans="1:8" s="246" customFormat="1" ht="13">
      <c r="A1081" s="296"/>
      <c r="B1081" s="245"/>
      <c r="C1081" s="297"/>
      <c r="D1081" s="297"/>
      <c r="E1081" s="296"/>
      <c r="F1081" s="296"/>
      <c r="G1081" s="247"/>
      <c r="H1081" s="247"/>
    </row>
    <row r="1082" spans="1:8" s="246" customFormat="1">
      <c r="A1082" s="1222" t="s">
        <v>398</v>
      </c>
      <c r="B1082" s="1222"/>
      <c r="C1082" s="1222"/>
      <c r="D1082" s="1222"/>
      <c r="E1082" s="1222"/>
      <c r="F1082" s="1222"/>
      <c r="G1082" s="247"/>
      <c r="H1082" s="247"/>
    </row>
    <row r="1083" spans="1:8" s="246" customFormat="1">
      <c r="A1083" s="1222"/>
      <c r="B1083" s="1222"/>
      <c r="C1083" s="1222"/>
      <c r="D1083" s="1222"/>
      <c r="E1083" s="1222"/>
      <c r="F1083" s="1222"/>
      <c r="G1083" s="247"/>
      <c r="H1083" s="247"/>
    </row>
    <row r="1084" spans="1:8" s="246" customFormat="1" ht="13">
      <c r="A1084" s="300"/>
      <c r="B1084" s="248"/>
      <c r="C1084" s="299"/>
      <c r="D1084" s="299"/>
      <c r="E1084" s="298"/>
      <c r="F1084" s="298"/>
      <c r="G1084" s="247"/>
      <c r="H1084" s="247"/>
    </row>
    <row r="1085" spans="1:8" s="246" customFormat="1">
      <c r="A1085" s="1222" t="s">
        <v>644</v>
      </c>
      <c r="B1085" s="1222"/>
      <c r="C1085" s="1222"/>
      <c r="D1085" s="1222"/>
      <c r="E1085" s="1222"/>
      <c r="F1085" s="1222"/>
      <c r="G1085" s="247"/>
      <c r="H1085" s="247"/>
    </row>
    <row r="1086" spans="1:8" s="246" customFormat="1">
      <c r="A1086" s="1222"/>
      <c r="B1086" s="1222"/>
      <c r="C1086" s="1222"/>
      <c r="D1086" s="1222"/>
      <c r="E1086" s="1222"/>
      <c r="F1086" s="1222"/>
      <c r="G1086" s="247"/>
      <c r="H1086" s="247"/>
    </row>
    <row r="1087" spans="1:8" s="246" customFormat="1">
      <c r="A1087" s="1222"/>
      <c r="B1087" s="1222"/>
      <c r="C1087" s="1222"/>
      <c r="D1087" s="1222"/>
      <c r="E1087" s="1222"/>
      <c r="F1087" s="1222"/>
      <c r="G1087" s="247"/>
      <c r="H1087" s="247"/>
    </row>
    <row r="1088" spans="1:8" s="246" customFormat="1" ht="13">
      <c r="A1088" s="300"/>
      <c r="B1088" s="248"/>
      <c r="C1088" s="299"/>
      <c r="D1088" s="299"/>
      <c r="E1088" s="298"/>
      <c r="F1088" s="298"/>
      <c r="G1088" s="247"/>
      <c r="H1088" s="247"/>
    </row>
    <row r="1089" spans="1:8" s="246" customFormat="1">
      <c r="A1089" s="1222" t="s">
        <v>643</v>
      </c>
      <c r="B1089" s="1222"/>
      <c r="C1089" s="1222"/>
      <c r="D1089" s="1222"/>
      <c r="E1089" s="1222"/>
      <c r="F1089" s="1222"/>
      <c r="G1089" s="247"/>
      <c r="H1089" s="247"/>
    </row>
    <row r="1090" spans="1:8" s="246" customFormat="1">
      <c r="A1090" s="1222"/>
      <c r="B1090" s="1222"/>
      <c r="C1090" s="1222"/>
      <c r="D1090" s="1222"/>
      <c r="E1090" s="1222"/>
      <c r="F1090" s="1222"/>
      <c r="G1090" s="247"/>
      <c r="H1090" s="247"/>
    </row>
    <row r="1091" spans="1:8" s="246" customFormat="1">
      <c r="A1091" s="1222"/>
      <c r="B1091" s="1222"/>
      <c r="C1091" s="1222"/>
      <c r="D1091" s="1222"/>
      <c r="E1091" s="1222"/>
      <c r="F1091" s="1222"/>
      <c r="G1091" s="247"/>
      <c r="H1091" s="247"/>
    </row>
    <row r="1092" spans="1:8" s="246" customFormat="1" ht="13">
      <c r="A1092" s="300"/>
      <c r="B1092" s="248"/>
      <c r="C1092" s="299"/>
      <c r="D1092" s="299"/>
      <c r="E1092" s="298"/>
      <c r="F1092" s="298"/>
      <c r="G1092" s="247"/>
      <c r="H1092" s="247"/>
    </row>
    <row r="1093" spans="1:8" s="246" customFormat="1">
      <c r="A1093" s="1222" t="s">
        <v>642</v>
      </c>
      <c r="B1093" s="1222"/>
      <c r="C1093" s="1222"/>
      <c r="D1093" s="1222"/>
      <c r="E1093" s="1222"/>
      <c r="F1093" s="1222"/>
      <c r="G1093" s="247"/>
      <c r="H1093" s="247"/>
    </row>
    <row r="1094" spans="1:8" s="246" customFormat="1">
      <c r="A1094" s="1222"/>
      <c r="B1094" s="1222"/>
      <c r="C1094" s="1222"/>
      <c r="D1094" s="1222"/>
      <c r="E1094" s="1222"/>
      <c r="F1094" s="1222"/>
      <c r="G1094" s="247"/>
      <c r="H1094" s="247"/>
    </row>
    <row r="1095" spans="1:8" s="246" customFormat="1" ht="13">
      <c r="A1095" s="300"/>
      <c r="B1095" s="248"/>
      <c r="C1095" s="299"/>
      <c r="D1095" s="299"/>
      <c r="E1095" s="298"/>
      <c r="F1095" s="298"/>
      <c r="G1095" s="247"/>
      <c r="H1095" s="247"/>
    </row>
    <row r="1096" spans="1:8" s="246" customFormat="1">
      <c r="A1096" s="1222" t="s">
        <v>641</v>
      </c>
      <c r="B1096" s="1222"/>
      <c r="C1096" s="1222"/>
      <c r="D1096" s="1222"/>
      <c r="E1096" s="1222"/>
      <c r="F1096" s="1222"/>
      <c r="G1096" s="247"/>
      <c r="H1096" s="247"/>
    </row>
    <row r="1097" spans="1:8" s="246" customFormat="1">
      <c r="A1097" s="1222"/>
      <c r="B1097" s="1222"/>
      <c r="C1097" s="1222"/>
      <c r="D1097" s="1222"/>
      <c r="E1097" s="1222"/>
      <c r="F1097" s="1222"/>
      <c r="G1097" s="247"/>
      <c r="H1097" s="247"/>
    </row>
    <row r="1098" spans="1:8" s="246" customFormat="1">
      <c r="A1098" s="1222"/>
      <c r="B1098" s="1222"/>
      <c r="C1098" s="1222"/>
      <c r="D1098" s="1222"/>
      <c r="E1098" s="1222"/>
      <c r="F1098" s="1222"/>
      <c r="G1098" s="247"/>
      <c r="H1098" s="247"/>
    </row>
    <row r="1099" spans="1:8" s="246" customFormat="1" ht="13">
      <c r="A1099" s="300"/>
      <c r="B1099" s="248"/>
      <c r="C1099" s="299"/>
      <c r="D1099" s="299"/>
      <c r="E1099" s="298"/>
      <c r="F1099" s="298"/>
      <c r="G1099" s="247"/>
      <c r="H1099" s="247"/>
    </row>
    <row r="1100" spans="1:8" s="246" customFormat="1">
      <c r="A1100" s="1222" t="s">
        <v>639</v>
      </c>
      <c r="B1100" s="1222"/>
      <c r="C1100" s="1222"/>
      <c r="D1100" s="1222"/>
      <c r="E1100" s="1222"/>
      <c r="F1100" s="1222"/>
      <c r="G1100" s="247"/>
      <c r="H1100" s="247"/>
    </row>
    <row r="1101" spans="1:8" s="246" customFormat="1">
      <c r="A1101" s="1222"/>
      <c r="B1101" s="1222"/>
      <c r="C1101" s="1222"/>
      <c r="D1101" s="1222"/>
      <c r="E1101" s="1222"/>
      <c r="F1101" s="1222"/>
      <c r="G1101" s="247"/>
      <c r="H1101" s="247"/>
    </row>
    <row r="1102" spans="1:8" s="246" customFormat="1">
      <c r="A1102" s="1222"/>
      <c r="B1102" s="1222"/>
      <c r="C1102" s="1222"/>
      <c r="D1102" s="1222"/>
      <c r="E1102" s="1222"/>
      <c r="F1102" s="1222"/>
      <c r="G1102" s="247"/>
      <c r="H1102" s="247"/>
    </row>
    <row r="1103" spans="1:8" s="246" customFormat="1">
      <c r="A1103" s="1222"/>
      <c r="B1103" s="1222"/>
      <c r="C1103" s="1222"/>
      <c r="D1103" s="1222"/>
      <c r="E1103" s="1222"/>
      <c r="F1103" s="1222"/>
      <c r="G1103" s="247"/>
      <c r="H1103" s="247"/>
    </row>
    <row r="1104" spans="1:8" s="246" customFormat="1" ht="5.25" customHeight="1">
      <c r="A1104" s="1222"/>
      <c r="B1104" s="1222"/>
      <c r="C1104" s="1222"/>
      <c r="D1104" s="1222"/>
      <c r="E1104" s="1222"/>
      <c r="F1104" s="1222"/>
      <c r="G1104" s="247"/>
      <c r="H1104" s="247"/>
    </row>
    <row r="1105" spans="1:8" s="246" customFormat="1" ht="13">
      <c r="A1105" s="296"/>
      <c r="B1105" s="245"/>
      <c r="C1105" s="297"/>
      <c r="D1105" s="297"/>
      <c r="E1105" s="296"/>
      <c r="F1105" s="296"/>
      <c r="G1105" s="247"/>
      <c r="H1105" s="247"/>
    </row>
    <row r="1106" spans="1:8" s="246" customFormat="1" ht="13">
      <c r="A1106" s="249" t="s">
        <v>608</v>
      </c>
      <c r="B1106" s="245"/>
      <c r="C1106" s="297"/>
      <c r="D1106" s="297"/>
      <c r="E1106" s="296"/>
      <c r="F1106" s="296"/>
      <c r="G1106" s="247"/>
      <c r="H1106" s="247"/>
    </row>
    <row r="1107" spans="1:8" ht="13">
      <c r="A1107" s="238"/>
      <c r="B1107" s="240"/>
      <c r="C1107" s="239"/>
      <c r="D1107" s="239"/>
      <c r="E1107" s="238"/>
      <c r="F1107" s="238"/>
    </row>
    <row r="1108" spans="1:8" s="251" customFormat="1" ht="14.5">
      <c r="A1108" s="288"/>
      <c r="B1108" s="287" t="s">
        <v>546</v>
      </c>
      <c r="C1108" s="286"/>
      <c r="D1108" s="286"/>
      <c r="E1108" s="253"/>
      <c r="F1108" s="253"/>
      <c r="G1108" s="252"/>
      <c r="H1108" s="252"/>
    </row>
    <row r="1109" spans="1:8" s="290" customFormat="1" ht="18.5">
      <c r="A1109" s="295"/>
      <c r="B1109" s="294"/>
      <c r="C1109" s="293"/>
      <c r="D1109" s="293"/>
      <c r="E1109" s="292"/>
      <c r="F1109" s="292"/>
      <c r="G1109" s="291"/>
      <c r="H1109" s="291"/>
    </row>
    <row r="1110" spans="1:8" s="246" customFormat="1">
      <c r="A1110" s="1225" t="s">
        <v>619</v>
      </c>
      <c r="B1110" s="1225"/>
      <c r="C1110" s="1225"/>
      <c r="D1110" s="1225"/>
      <c r="E1110" s="1225"/>
      <c r="F1110" s="1225"/>
      <c r="G1110" s="247"/>
      <c r="H1110" s="247"/>
    </row>
    <row r="1111" spans="1:8" s="246" customFormat="1">
      <c r="A1111" s="1225"/>
      <c r="B1111" s="1225"/>
      <c r="C1111" s="1225"/>
      <c r="D1111" s="1225"/>
      <c r="E1111" s="1225"/>
      <c r="F1111" s="1225"/>
      <c r="G1111" s="247"/>
      <c r="H1111" s="247"/>
    </row>
    <row r="1112" spans="1:8" s="246" customFormat="1">
      <c r="A1112" s="1225"/>
      <c r="B1112" s="1225"/>
      <c r="C1112" s="1225"/>
      <c r="D1112" s="1225"/>
      <c r="E1112" s="1225"/>
      <c r="F1112" s="1225"/>
      <c r="G1112" s="247"/>
      <c r="H1112" s="247"/>
    </row>
    <row r="1113" spans="1:8" s="246" customFormat="1">
      <c r="A1113" s="1225"/>
      <c r="B1113" s="1225"/>
      <c r="C1113" s="1225"/>
      <c r="D1113" s="1225"/>
      <c r="E1113" s="1225"/>
      <c r="F1113" s="1225"/>
      <c r="G1113" s="247"/>
      <c r="H1113" s="247"/>
    </row>
    <row r="1114" spans="1:8" s="246" customFormat="1">
      <c r="A1114" s="1225"/>
      <c r="B1114" s="1225"/>
      <c r="C1114" s="1225"/>
      <c r="D1114" s="1225"/>
      <c r="E1114" s="1225"/>
      <c r="F1114" s="1225"/>
      <c r="G1114" s="247"/>
      <c r="H1114" s="247"/>
    </row>
    <row r="1115" spans="1:8" s="246" customFormat="1" ht="5.25" customHeight="1">
      <c r="A1115" s="1225"/>
      <c r="B1115" s="1225"/>
      <c r="C1115" s="1225"/>
      <c r="D1115" s="1225"/>
      <c r="E1115" s="1225"/>
      <c r="F1115" s="1225"/>
      <c r="G1115" s="247"/>
      <c r="H1115" s="247"/>
    </row>
    <row r="1116" spans="1:8" s="246" customFormat="1" ht="13">
      <c r="A1116" s="245"/>
      <c r="B1116" s="245"/>
      <c r="C1116" s="259"/>
      <c r="D1116" s="259"/>
      <c r="E1116" s="245"/>
      <c r="F1116" s="245"/>
      <c r="G1116" s="247"/>
      <c r="H1116" s="247"/>
    </row>
    <row r="1117" spans="1:8" s="246" customFormat="1">
      <c r="A1117" s="1226" t="s">
        <v>618</v>
      </c>
      <c r="B1117" s="1227"/>
      <c r="C1117" s="1227"/>
      <c r="D1117" s="1227"/>
      <c r="E1117" s="1227"/>
      <c r="F1117" s="1227"/>
      <c r="G1117" s="247"/>
      <c r="H1117" s="247"/>
    </row>
    <row r="1118" spans="1:8" s="246" customFormat="1">
      <c r="A1118" s="1227"/>
      <c r="B1118" s="1227"/>
      <c r="C1118" s="1227"/>
      <c r="D1118" s="1227"/>
      <c r="E1118" s="1227"/>
      <c r="F1118" s="1227"/>
      <c r="G1118" s="247"/>
      <c r="H1118" s="247"/>
    </row>
    <row r="1119" spans="1:8" s="246" customFormat="1">
      <c r="A1119" s="1227"/>
      <c r="B1119" s="1227"/>
      <c r="C1119" s="1227"/>
      <c r="D1119" s="1227"/>
      <c r="E1119" s="1227"/>
      <c r="F1119" s="1227"/>
      <c r="G1119" s="247"/>
      <c r="H1119" s="247"/>
    </row>
    <row r="1120" spans="1:8" s="246" customFormat="1">
      <c r="A1120" s="1227"/>
      <c r="B1120" s="1227"/>
      <c r="C1120" s="1227"/>
      <c r="D1120" s="1227"/>
      <c r="E1120" s="1227"/>
      <c r="F1120" s="1227"/>
      <c r="G1120" s="247"/>
      <c r="H1120" s="247"/>
    </row>
    <row r="1121" spans="1:8" s="246" customFormat="1">
      <c r="A1121" s="1227"/>
      <c r="B1121" s="1227"/>
      <c r="C1121" s="1227"/>
      <c r="D1121" s="1227"/>
      <c r="E1121" s="1227"/>
      <c r="F1121" s="1227"/>
      <c r="G1121" s="247"/>
      <c r="H1121" s="247"/>
    </row>
    <row r="1122" spans="1:8" s="246" customFormat="1" ht="6" customHeight="1">
      <c r="A1122" s="1227"/>
      <c r="B1122" s="1227"/>
      <c r="C1122" s="1227"/>
      <c r="D1122" s="1227"/>
      <c r="E1122" s="1227"/>
      <c r="F1122" s="1227"/>
      <c r="G1122" s="247"/>
      <c r="H1122" s="247"/>
    </row>
    <row r="1123" spans="1:8" s="246" customFormat="1" hidden="1">
      <c r="A1123" s="1227"/>
      <c r="B1123" s="1227"/>
      <c r="C1123" s="1227"/>
      <c r="D1123" s="1227"/>
      <c r="E1123" s="1227"/>
      <c r="F1123" s="1227"/>
      <c r="G1123" s="247"/>
      <c r="H1123" s="247"/>
    </row>
    <row r="1124" spans="1:8" s="246" customFormat="1" ht="13">
      <c r="A1124" s="245"/>
      <c r="B1124" s="245"/>
      <c r="C1124" s="259"/>
      <c r="D1124" s="259"/>
      <c r="E1124" s="245"/>
      <c r="F1124" s="245"/>
      <c r="G1124" s="247"/>
      <c r="H1124" s="247"/>
    </row>
    <row r="1125" spans="1:8" s="246" customFormat="1">
      <c r="A1125" s="1225" t="s">
        <v>640</v>
      </c>
      <c r="B1125" s="1225"/>
      <c r="C1125" s="1225"/>
      <c r="D1125" s="1225"/>
      <c r="E1125" s="1225"/>
      <c r="F1125" s="1225"/>
      <c r="G1125" s="247"/>
      <c r="H1125" s="247"/>
    </row>
    <row r="1126" spans="1:8" s="246" customFormat="1">
      <c r="A1126" s="1225"/>
      <c r="B1126" s="1225"/>
      <c r="C1126" s="1225"/>
      <c r="D1126" s="1225"/>
      <c r="E1126" s="1225"/>
      <c r="F1126" s="1225"/>
      <c r="G1126" s="247"/>
      <c r="H1126" s="247"/>
    </row>
    <row r="1127" spans="1:8" s="246" customFormat="1">
      <c r="A1127" s="1225"/>
      <c r="B1127" s="1225"/>
      <c r="C1127" s="1225"/>
      <c r="D1127" s="1225"/>
      <c r="E1127" s="1225"/>
      <c r="F1127" s="1225"/>
      <c r="G1127" s="247"/>
      <c r="H1127" s="247"/>
    </row>
    <row r="1128" spans="1:8" s="246" customFormat="1">
      <c r="A1128" s="1225"/>
      <c r="B1128" s="1225"/>
      <c r="C1128" s="1225"/>
      <c r="D1128" s="1225"/>
      <c r="E1128" s="1225"/>
      <c r="F1128" s="1225"/>
      <c r="G1128" s="247"/>
      <c r="H1128" s="247"/>
    </row>
    <row r="1129" spans="1:8" s="246" customFormat="1">
      <c r="A1129" s="1225"/>
      <c r="B1129" s="1225"/>
      <c r="C1129" s="1225"/>
      <c r="D1129" s="1225"/>
      <c r="E1129" s="1225"/>
      <c r="F1129" s="1225"/>
      <c r="G1129" s="247"/>
      <c r="H1129" s="247"/>
    </row>
    <row r="1130" spans="1:8" s="246" customFormat="1" ht="13">
      <c r="A1130" s="268"/>
      <c r="B1130" s="245"/>
      <c r="C1130" s="259"/>
      <c r="D1130" s="259"/>
      <c r="E1130" s="245"/>
      <c r="F1130" s="245"/>
      <c r="G1130" s="247"/>
      <c r="H1130" s="247"/>
    </row>
    <row r="1131" spans="1:8" s="246" customFormat="1">
      <c r="A1131" s="1225" t="s">
        <v>639</v>
      </c>
      <c r="B1131" s="1225"/>
      <c r="C1131" s="1225"/>
      <c r="D1131" s="1225"/>
      <c r="E1131" s="1225"/>
      <c r="F1131" s="1225"/>
      <c r="G1131" s="247"/>
      <c r="H1131" s="247"/>
    </row>
    <row r="1132" spans="1:8" s="246" customFormat="1">
      <c r="A1132" s="1225"/>
      <c r="B1132" s="1225"/>
      <c r="C1132" s="1225"/>
      <c r="D1132" s="1225"/>
      <c r="E1132" s="1225"/>
      <c r="F1132" s="1225"/>
      <c r="G1132" s="247"/>
      <c r="H1132" s="247"/>
    </row>
    <row r="1133" spans="1:8" s="246" customFormat="1">
      <c r="A1133" s="1225"/>
      <c r="B1133" s="1225"/>
      <c r="C1133" s="1225"/>
      <c r="D1133" s="1225"/>
      <c r="E1133" s="1225"/>
      <c r="F1133" s="1225"/>
      <c r="G1133" s="247"/>
      <c r="H1133" s="247"/>
    </row>
    <row r="1134" spans="1:8" s="246" customFormat="1">
      <c r="A1134" s="1225"/>
      <c r="B1134" s="1225"/>
      <c r="C1134" s="1225"/>
      <c r="D1134" s="1225"/>
      <c r="E1134" s="1225"/>
      <c r="F1134" s="1225"/>
      <c r="G1134" s="247"/>
      <c r="H1134" s="247"/>
    </row>
    <row r="1135" spans="1:8" s="246" customFormat="1" ht="5.25" customHeight="1">
      <c r="A1135" s="1225"/>
      <c r="B1135" s="1225"/>
      <c r="C1135" s="1225"/>
      <c r="D1135" s="1225"/>
      <c r="E1135" s="1225"/>
      <c r="F1135" s="1225"/>
      <c r="G1135" s="247"/>
      <c r="H1135" s="247"/>
    </row>
    <row r="1136" spans="1:8" s="246" customFormat="1" ht="13">
      <c r="A1136" s="245"/>
      <c r="B1136" s="245"/>
      <c r="C1136" s="289"/>
      <c r="D1136" s="289"/>
      <c r="E1136" s="245"/>
      <c r="F1136" s="245"/>
      <c r="G1136" s="247"/>
      <c r="H1136" s="247"/>
    </row>
    <row r="1137" spans="1:8" s="246" customFormat="1" ht="13">
      <c r="A1137" s="249" t="s">
        <v>608</v>
      </c>
      <c r="B1137" s="248"/>
      <c r="C1137" s="277"/>
      <c r="D1137" s="277"/>
      <c r="E1137" s="238"/>
      <c r="F1137" s="238"/>
      <c r="G1137" s="247"/>
      <c r="H1137" s="247"/>
    </row>
    <row r="1138" spans="1:8" s="246" customFormat="1" ht="13">
      <c r="A1138" s="249"/>
      <c r="B1138" s="248"/>
      <c r="C1138" s="277"/>
      <c r="D1138" s="277"/>
      <c r="E1138" s="238"/>
      <c r="F1138" s="238"/>
      <c r="G1138" s="247"/>
      <c r="H1138" s="247"/>
    </row>
    <row r="1139" spans="1:8" s="251" customFormat="1" ht="14.5">
      <c r="A1139" s="288"/>
      <c r="B1139" s="287" t="s">
        <v>638</v>
      </c>
      <c r="C1139" s="286"/>
      <c r="D1139" s="286"/>
      <c r="E1139" s="253"/>
      <c r="F1139" s="253"/>
      <c r="G1139" s="252"/>
      <c r="H1139" s="252"/>
    </row>
    <row r="1140" spans="1:8" s="246" customFormat="1" ht="13">
      <c r="A1140" s="285"/>
      <c r="B1140" s="284"/>
      <c r="C1140" s="277"/>
      <c r="D1140" s="277"/>
      <c r="E1140" s="238"/>
      <c r="F1140" s="238"/>
      <c r="G1140" s="247"/>
      <c r="H1140" s="247"/>
    </row>
    <row r="1141" spans="1:8" s="246" customFormat="1">
      <c r="A1141" s="1233" t="s">
        <v>637</v>
      </c>
      <c r="B1141" s="1233"/>
      <c r="C1141" s="1233"/>
      <c r="D1141" s="1233"/>
      <c r="E1141" s="1233"/>
      <c r="F1141" s="1233"/>
      <c r="G1141" s="247"/>
      <c r="H1141" s="247"/>
    </row>
    <row r="1142" spans="1:8" s="246" customFormat="1">
      <c r="A1142" s="1233"/>
      <c r="B1142" s="1233"/>
      <c r="C1142" s="1233"/>
      <c r="D1142" s="1233"/>
      <c r="E1142" s="1233"/>
      <c r="F1142" s="1233"/>
      <c r="G1142" s="247"/>
      <c r="H1142" s="247"/>
    </row>
    <row r="1143" spans="1:8" s="246" customFormat="1" ht="13">
      <c r="A1143" s="282"/>
      <c r="B1143" s="245"/>
      <c r="C1143" s="283"/>
      <c r="D1143" s="283"/>
      <c r="E1143" s="282"/>
      <c r="F1143" s="282"/>
      <c r="G1143" s="247"/>
      <c r="H1143" s="247"/>
    </row>
    <row r="1144" spans="1:8" s="246" customFormat="1" ht="13">
      <c r="A1144" s="280" t="s">
        <v>636</v>
      </c>
      <c r="B1144" s="245"/>
      <c r="C1144" s="279"/>
      <c r="D1144" s="281"/>
      <c r="E1144" s="278"/>
      <c r="F1144" s="278"/>
      <c r="G1144" s="247"/>
      <c r="H1144" s="247"/>
    </row>
    <row r="1145" spans="1:8" s="246" customFormat="1" ht="13">
      <c r="A1145" s="280" t="s">
        <v>635</v>
      </c>
      <c r="B1145" s="245"/>
      <c r="C1145" s="279"/>
      <c r="D1145" s="281"/>
      <c r="E1145" s="278"/>
      <c r="F1145" s="278"/>
      <c r="G1145" s="247"/>
      <c r="H1145" s="247"/>
    </row>
    <row r="1146" spans="1:8" s="246" customFormat="1" ht="13">
      <c r="A1146" s="280" t="s">
        <v>634</v>
      </c>
      <c r="B1146" s="245"/>
      <c r="C1146" s="279"/>
      <c r="D1146" s="281"/>
      <c r="E1146" s="278"/>
      <c r="F1146" s="278"/>
      <c r="G1146" s="247"/>
      <c r="H1146" s="247"/>
    </row>
    <row r="1147" spans="1:8" s="246" customFormat="1" ht="13">
      <c r="A1147" s="280" t="s">
        <v>633</v>
      </c>
      <c r="B1147" s="245"/>
      <c r="C1147" s="279"/>
      <c r="D1147" s="281"/>
      <c r="E1147" s="278"/>
      <c r="F1147" s="278"/>
      <c r="G1147" s="247"/>
      <c r="H1147" s="247"/>
    </row>
    <row r="1148" spans="1:8" s="246" customFormat="1" ht="13">
      <c r="A1148" s="280" t="s">
        <v>632</v>
      </c>
      <c r="B1148" s="245"/>
      <c r="C1148" s="279"/>
      <c r="D1148" s="281"/>
      <c r="E1148" s="278"/>
      <c r="F1148" s="278"/>
      <c r="G1148" s="247"/>
      <c r="H1148" s="247"/>
    </row>
    <row r="1149" spans="1:8" s="246" customFormat="1" ht="13">
      <c r="A1149" s="280" t="s">
        <v>631</v>
      </c>
      <c r="B1149" s="245"/>
      <c r="C1149" s="279"/>
      <c r="D1149" s="281"/>
      <c r="E1149" s="278"/>
      <c r="F1149" s="278"/>
      <c r="G1149" s="247"/>
      <c r="H1149" s="247"/>
    </row>
    <row r="1150" spans="1:8" s="246" customFormat="1">
      <c r="A1150" s="1233" t="s">
        <v>630</v>
      </c>
      <c r="B1150" s="1233"/>
      <c r="C1150" s="1233"/>
      <c r="D1150" s="1233"/>
      <c r="E1150" s="1233"/>
      <c r="F1150" s="1233"/>
      <c r="G1150" s="247"/>
      <c r="H1150" s="247"/>
    </row>
    <row r="1151" spans="1:8" s="246" customFormat="1">
      <c r="A1151" s="1233"/>
      <c r="B1151" s="1233"/>
      <c r="C1151" s="1233"/>
      <c r="D1151" s="1233"/>
      <c r="E1151" s="1233"/>
      <c r="F1151" s="1233"/>
      <c r="G1151" s="247"/>
      <c r="H1151" s="247"/>
    </row>
    <row r="1152" spans="1:8" s="246" customFormat="1" ht="13">
      <c r="A1152" s="280" t="s">
        <v>629</v>
      </c>
      <c r="B1152" s="245"/>
      <c r="C1152" s="279"/>
      <c r="D1152" s="281"/>
      <c r="E1152" s="278"/>
      <c r="F1152" s="278"/>
      <c r="G1152" s="247"/>
      <c r="H1152" s="247"/>
    </row>
    <row r="1153" spans="1:8" s="246" customFormat="1" ht="13">
      <c r="A1153" s="280" t="s">
        <v>628</v>
      </c>
      <c r="B1153" s="245"/>
      <c r="C1153" s="279"/>
      <c r="D1153" s="281"/>
      <c r="E1153" s="278"/>
      <c r="F1153" s="278"/>
      <c r="G1153" s="247"/>
      <c r="H1153" s="247"/>
    </row>
    <row r="1154" spans="1:8" s="246" customFormat="1" ht="13">
      <c r="A1154" s="280" t="s">
        <v>627</v>
      </c>
      <c r="B1154" s="245"/>
      <c r="C1154" s="279"/>
      <c r="D1154" s="281"/>
      <c r="E1154" s="278"/>
      <c r="F1154" s="278"/>
      <c r="G1154" s="247"/>
      <c r="H1154" s="247"/>
    </row>
    <row r="1155" spans="1:8" s="246" customFormat="1" ht="13">
      <c r="A1155" s="280" t="s">
        <v>626</v>
      </c>
      <c r="B1155" s="245"/>
      <c r="C1155" s="279"/>
      <c r="D1155" s="279"/>
      <c r="E1155" s="278"/>
      <c r="F1155" s="278"/>
      <c r="G1155" s="247"/>
      <c r="H1155" s="247"/>
    </row>
    <row r="1156" spans="1:8" s="246" customFormat="1">
      <c r="A1156" s="1233" t="s">
        <v>625</v>
      </c>
      <c r="B1156" s="1233"/>
      <c r="C1156" s="1233"/>
      <c r="D1156" s="1233"/>
      <c r="E1156" s="1233"/>
      <c r="F1156" s="1233"/>
      <c r="G1156" s="247"/>
      <c r="H1156" s="247"/>
    </row>
    <row r="1157" spans="1:8" s="246" customFormat="1">
      <c r="A1157" s="1233"/>
      <c r="B1157" s="1233"/>
      <c r="C1157" s="1233"/>
      <c r="D1157" s="1233"/>
      <c r="E1157" s="1233"/>
      <c r="F1157" s="1233"/>
      <c r="G1157" s="247"/>
      <c r="H1157" s="247"/>
    </row>
    <row r="1158" spans="1:8" s="246" customFormat="1">
      <c r="A1158" s="1233" t="s">
        <v>624</v>
      </c>
      <c r="B1158" s="1233"/>
      <c r="C1158" s="1233"/>
      <c r="D1158" s="1233"/>
      <c r="E1158" s="1233"/>
      <c r="F1158" s="1233"/>
      <c r="G1158" s="247"/>
      <c r="H1158" s="247"/>
    </row>
    <row r="1159" spans="1:8" s="246" customFormat="1">
      <c r="A1159" s="1233"/>
      <c r="B1159" s="1233"/>
      <c r="C1159" s="1233"/>
      <c r="D1159" s="1233"/>
      <c r="E1159" s="1233"/>
      <c r="F1159" s="1233"/>
      <c r="G1159" s="247"/>
      <c r="H1159" s="247"/>
    </row>
    <row r="1160" spans="1:8" s="246" customFormat="1" ht="13">
      <c r="A1160" s="238"/>
      <c r="B1160" s="248"/>
      <c r="C1160" s="277"/>
      <c r="D1160" s="277"/>
      <c r="E1160" s="238"/>
      <c r="F1160" s="238"/>
      <c r="G1160" s="247"/>
      <c r="H1160" s="247"/>
    </row>
    <row r="1161" spans="1:8" s="246" customFormat="1">
      <c r="A1161" s="1225" t="s">
        <v>623</v>
      </c>
      <c r="B1161" s="1225"/>
      <c r="C1161" s="1225"/>
      <c r="D1161" s="1225"/>
      <c r="E1161" s="1225"/>
      <c r="F1161" s="1225"/>
      <c r="G1161" s="247"/>
      <c r="H1161" s="247"/>
    </row>
    <row r="1162" spans="1:8" s="246" customFormat="1">
      <c r="A1162" s="1225"/>
      <c r="B1162" s="1225"/>
      <c r="C1162" s="1225"/>
      <c r="D1162" s="1225"/>
      <c r="E1162" s="1225"/>
      <c r="F1162" s="1225"/>
      <c r="G1162" s="247"/>
      <c r="H1162" s="247"/>
    </row>
    <row r="1163" spans="1:8" s="246" customFormat="1">
      <c r="A1163" s="1225"/>
      <c r="B1163" s="1225"/>
      <c r="C1163" s="1225"/>
      <c r="D1163" s="1225"/>
      <c r="E1163" s="1225"/>
      <c r="F1163" s="1225"/>
      <c r="G1163" s="247"/>
      <c r="H1163" s="247"/>
    </row>
    <row r="1164" spans="1:8" s="246" customFormat="1">
      <c r="A1164" s="1225"/>
      <c r="B1164" s="1225"/>
      <c r="C1164" s="1225"/>
      <c r="D1164" s="1225"/>
      <c r="E1164" s="1225"/>
      <c r="F1164" s="1225"/>
      <c r="G1164" s="247"/>
      <c r="H1164" s="247"/>
    </row>
    <row r="1165" spans="1:8" s="246" customFormat="1" ht="13">
      <c r="A1165" s="238"/>
      <c r="B1165" s="248"/>
      <c r="C1165" s="277"/>
      <c r="D1165" s="277"/>
      <c r="E1165" s="238"/>
      <c r="F1165" s="238"/>
      <c r="G1165" s="247"/>
      <c r="H1165" s="247"/>
    </row>
    <row r="1166" spans="1:8" s="246" customFormat="1">
      <c r="A1166" s="1225" t="s">
        <v>622</v>
      </c>
      <c r="B1166" s="1225"/>
      <c r="C1166" s="1225"/>
      <c r="D1166" s="1225"/>
      <c r="E1166" s="1225"/>
      <c r="F1166" s="1225"/>
      <c r="G1166" s="247"/>
      <c r="H1166" s="247"/>
    </row>
    <row r="1167" spans="1:8" s="246" customFormat="1">
      <c r="A1167" s="1225"/>
      <c r="B1167" s="1225"/>
      <c r="C1167" s="1225"/>
      <c r="D1167" s="1225"/>
      <c r="E1167" s="1225"/>
      <c r="F1167" s="1225"/>
      <c r="G1167" s="247"/>
      <c r="H1167" s="247"/>
    </row>
    <row r="1168" spans="1:8" s="246" customFormat="1">
      <c r="A1168" s="1225"/>
      <c r="B1168" s="1225"/>
      <c r="C1168" s="1225"/>
      <c r="D1168" s="1225"/>
      <c r="E1168" s="1225"/>
      <c r="F1168" s="1225"/>
      <c r="G1168" s="247"/>
      <c r="H1168" s="247"/>
    </row>
    <row r="1169" spans="1:8" s="246" customFormat="1" ht="13">
      <c r="A1169" s="238"/>
      <c r="B1169" s="248"/>
      <c r="C1169" s="277"/>
      <c r="D1169" s="277"/>
      <c r="E1169" s="238"/>
      <c r="F1169" s="238"/>
      <c r="G1169" s="247"/>
      <c r="H1169" s="247"/>
    </row>
    <row r="1170" spans="1:8" s="246" customFormat="1" ht="13">
      <c r="A1170" s="249" t="s">
        <v>621</v>
      </c>
      <c r="B1170" s="248"/>
      <c r="C1170" s="277"/>
      <c r="D1170" s="277"/>
      <c r="E1170" s="238"/>
      <c r="F1170" s="238"/>
      <c r="G1170" s="247"/>
      <c r="H1170" s="247"/>
    </row>
    <row r="1171" spans="1:8" s="246" customFormat="1" ht="13">
      <c r="A1171" s="249"/>
      <c r="B1171" s="248"/>
      <c r="C1171" s="277"/>
      <c r="D1171" s="277"/>
      <c r="E1171" s="238"/>
      <c r="F1171" s="238"/>
      <c r="G1171" s="247"/>
      <c r="H1171" s="247"/>
    </row>
    <row r="1172" spans="1:8" s="272" customFormat="1" ht="14.5">
      <c r="A1172" s="276"/>
      <c r="B1172" s="255" t="s">
        <v>620</v>
      </c>
      <c r="C1172" s="275"/>
      <c r="D1172" s="275"/>
      <c r="E1172" s="274"/>
      <c r="F1172" s="274"/>
      <c r="G1172" s="273"/>
      <c r="H1172" s="273"/>
    </row>
    <row r="1173" spans="1:8" s="241" customFormat="1" ht="13">
      <c r="A1173" s="271"/>
      <c r="B1173" s="248"/>
      <c r="C1173" s="270"/>
      <c r="D1173" s="270"/>
      <c r="E1173" s="269"/>
      <c r="F1173" s="269"/>
      <c r="G1173" s="242"/>
      <c r="H1173" s="242"/>
    </row>
    <row r="1174" spans="1:8" s="241" customFormat="1">
      <c r="A1174" s="1225" t="s">
        <v>619</v>
      </c>
      <c r="B1174" s="1225"/>
      <c r="C1174" s="1225"/>
      <c r="D1174" s="1225"/>
      <c r="E1174" s="1225"/>
      <c r="F1174" s="1225"/>
      <c r="G1174" s="242"/>
      <c r="H1174" s="242"/>
    </row>
    <row r="1175" spans="1:8" s="241" customFormat="1">
      <c r="A1175" s="1225"/>
      <c r="B1175" s="1225"/>
      <c r="C1175" s="1225"/>
      <c r="D1175" s="1225"/>
      <c r="E1175" s="1225"/>
      <c r="F1175" s="1225"/>
      <c r="G1175" s="242"/>
      <c r="H1175" s="242"/>
    </row>
    <row r="1176" spans="1:8" s="241" customFormat="1">
      <c r="A1176" s="1225"/>
      <c r="B1176" s="1225"/>
      <c r="C1176" s="1225"/>
      <c r="D1176" s="1225"/>
      <c r="E1176" s="1225"/>
      <c r="F1176" s="1225"/>
      <c r="G1176" s="242"/>
      <c r="H1176" s="242"/>
    </row>
    <row r="1177" spans="1:8" s="241" customFormat="1">
      <c r="A1177" s="1225"/>
      <c r="B1177" s="1225"/>
      <c r="C1177" s="1225"/>
      <c r="D1177" s="1225"/>
      <c r="E1177" s="1225"/>
      <c r="F1177" s="1225"/>
      <c r="G1177" s="242"/>
      <c r="H1177" s="242"/>
    </row>
    <row r="1178" spans="1:8" s="241" customFormat="1">
      <c r="A1178" s="1225"/>
      <c r="B1178" s="1225"/>
      <c r="C1178" s="1225"/>
      <c r="D1178" s="1225"/>
      <c r="E1178" s="1225"/>
      <c r="F1178" s="1225"/>
      <c r="G1178" s="242"/>
      <c r="H1178" s="242"/>
    </row>
    <row r="1179" spans="1:8" s="241" customFormat="1">
      <c r="A1179" s="1225"/>
      <c r="B1179" s="1225"/>
      <c r="C1179" s="1225"/>
      <c r="D1179" s="1225"/>
      <c r="E1179" s="1225"/>
      <c r="F1179" s="1225"/>
      <c r="G1179" s="242"/>
      <c r="H1179" s="242"/>
    </row>
    <row r="1180" spans="1:8" s="241" customFormat="1" ht="13">
      <c r="A1180" s="245"/>
      <c r="B1180" s="245"/>
      <c r="C1180" s="259"/>
      <c r="D1180" s="259"/>
      <c r="E1180" s="245"/>
      <c r="F1180" s="245"/>
      <c r="G1180" s="242"/>
      <c r="H1180" s="242"/>
    </row>
    <row r="1181" spans="1:8" s="241" customFormat="1">
      <c r="A1181" s="1225" t="s">
        <v>618</v>
      </c>
      <c r="B1181" s="1225"/>
      <c r="C1181" s="1225"/>
      <c r="D1181" s="1225"/>
      <c r="E1181" s="1225"/>
      <c r="F1181" s="1225"/>
      <c r="G1181" s="242"/>
      <c r="H1181" s="242"/>
    </row>
    <row r="1182" spans="1:8" s="241" customFormat="1">
      <c r="A1182" s="1225"/>
      <c r="B1182" s="1225"/>
      <c r="C1182" s="1225"/>
      <c r="D1182" s="1225"/>
      <c r="E1182" s="1225"/>
      <c r="F1182" s="1225"/>
      <c r="G1182" s="242"/>
      <c r="H1182" s="242"/>
    </row>
    <row r="1183" spans="1:8" s="241" customFormat="1">
      <c r="A1183" s="1225"/>
      <c r="B1183" s="1225"/>
      <c r="C1183" s="1225"/>
      <c r="D1183" s="1225"/>
      <c r="E1183" s="1225"/>
      <c r="F1183" s="1225"/>
      <c r="G1183" s="242"/>
      <c r="H1183" s="242"/>
    </row>
    <row r="1184" spans="1:8" s="241" customFormat="1">
      <c r="A1184" s="1225"/>
      <c r="B1184" s="1225"/>
      <c r="C1184" s="1225"/>
      <c r="D1184" s="1225"/>
      <c r="E1184" s="1225"/>
      <c r="F1184" s="1225"/>
      <c r="G1184" s="242"/>
      <c r="H1184" s="242"/>
    </row>
    <row r="1185" spans="1:8" s="241" customFormat="1">
      <c r="A1185" s="1225"/>
      <c r="B1185" s="1225"/>
      <c r="C1185" s="1225"/>
      <c r="D1185" s="1225"/>
      <c r="E1185" s="1225"/>
      <c r="F1185" s="1225"/>
      <c r="G1185" s="242"/>
      <c r="H1185" s="242"/>
    </row>
    <row r="1186" spans="1:8" s="241" customFormat="1" ht="3.75" customHeight="1">
      <c r="A1186" s="1225"/>
      <c r="B1186" s="1225"/>
      <c r="C1186" s="1225"/>
      <c r="D1186" s="1225"/>
      <c r="E1186" s="1225"/>
      <c r="F1186" s="1225"/>
      <c r="G1186" s="242"/>
      <c r="H1186" s="242"/>
    </row>
    <row r="1187" spans="1:8" s="241" customFormat="1" hidden="1">
      <c r="A1187" s="1225"/>
      <c r="B1187" s="1225"/>
      <c r="C1187" s="1225"/>
      <c r="D1187" s="1225"/>
      <c r="E1187" s="1225"/>
      <c r="F1187" s="1225"/>
      <c r="G1187" s="242"/>
      <c r="H1187" s="242"/>
    </row>
    <row r="1188" spans="1:8" s="241" customFormat="1" ht="13">
      <c r="A1188" s="245"/>
      <c r="B1188" s="245"/>
      <c r="C1188" s="259"/>
      <c r="D1188" s="259"/>
      <c r="E1188" s="245"/>
      <c r="F1188" s="245"/>
      <c r="G1188" s="242"/>
      <c r="H1188" s="242"/>
    </row>
    <row r="1189" spans="1:8" s="241" customFormat="1">
      <c r="A1189" s="1225" t="s">
        <v>617</v>
      </c>
      <c r="B1189" s="1225"/>
      <c r="C1189" s="1225"/>
      <c r="D1189" s="1225"/>
      <c r="E1189" s="1225"/>
      <c r="F1189" s="1225"/>
      <c r="G1189" s="242"/>
      <c r="H1189" s="242"/>
    </row>
    <row r="1190" spans="1:8" s="241" customFormat="1">
      <c r="A1190" s="1225"/>
      <c r="B1190" s="1225"/>
      <c r="C1190" s="1225"/>
      <c r="D1190" s="1225"/>
      <c r="E1190" s="1225"/>
      <c r="F1190" s="1225"/>
      <c r="G1190" s="242"/>
      <c r="H1190" s="242"/>
    </row>
    <row r="1191" spans="1:8" s="241" customFormat="1">
      <c r="A1191" s="1225"/>
      <c r="B1191" s="1225"/>
      <c r="C1191" s="1225"/>
      <c r="D1191" s="1225"/>
      <c r="E1191" s="1225"/>
      <c r="F1191" s="1225"/>
      <c r="G1191" s="242"/>
      <c r="H1191" s="242"/>
    </row>
    <row r="1192" spans="1:8" s="241" customFormat="1">
      <c r="A1192" s="1225"/>
      <c r="B1192" s="1225"/>
      <c r="C1192" s="1225"/>
      <c r="D1192" s="1225"/>
      <c r="E1192" s="1225"/>
      <c r="F1192" s="1225"/>
      <c r="G1192" s="242"/>
      <c r="H1192" s="242"/>
    </row>
    <row r="1193" spans="1:8" s="241" customFormat="1">
      <c r="A1193" s="1225"/>
      <c r="B1193" s="1225"/>
      <c r="C1193" s="1225"/>
      <c r="D1193" s="1225"/>
      <c r="E1193" s="1225"/>
      <c r="F1193" s="1225"/>
      <c r="G1193" s="242"/>
      <c r="H1193" s="242"/>
    </row>
    <row r="1194" spans="1:8" s="241" customFormat="1" ht="13">
      <c r="A1194" s="268"/>
      <c r="B1194" s="245"/>
      <c r="C1194" s="259"/>
      <c r="D1194" s="259"/>
      <c r="E1194" s="245"/>
      <c r="F1194" s="245"/>
      <c r="G1194" s="242"/>
      <c r="H1194" s="242"/>
    </row>
    <row r="1195" spans="1:8" s="263" customFormat="1" ht="14.5">
      <c r="A1195" s="255"/>
      <c r="B1195" s="255" t="s">
        <v>616</v>
      </c>
      <c r="C1195" s="267"/>
      <c r="D1195" s="267"/>
      <c r="E1195" s="266"/>
      <c r="F1195" s="265"/>
      <c r="G1195" s="264"/>
      <c r="H1195" s="264"/>
    </row>
    <row r="1196" spans="1:8" s="257" customFormat="1" ht="13">
      <c r="A1196" s="262"/>
      <c r="B1196" s="240"/>
      <c r="C1196" s="261"/>
      <c r="D1196" s="260"/>
      <c r="E1196" s="245"/>
      <c r="F1196" s="245"/>
      <c r="G1196" s="258"/>
      <c r="H1196" s="258"/>
    </row>
    <row r="1197" spans="1:8" s="257" customFormat="1">
      <c r="A1197" s="1225" t="s">
        <v>615</v>
      </c>
      <c r="B1197" s="1225"/>
      <c r="C1197" s="1225"/>
      <c r="D1197" s="1225"/>
      <c r="E1197" s="1225"/>
      <c r="F1197" s="1225"/>
      <c r="G1197" s="258"/>
      <c r="H1197" s="258"/>
    </row>
    <row r="1198" spans="1:8" s="257" customFormat="1">
      <c r="A1198" s="1225"/>
      <c r="B1198" s="1225"/>
      <c r="C1198" s="1225"/>
      <c r="D1198" s="1225"/>
      <c r="E1198" s="1225"/>
      <c r="F1198" s="1225"/>
      <c r="G1198" s="258"/>
      <c r="H1198" s="258"/>
    </row>
    <row r="1199" spans="1:8" s="257" customFormat="1">
      <c r="A1199" s="1225"/>
      <c r="B1199" s="1225"/>
      <c r="C1199" s="1225"/>
      <c r="D1199" s="1225"/>
      <c r="E1199" s="1225"/>
      <c r="F1199" s="1225"/>
      <c r="G1199" s="258"/>
      <c r="H1199" s="258"/>
    </row>
    <row r="1200" spans="1:8" s="257" customFormat="1">
      <c r="A1200" s="1225"/>
      <c r="B1200" s="1225"/>
      <c r="C1200" s="1225"/>
      <c r="D1200" s="1225"/>
      <c r="E1200" s="1225"/>
      <c r="F1200" s="1225"/>
      <c r="G1200" s="258"/>
      <c r="H1200" s="258"/>
    </row>
    <row r="1201" spans="1:8" s="257" customFormat="1">
      <c r="A1201" s="1225"/>
      <c r="B1201" s="1225"/>
      <c r="C1201" s="1225"/>
      <c r="D1201" s="1225"/>
      <c r="E1201" s="1225"/>
      <c r="F1201" s="1225"/>
      <c r="G1201" s="258"/>
      <c r="H1201" s="258"/>
    </row>
    <row r="1202" spans="1:8" s="257" customFormat="1" ht="13">
      <c r="A1202" s="245"/>
      <c r="B1202" s="245"/>
      <c r="C1202" s="259"/>
      <c r="D1202" s="259"/>
      <c r="E1202" s="245"/>
      <c r="F1202" s="245"/>
      <c r="G1202" s="258"/>
      <c r="H1202" s="258"/>
    </row>
    <row r="1203" spans="1:8" s="257" customFormat="1">
      <c r="A1203" s="1225" t="s">
        <v>614</v>
      </c>
      <c r="B1203" s="1225"/>
      <c r="C1203" s="1225"/>
      <c r="D1203" s="1225"/>
      <c r="E1203" s="1225"/>
      <c r="F1203" s="1225"/>
      <c r="G1203" s="258"/>
      <c r="H1203" s="258"/>
    </row>
    <row r="1204" spans="1:8" s="257" customFormat="1">
      <c r="A1204" s="1225"/>
      <c r="B1204" s="1225"/>
      <c r="C1204" s="1225"/>
      <c r="D1204" s="1225"/>
      <c r="E1204" s="1225"/>
      <c r="F1204" s="1225"/>
      <c r="G1204" s="258"/>
      <c r="H1204" s="258"/>
    </row>
    <row r="1205" spans="1:8" s="257" customFormat="1">
      <c r="A1205" s="1225"/>
      <c r="B1205" s="1225"/>
      <c r="C1205" s="1225"/>
      <c r="D1205" s="1225"/>
      <c r="E1205" s="1225"/>
      <c r="F1205" s="1225"/>
      <c r="G1205" s="258"/>
      <c r="H1205" s="258"/>
    </row>
    <row r="1206" spans="1:8" s="257" customFormat="1">
      <c r="A1206" s="1225"/>
      <c r="B1206" s="1225"/>
      <c r="C1206" s="1225"/>
      <c r="D1206" s="1225"/>
      <c r="E1206" s="1225"/>
      <c r="F1206" s="1225"/>
      <c r="G1206" s="258"/>
      <c r="H1206" s="258"/>
    </row>
    <row r="1207" spans="1:8" s="257" customFormat="1">
      <c r="A1207" s="1225"/>
      <c r="B1207" s="1225"/>
      <c r="C1207" s="1225"/>
      <c r="D1207" s="1225"/>
      <c r="E1207" s="1225"/>
      <c r="F1207" s="1225"/>
      <c r="G1207" s="258"/>
      <c r="H1207" s="258"/>
    </row>
    <row r="1208" spans="1:8" s="257" customFormat="1">
      <c r="A1208" s="1225"/>
      <c r="B1208" s="1225"/>
      <c r="C1208" s="1225"/>
      <c r="D1208" s="1225"/>
      <c r="E1208" s="1225"/>
      <c r="F1208" s="1225"/>
      <c r="G1208" s="258"/>
      <c r="H1208" s="258"/>
    </row>
    <row r="1209" spans="1:8" s="241" customFormat="1" ht="13">
      <c r="A1209" s="243"/>
      <c r="B1209" s="245"/>
      <c r="C1209" s="244"/>
      <c r="D1209" s="244"/>
      <c r="E1209" s="243"/>
      <c r="F1209" s="243"/>
      <c r="G1209" s="242"/>
      <c r="H1209" s="242"/>
    </row>
    <row r="1210" spans="1:8" s="251" customFormat="1" ht="14.5">
      <c r="A1210" s="256"/>
      <c r="B1210" s="255" t="s">
        <v>613</v>
      </c>
      <c r="C1210" s="254"/>
      <c r="D1210" s="254"/>
      <c r="E1210" s="253"/>
      <c r="F1210" s="253"/>
      <c r="G1210" s="252"/>
      <c r="H1210" s="252"/>
    </row>
    <row r="1211" spans="1:8" s="246" customFormat="1" ht="13">
      <c r="A1211" s="250"/>
      <c r="B1211" s="248"/>
      <c r="C1211" s="239"/>
      <c r="D1211" s="239"/>
      <c r="E1211" s="238"/>
      <c r="F1211" s="238"/>
      <c r="G1211" s="247"/>
      <c r="H1211" s="247"/>
    </row>
    <row r="1212" spans="1:8" s="246" customFormat="1">
      <c r="A1212" s="1222" t="s">
        <v>612</v>
      </c>
      <c r="B1212" s="1222"/>
      <c r="C1212" s="1222"/>
      <c r="D1212" s="1222"/>
      <c r="E1212" s="1222"/>
      <c r="F1212" s="1222"/>
      <c r="G1212" s="247"/>
      <c r="H1212" s="247"/>
    </row>
    <row r="1213" spans="1:8" s="246" customFormat="1">
      <c r="A1213" s="1222"/>
      <c r="B1213" s="1222"/>
      <c r="C1213" s="1222"/>
      <c r="D1213" s="1222"/>
      <c r="E1213" s="1222"/>
      <c r="F1213" s="1222"/>
      <c r="G1213" s="247"/>
      <c r="H1213" s="247"/>
    </row>
    <row r="1214" spans="1:8" s="246" customFormat="1">
      <c r="A1214" s="1222"/>
      <c r="B1214" s="1222"/>
      <c r="C1214" s="1222"/>
      <c r="D1214" s="1222"/>
      <c r="E1214" s="1222"/>
      <c r="F1214" s="1222"/>
      <c r="G1214" s="247"/>
      <c r="H1214" s="247"/>
    </row>
    <row r="1215" spans="1:8" s="246" customFormat="1" ht="13">
      <c r="A1215" s="243"/>
      <c r="B1215" s="245"/>
      <c r="C1215" s="244"/>
      <c r="D1215" s="244"/>
      <c r="E1215" s="243"/>
      <c r="F1215" s="243"/>
      <c r="G1215" s="247"/>
      <c r="H1215" s="247"/>
    </row>
    <row r="1216" spans="1:8" s="246" customFormat="1">
      <c r="A1216" s="1222" t="s">
        <v>611</v>
      </c>
      <c r="B1216" s="1222"/>
      <c r="C1216" s="1222"/>
      <c r="D1216" s="1222"/>
      <c r="E1216" s="1222"/>
      <c r="F1216" s="1222"/>
      <c r="G1216" s="247"/>
      <c r="H1216" s="247"/>
    </row>
    <row r="1217" spans="1:8" s="246" customFormat="1">
      <c r="A1217" s="1222"/>
      <c r="B1217" s="1222"/>
      <c r="C1217" s="1222"/>
      <c r="D1217" s="1222"/>
      <c r="E1217" s="1222"/>
      <c r="F1217" s="1222"/>
      <c r="G1217" s="247"/>
      <c r="H1217" s="247"/>
    </row>
    <row r="1218" spans="1:8" s="246" customFormat="1">
      <c r="A1218" s="1222"/>
      <c r="B1218" s="1222"/>
      <c r="C1218" s="1222"/>
      <c r="D1218" s="1222"/>
      <c r="E1218" s="1222"/>
      <c r="F1218" s="1222"/>
      <c r="G1218" s="247"/>
      <c r="H1218" s="247"/>
    </row>
    <row r="1219" spans="1:8" s="246" customFormat="1">
      <c r="A1219" s="1222"/>
      <c r="B1219" s="1222"/>
      <c r="C1219" s="1222"/>
      <c r="D1219" s="1222"/>
      <c r="E1219" s="1222"/>
      <c r="F1219" s="1222"/>
      <c r="G1219" s="247"/>
      <c r="H1219" s="247"/>
    </row>
    <row r="1220" spans="1:8" s="246" customFormat="1" ht="13">
      <c r="A1220" s="243"/>
      <c r="B1220" s="245"/>
      <c r="C1220" s="244"/>
      <c r="D1220" s="244"/>
      <c r="E1220" s="243"/>
      <c r="F1220" s="243"/>
      <c r="G1220" s="247"/>
      <c r="H1220" s="247"/>
    </row>
    <row r="1221" spans="1:8" s="246" customFormat="1">
      <c r="A1221" s="1222" t="s">
        <v>610</v>
      </c>
      <c r="B1221" s="1222"/>
      <c r="C1221" s="1222"/>
      <c r="D1221" s="1222"/>
      <c r="E1221" s="1222"/>
      <c r="F1221" s="1222"/>
      <c r="G1221" s="247"/>
      <c r="H1221" s="247"/>
    </row>
    <row r="1222" spans="1:8" s="246" customFormat="1">
      <c r="A1222" s="1222"/>
      <c r="B1222" s="1222"/>
      <c r="C1222" s="1222"/>
      <c r="D1222" s="1222"/>
      <c r="E1222" s="1222"/>
      <c r="F1222" s="1222"/>
      <c r="G1222" s="247"/>
      <c r="H1222" s="247"/>
    </row>
    <row r="1223" spans="1:8" s="246" customFormat="1">
      <c r="A1223" s="1222"/>
      <c r="B1223" s="1222"/>
      <c r="C1223" s="1222"/>
      <c r="D1223" s="1222"/>
      <c r="E1223" s="1222"/>
      <c r="F1223" s="1222"/>
      <c r="G1223" s="247"/>
      <c r="H1223" s="247"/>
    </row>
    <row r="1224" spans="1:8" s="246" customFormat="1">
      <c r="A1224" s="1222"/>
      <c r="B1224" s="1222"/>
      <c r="C1224" s="1222"/>
      <c r="D1224" s="1222"/>
      <c r="E1224" s="1222"/>
      <c r="F1224" s="1222"/>
      <c r="G1224" s="247"/>
      <c r="H1224" s="247"/>
    </row>
    <row r="1225" spans="1:8" s="246" customFormat="1">
      <c r="A1225" s="1222"/>
      <c r="B1225" s="1222"/>
      <c r="C1225" s="1222"/>
      <c r="D1225" s="1222"/>
      <c r="E1225" s="1222"/>
      <c r="F1225" s="1222"/>
      <c r="G1225" s="247"/>
      <c r="H1225" s="247"/>
    </row>
    <row r="1226" spans="1:8" s="246" customFormat="1">
      <c r="A1226" s="1222"/>
      <c r="B1226" s="1222"/>
      <c r="C1226" s="1222"/>
      <c r="D1226" s="1222"/>
      <c r="E1226" s="1222"/>
      <c r="F1226" s="1222"/>
      <c r="G1226" s="247"/>
      <c r="H1226" s="247"/>
    </row>
    <row r="1227" spans="1:8" s="246" customFormat="1" ht="13">
      <c r="A1227" s="243"/>
      <c r="B1227" s="245"/>
      <c r="C1227" s="244"/>
      <c r="D1227" s="244"/>
      <c r="E1227" s="243"/>
      <c r="F1227" s="243"/>
      <c r="G1227" s="247"/>
      <c r="H1227" s="247"/>
    </row>
    <row r="1228" spans="1:8" s="246" customFormat="1">
      <c r="A1228" s="1222" t="s">
        <v>609</v>
      </c>
      <c r="B1228" s="1222"/>
      <c r="C1228" s="1222"/>
      <c r="D1228" s="1222"/>
      <c r="E1228" s="1222"/>
      <c r="F1228" s="1222"/>
      <c r="G1228" s="247"/>
      <c r="H1228" s="247"/>
    </row>
    <row r="1229" spans="1:8" s="246" customFormat="1">
      <c r="A1229" s="1222"/>
      <c r="B1229" s="1222"/>
      <c r="C1229" s="1222"/>
      <c r="D1229" s="1222"/>
      <c r="E1229" s="1222"/>
      <c r="F1229" s="1222"/>
      <c r="G1229" s="247"/>
      <c r="H1229" s="247"/>
    </row>
    <row r="1230" spans="1:8" s="246" customFormat="1">
      <c r="A1230" s="1222"/>
      <c r="B1230" s="1222"/>
      <c r="C1230" s="1222"/>
      <c r="D1230" s="1222"/>
      <c r="E1230" s="1222"/>
      <c r="F1230" s="1222"/>
      <c r="G1230" s="247"/>
      <c r="H1230" s="247"/>
    </row>
    <row r="1231" spans="1:8" s="246" customFormat="1">
      <c r="A1231" s="1222"/>
      <c r="B1231" s="1222"/>
      <c r="C1231" s="1222"/>
      <c r="D1231" s="1222"/>
      <c r="E1231" s="1222"/>
      <c r="F1231" s="1222"/>
      <c r="G1231" s="247"/>
      <c r="H1231" s="247"/>
    </row>
    <row r="1232" spans="1:8" s="246" customFormat="1">
      <c r="A1232" s="1222"/>
      <c r="B1232" s="1222"/>
      <c r="C1232" s="1222"/>
      <c r="D1232" s="1222"/>
      <c r="E1232" s="1222"/>
      <c r="F1232" s="1222"/>
      <c r="G1232" s="247"/>
      <c r="H1232" s="247"/>
    </row>
    <row r="1233" spans="1:8" s="246" customFormat="1" ht="13">
      <c r="A1233" s="250"/>
      <c r="B1233" s="248"/>
      <c r="C1233" s="239"/>
      <c r="D1233" s="239"/>
      <c r="E1233" s="238"/>
      <c r="F1233" s="238"/>
      <c r="G1233" s="247"/>
      <c r="H1233" s="247"/>
    </row>
    <row r="1234" spans="1:8" s="246" customFormat="1" ht="13">
      <c r="A1234" s="249" t="s">
        <v>608</v>
      </c>
      <c r="B1234" s="248"/>
      <c r="C1234" s="239"/>
      <c r="D1234" s="239"/>
      <c r="E1234" s="238"/>
      <c r="F1234" s="238"/>
      <c r="G1234" s="247"/>
      <c r="H1234" s="247"/>
    </row>
    <row r="1235" spans="1:8" s="241" customFormat="1" ht="13">
      <c r="A1235" s="243"/>
      <c r="B1235" s="245"/>
      <c r="C1235" s="244"/>
      <c r="D1235" s="244"/>
      <c r="E1235" s="243"/>
      <c r="F1235" s="243"/>
      <c r="G1235" s="242"/>
      <c r="H1235" s="242"/>
    </row>
    <row r="1236" spans="1:8" ht="13">
      <c r="A1236" s="238"/>
      <c r="B1236" s="240"/>
      <c r="C1236" s="239"/>
      <c r="D1236" s="239"/>
      <c r="E1236" s="238"/>
      <c r="F1236" s="238"/>
    </row>
    <row r="1237" spans="1:8" ht="13">
      <c r="A1237" s="238"/>
      <c r="B1237" s="240"/>
      <c r="C1237" s="239"/>
      <c r="D1237" s="239"/>
      <c r="E1237" s="238"/>
      <c r="F1237" s="238"/>
    </row>
    <row r="1238" spans="1:8" ht="13">
      <c r="A1238" s="238"/>
      <c r="B1238" s="240"/>
      <c r="C1238" s="239"/>
      <c r="D1238" s="239"/>
      <c r="E1238" s="238"/>
      <c r="F1238" s="238"/>
    </row>
    <row r="1239" spans="1:8" ht="13">
      <c r="A1239" s="238"/>
      <c r="B1239" s="240"/>
      <c r="C1239" s="239"/>
      <c r="D1239" s="239"/>
      <c r="E1239" s="238"/>
      <c r="F1239" s="238"/>
    </row>
  </sheetData>
  <mergeCells count="294">
    <mergeCell ref="A1067:F1071"/>
    <mergeCell ref="B2:F2"/>
    <mergeCell ref="B3:F3"/>
    <mergeCell ref="B14:F14"/>
    <mergeCell ref="D48:F48"/>
    <mergeCell ref="D47:F47"/>
    <mergeCell ref="B31:E31"/>
    <mergeCell ref="B33:E33"/>
    <mergeCell ref="B7:E7"/>
    <mergeCell ref="B6:E6"/>
    <mergeCell ref="C17:I17"/>
    <mergeCell ref="B34:F34"/>
    <mergeCell ref="A995:F996"/>
    <mergeCell ref="A998:F1000"/>
    <mergeCell ref="A1002:F1003"/>
    <mergeCell ref="A1005:F1015"/>
    <mergeCell ref="A1019:F1022"/>
    <mergeCell ref="A975:F978"/>
    <mergeCell ref="A980:F980"/>
    <mergeCell ref="A981:F983"/>
    <mergeCell ref="A984:F986"/>
    <mergeCell ref="A988:F988"/>
    <mergeCell ref="A990:F991"/>
    <mergeCell ref="A945:F954"/>
    <mergeCell ref="A1228:F1232"/>
    <mergeCell ref="A1181:F1187"/>
    <mergeCell ref="A1189:F1193"/>
    <mergeCell ref="A1197:F1201"/>
    <mergeCell ref="A1203:F1208"/>
    <mergeCell ref="A1212:F1214"/>
    <mergeCell ref="A1216:F1219"/>
    <mergeCell ref="A1150:F1151"/>
    <mergeCell ref="A1156:F1157"/>
    <mergeCell ref="A1158:F1159"/>
    <mergeCell ref="A1161:F1164"/>
    <mergeCell ref="A1166:F1168"/>
    <mergeCell ref="A1174:F1179"/>
    <mergeCell ref="A1073:F1074"/>
    <mergeCell ref="A1221:F1226"/>
    <mergeCell ref="A1100:F1104"/>
    <mergeCell ref="A1110:F1115"/>
    <mergeCell ref="A1117:F1123"/>
    <mergeCell ref="A1125:F1129"/>
    <mergeCell ref="A1024:F1027"/>
    <mergeCell ref="B1029:D1029"/>
    <mergeCell ref="A1031:F1035"/>
    <mergeCell ref="A1037:F1038"/>
    <mergeCell ref="A1040:F1042"/>
    <mergeCell ref="A1044:F1051"/>
    <mergeCell ref="A1131:F1135"/>
    <mergeCell ref="A1141:F1142"/>
    <mergeCell ref="A1078:F1080"/>
    <mergeCell ref="A1082:F1083"/>
    <mergeCell ref="A1085:F1087"/>
    <mergeCell ref="A1089:F1091"/>
    <mergeCell ref="A1093:F1094"/>
    <mergeCell ref="A1096:F1098"/>
    <mergeCell ref="A1053:F1054"/>
    <mergeCell ref="A1056:F1058"/>
    <mergeCell ref="A1060:F1061"/>
    <mergeCell ref="A1063:F1065"/>
    <mergeCell ref="A956:F956"/>
    <mergeCell ref="A960:F964"/>
    <mergeCell ref="A966:F966"/>
    <mergeCell ref="A968:F968"/>
    <mergeCell ref="A970:F973"/>
    <mergeCell ref="A920:F920"/>
    <mergeCell ref="A924:F927"/>
    <mergeCell ref="A929:F931"/>
    <mergeCell ref="A935:F936"/>
    <mergeCell ref="A938:F940"/>
    <mergeCell ref="A942:F943"/>
    <mergeCell ref="A893:F894"/>
    <mergeCell ref="A896:F899"/>
    <mergeCell ref="A901:F903"/>
    <mergeCell ref="A905:F908"/>
    <mergeCell ref="A910:F913"/>
    <mergeCell ref="A915:F916"/>
    <mergeCell ref="A875:F875"/>
    <mergeCell ref="A879:B879"/>
    <mergeCell ref="A881:F881"/>
    <mergeCell ref="A883:F885"/>
    <mergeCell ref="A887:F889"/>
    <mergeCell ref="A891:B891"/>
    <mergeCell ref="C877:E877"/>
    <mergeCell ref="A850:F851"/>
    <mergeCell ref="A853:F854"/>
    <mergeCell ref="A856:B856"/>
    <mergeCell ref="A857:F859"/>
    <mergeCell ref="A868:F872"/>
    <mergeCell ref="A874:B874"/>
    <mergeCell ref="C866:E866"/>
    <mergeCell ref="A830:F831"/>
    <mergeCell ref="A833:F834"/>
    <mergeCell ref="A836:F837"/>
    <mergeCell ref="A840:F841"/>
    <mergeCell ref="A843:F846"/>
    <mergeCell ref="A848:B848"/>
    <mergeCell ref="A804:F805"/>
    <mergeCell ref="A807:F810"/>
    <mergeCell ref="A812:F814"/>
    <mergeCell ref="A816:F817"/>
    <mergeCell ref="A818:F819"/>
    <mergeCell ref="A821:F824"/>
    <mergeCell ref="A782:F782"/>
    <mergeCell ref="A786:F788"/>
    <mergeCell ref="A790:F791"/>
    <mergeCell ref="A793:F795"/>
    <mergeCell ref="A797:F799"/>
    <mergeCell ref="A801:F802"/>
    <mergeCell ref="A755:F759"/>
    <mergeCell ref="A761:F762"/>
    <mergeCell ref="A766:F767"/>
    <mergeCell ref="A769:F770"/>
    <mergeCell ref="A772:F780"/>
    <mergeCell ref="A727:F729"/>
    <mergeCell ref="A730:F735"/>
    <mergeCell ref="A737:F740"/>
    <mergeCell ref="A742:F744"/>
    <mergeCell ref="A746:F750"/>
    <mergeCell ref="A752:F753"/>
    <mergeCell ref="A703:F707"/>
    <mergeCell ref="A709:F710"/>
    <mergeCell ref="A712:F712"/>
    <mergeCell ref="A714:F716"/>
    <mergeCell ref="A718:F719"/>
    <mergeCell ref="A723:F725"/>
    <mergeCell ref="A672:F677"/>
    <mergeCell ref="A679:F683"/>
    <mergeCell ref="A685:F688"/>
    <mergeCell ref="A690:F692"/>
    <mergeCell ref="A694:F698"/>
    <mergeCell ref="A700:F701"/>
    <mergeCell ref="A648:F652"/>
    <mergeCell ref="A654:F655"/>
    <mergeCell ref="A657:F659"/>
    <mergeCell ref="A661:F662"/>
    <mergeCell ref="A668:F670"/>
    <mergeCell ref="A614:F618"/>
    <mergeCell ref="A622:F627"/>
    <mergeCell ref="A629:F635"/>
    <mergeCell ref="A637:F640"/>
    <mergeCell ref="A642:F643"/>
    <mergeCell ref="A645:F647"/>
    <mergeCell ref="A666:F666"/>
    <mergeCell ref="A585:F587"/>
    <mergeCell ref="A589:F594"/>
    <mergeCell ref="A598:F603"/>
    <mergeCell ref="A605:F606"/>
    <mergeCell ref="A608:F609"/>
    <mergeCell ref="A611:F612"/>
    <mergeCell ref="A559:F561"/>
    <mergeCell ref="A563:F569"/>
    <mergeCell ref="A571:F572"/>
    <mergeCell ref="A574:F576"/>
    <mergeCell ref="A578:F580"/>
    <mergeCell ref="A582:F583"/>
    <mergeCell ref="A529:F530"/>
    <mergeCell ref="A532:F534"/>
    <mergeCell ref="A536:F540"/>
    <mergeCell ref="A546:F551"/>
    <mergeCell ref="A553:F554"/>
    <mergeCell ref="A556:F557"/>
    <mergeCell ref="A503:F506"/>
    <mergeCell ref="A508:F509"/>
    <mergeCell ref="A511:F517"/>
    <mergeCell ref="A519:F521"/>
    <mergeCell ref="A523:F524"/>
    <mergeCell ref="A526:F527"/>
    <mergeCell ref="A470:F475"/>
    <mergeCell ref="A479:F483"/>
    <mergeCell ref="A484:F485"/>
    <mergeCell ref="A487:F493"/>
    <mergeCell ref="A495:F497"/>
    <mergeCell ref="A499:F501"/>
    <mergeCell ref="A447:F447"/>
    <mergeCell ref="A449:F451"/>
    <mergeCell ref="A453:F454"/>
    <mergeCell ref="A456:F457"/>
    <mergeCell ref="A459:F463"/>
    <mergeCell ref="A465:F468"/>
    <mergeCell ref="A415:F419"/>
    <mergeCell ref="A421:F422"/>
    <mergeCell ref="A424:F426"/>
    <mergeCell ref="A431:F435"/>
    <mergeCell ref="A437:F442"/>
    <mergeCell ref="A444:F445"/>
    <mergeCell ref="A384:F386"/>
    <mergeCell ref="A390:F392"/>
    <mergeCell ref="A394:F395"/>
    <mergeCell ref="A397:F403"/>
    <mergeCell ref="A405:F409"/>
    <mergeCell ref="A411:F413"/>
    <mergeCell ref="A356:F359"/>
    <mergeCell ref="A361:F363"/>
    <mergeCell ref="A365:F367"/>
    <mergeCell ref="A369:F373"/>
    <mergeCell ref="A375:F376"/>
    <mergeCell ref="A378:F382"/>
    <mergeCell ref="A329:F331"/>
    <mergeCell ref="A333:F335"/>
    <mergeCell ref="A337:F339"/>
    <mergeCell ref="A341:F342"/>
    <mergeCell ref="A344:F350"/>
    <mergeCell ref="A352:F354"/>
    <mergeCell ref="A303:F305"/>
    <mergeCell ref="A307:F308"/>
    <mergeCell ref="A310:F313"/>
    <mergeCell ref="A315:F315"/>
    <mergeCell ref="A322:F324"/>
    <mergeCell ref="A326:F327"/>
    <mergeCell ref="A277:F278"/>
    <mergeCell ref="A282:F283"/>
    <mergeCell ref="A287:F288"/>
    <mergeCell ref="A290:F293"/>
    <mergeCell ref="A295:F295"/>
    <mergeCell ref="A297:F299"/>
    <mergeCell ref="A250:F251"/>
    <mergeCell ref="A253:F255"/>
    <mergeCell ref="A256:F257"/>
    <mergeCell ref="A261:F265"/>
    <mergeCell ref="A267:F268"/>
    <mergeCell ref="A270:F273"/>
    <mergeCell ref="A223:F225"/>
    <mergeCell ref="A227:F228"/>
    <mergeCell ref="A230:F235"/>
    <mergeCell ref="A236:F238"/>
    <mergeCell ref="A240:F241"/>
    <mergeCell ref="A245:F248"/>
    <mergeCell ref="A211:F211"/>
    <mergeCell ref="A212:F213"/>
    <mergeCell ref="A214:F214"/>
    <mergeCell ref="A215:F215"/>
    <mergeCell ref="A219:F219"/>
    <mergeCell ref="A221:F221"/>
    <mergeCell ref="A205:F205"/>
    <mergeCell ref="A206:F206"/>
    <mergeCell ref="A207:F207"/>
    <mergeCell ref="A208:F208"/>
    <mergeCell ref="A209:F209"/>
    <mergeCell ref="A210:F210"/>
    <mergeCell ref="A192:F193"/>
    <mergeCell ref="A195:F196"/>
    <mergeCell ref="A198:F198"/>
    <mergeCell ref="A199:F200"/>
    <mergeCell ref="A202:F202"/>
    <mergeCell ref="A204:F204"/>
    <mergeCell ref="A182:F182"/>
    <mergeCell ref="A183:F183"/>
    <mergeCell ref="A184:F185"/>
    <mergeCell ref="A186:F186"/>
    <mergeCell ref="A187:F187"/>
    <mergeCell ref="A188:F188"/>
    <mergeCell ref="A171:F171"/>
    <mergeCell ref="A173:B173"/>
    <mergeCell ref="A175:F175"/>
    <mergeCell ref="A176:F176"/>
    <mergeCell ref="A178:F179"/>
    <mergeCell ref="A181:F181"/>
    <mergeCell ref="A165:F165"/>
    <mergeCell ref="A166:F166"/>
    <mergeCell ref="A167:F167"/>
    <mergeCell ref="A168:F168"/>
    <mergeCell ref="A169:F169"/>
    <mergeCell ref="A170:F170"/>
    <mergeCell ref="A153:F154"/>
    <mergeCell ref="A156:F157"/>
    <mergeCell ref="A159:F160"/>
    <mergeCell ref="A162:F162"/>
    <mergeCell ref="A164:F164"/>
    <mergeCell ref="A151:F151"/>
    <mergeCell ref="A60:F62"/>
    <mergeCell ref="A64:F64"/>
    <mergeCell ref="A66:F67"/>
    <mergeCell ref="A69:F70"/>
    <mergeCell ref="A107:F108"/>
    <mergeCell ref="A110:F113"/>
    <mergeCell ref="A115:F116"/>
    <mergeCell ref="A54:E54"/>
    <mergeCell ref="A118:F119"/>
    <mergeCell ref="A129:F130"/>
    <mergeCell ref="A132:F133"/>
    <mergeCell ref="A135:F136"/>
    <mergeCell ref="A138:F139"/>
    <mergeCell ref="A144:F146"/>
    <mergeCell ref="A148:F149"/>
    <mergeCell ref="A121:F124"/>
    <mergeCell ref="A126:F127"/>
    <mergeCell ref="A72:F75"/>
    <mergeCell ref="A77:F79"/>
    <mergeCell ref="A81:F82"/>
    <mergeCell ref="A84:F86"/>
    <mergeCell ref="A101:F102"/>
    <mergeCell ref="A103:F103"/>
  </mergeCells>
  <pageMargins left="0.78740157480314965" right="0" top="0.98425196850393704" bottom="0.98425196850393704" header="0.39370078740157483" footer="0.31496062992125984"/>
  <pageSetup paperSize="9" scale="34" orientation="portrait" horizontalDpi="4294967293" verticalDpi="4294967293" r:id="rId1"/>
  <headerFooter scaleWithDoc="0" alignWithMargins="0">
    <oddFooter>&amp;R</oddFooter>
  </headerFooter>
  <rowBreaks count="19" manualBreakCount="19">
    <brk id="49" max="5" man="1"/>
    <brk id="103" max="5" man="1"/>
    <brk id="215" max="5" man="1"/>
    <brk id="278" max="5" man="1"/>
    <brk id="316" max="5" man="1"/>
    <brk id="386" max="5" man="1"/>
    <brk id="427" max="5" man="1"/>
    <brk id="475" max="5" man="1"/>
    <brk id="542" max="5" man="1"/>
    <brk id="594" max="5" man="1"/>
    <brk id="662" max="5" man="1"/>
    <brk id="719" max="5" man="1"/>
    <brk id="763" max="5" man="1"/>
    <brk id="931" max="5" man="1"/>
    <brk id="991" max="5" man="1"/>
    <brk id="1027" max="5" man="1"/>
    <brk id="1106" max="5" man="1"/>
    <brk id="1137" max="5" man="1"/>
    <brk id="1170"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25096-C17A-4A6F-A299-93CC06D28DE9}">
  <sheetPr>
    <tabColor rgb="FFFFFF00"/>
    <pageSetUpPr fitToPage="1"/>
  </sheetPr>
  <dimension ref="A3:L1798"/>
  <sheetViews>
    <sheetView showZeros="0" view="pageBreakPreview" topLeftCell="A1742" zoomScaleNormal="100" zoomScaleSheetLayoutView="100" workbookViewId="0">
      <selection activeCell="B522" sqref="B522"/>
    </sheetView>
  </sheetViews>
  <sheetFormatPr defaultRowHeight="12.5"/>
  <cols>
    <col min="1" max="1" width="5.453125" customWidth="1"/>
    <col min="2" max="2" width="36.7265625" customWidth="1"/>
    <col min="5" max="5" width="9.81640625" customWidth="1"/>
    <col min="6" max="6" width="13.54296875" customWidth="1"/>
  </cols>
  <sheetData>
    <row r="3" spans="1:6" s="4" customFormat="1" ht="14">
      <c r="A3" s="910" t="s">
        <v>219</v>
      </c>
      <c r="B3" s="910" t="s">
        <v>440</v>
      </c>
      <c r="C3" s="911"/>
      <c r="D3" s="912"/>
      <c r="E3" s="913"/>
      <c r="F3" s="912"/>
    </row>
    <row r="5" spans="1:6" s="4" customFormat="1" ht="13">
      <c r="A5" s="48" t="s">
        <v>230</v>
      </c>
      <c r="B5" s="48" t="s">
        <v>220</v>
      </c>
      <c r="C5" s="75" t="s">
        <v>251</v>
      </c>
      <c r="D5" s="76" t="s">
        <v>248</v>
      </c>
      <c r="E5" s="77" t="s">
        <v>249</v>
      </c>
      <c r="F5" s="77" t="s">
        <v>250</v>
      </c>
    </row>
    <row r="6" spans="1:6" s="4" customFormat="1" ht="13">
      <c r="A6" s="11"/>
      <c r="B6" s="11"/>
      <c r="C6" s="1"/>
      <c r="D6" s="2"/>
      <c r="E6" s="3"/>
      <c r="F6" s="2"/>
    </row>
    <row r="7" spans="1:6" s="4" customFormat="1" ht="42" customHeight="1">
      <c r="A7" s="7" t="s">
        <v>0</v>
      </c>
      <c r="B7" s="41" t="s">
        <v>231</v>
      </c>
      <c r="C7" s="12" t="s">
        <v>1</v>
      </c>
      <c r="D7" s="13">
        <v>1</v>
      </c>
      <c r="E7" s="13"/>
      <c r="F7" s="30">
        <f>ROUND(D7*E7,2)</f>
        <v>0</v>
      </c>
    </row>
    <row r="8" spans="1:6" s="4" customFormat="1" ht="13">
      <c r="A8" s="11"/>
      <c r="B8" s="41"/>
      <c r="C8" s="1"/>
      <c r="D8" s="52"/>
      <c r="E8" s="3"/>
      <c r="F8" s="2"/>
    </row>
    <row r="9" spans="1:6" s="4" customFormat="1" ht="39">
      <c r="A9" s="7" t="s">
        <v>2</v>
      </c>
      <c r="B9" s="41" t="s">
        <v>232</v>
      </c>
      <c r="C9" s="12" t="s">
        <v>233</v>
      </c>
      <c r="D9" s="13">
        <v>150</v>
      </c>
      <c r="E9" s="13"/>
      <c r="F9" s="30">
        <f>ROUND(D9*E9,2)</f>
        <v>0</v>
      </c>
    </row>
    <row r="11" spans="1:6" s="4" customFormat="1" ht="26">
      <c r="A11" s="7" t="s">
        <v>3</v>
      </c>
      <c r="B11" s="41" t="s">
        <v>234</v>
      </c>
      <c r="C11" s="12" t="s">
        <v>1</v>
      </c>
      <c r="D11" s="13">
        <v>1</v>
      </c>
      <c r="E11" s="13"/>
      <c r="F11" s="30">
        <f>ROUND(D11*E11,2)</f>
        <v>0</v>
      </c>
    </row>
    <row r="13" spans="1:6" s="4" customFormat="1" ht="39">
      <c r="A13" s="7" t="s">
        <v>4</v>
      </c>
      <c r="B13" s="41" t="s">
        <v>235</v>
      </c>
      <c r="C13" s="12" t="s">
        <v>1</v>
      </c>
      <c r="D13" s="13">
        <v>1</v>
      </c>
      <c r="E13" s="13"/>
      <c r="F13" s="30">
        <f>ROUND(D13*E13,2)</f>
        <v>0</v>
      </c>
    </row>
    <row r="14" spans="1:6" ht="12" customHeight="1"/>
    <row r="16" spans="1:6" s="4" customFormat="1" ht="13">
      <c r="A16" s="48" t="s">
        <v>230</v>
      </c>
      <c r="B16" s="48" t="s">
        <v>228</v>
      </c>
      <c r="C16" s="53"/>
      <c r="D16" s="54"/>
      <c r="E16" s="55"/>
      <c r="F16" s="905">
        <f>SUM(F7:F13)</f>
        <v>0</v>
      </c>
    </row>
    <row r="17" spans="1:6" s="4" customFormat="1" ht="13">
      <c r="A17" s="885"/>
      <c r="B17" s="885"/>
      <c r="C17" s="886"/>
      <c r="D17" s="887"/>
      <c r="E17" s="888"/>
      <c r="F17" s="889"/>
    </row>
    <row r="18" spans="1:6" s="4" customFormat="1" ht="13">
      <c r="A18" s="63"/>
      <c r="B18" s="63"/>
      <c r="C18" s="64"/>
      <c r="D18" s="65"/>
      <c r="E18" s="66"/>
      <c r="F18" s="148"/>
    </row>
    <row r="19" spans="1:6" s="4" customFormat="1" ht="13">
      <c r="A19" s="48" t="s">
        <v>33</v>
      </c>
      <c r="B19" s="48" t="s">
        <v>35</v>
      </c>
      <c r="C19" s="56"/>
      <c r="D19" s="57"/>
      <c r="E19" s="58"/>
      <c r="F19" s="57"/>
    </row>
    <row r="20" spans="1:6" s="5" customFormat="1" ht="11.5">
      <c r="A20" s="15"/>
      <c r="B20" s="15"/>
      <c r="C20" s="16"/>
      <c r="D20" s="17"/>
      <c r="E20" s="18"/>
      <c r="F20" s="17"/>
    </row>
    <row r="21" spans="1:6" s="5" customFormat="1" ht="13">
      <c r="A21" s="19" t="s">
        <v>36</v>
      </c>
      <c r="B21" s="20"/>
      <c r="C21" s="21"/>
      <c r="D21" s="22"/>
      <c r="E21" s="23"/>
      <c r="F21" s="24"/>
    </row>
    <row r="22" spans="1:6" s="5" customFormat="1" ht="13">
      <c r="A22" s="25"/>
      <c r="B22" s="20"/>
      <c r="C22" s="21"/>
      <c r="D22" s="22"/>
      <c r="E22" s="23"/>
      <c r="F22" s="24"/>
    </row>
    <row r="23" spans="1:6" s="5" customFormat="1" ht="11.5">
      <c r="A23" s="1251" t="s">
        <v>37</v>
      </c>
      <c r="B23" s="1251"/>
      <c r="C23" s="1251"/>
      <c r="D23" s="1251"/>
      <c r="E23" s="1251"/>
      <c r="F23" s="1251"/>
    </row>
    <row r="24" spans="1:6" s="5" customFormat="1" ht="14.25" customHeight="1">
      <c r="A24" s="1251"/>
      <c r="B24" s="1251"/>
      <c r="C24" s="1251"/>
      <c r="D24" s="1251"/>
      <c r="E24" s="1251"/>
      <c r="F24" s="1251"/>
    </row>
    <row r="25" spans="1:6" s="5" customFormat="1" ht="13">
      <c r="A25" s="26"/>
      <c r="B25" s="26"/>
      <c r="C25" s="27"/>
      <c r="D25" s="13"/>
      <c r="E25" s="26"/>
      <c r="F25" s="26"/>
    </row>
    <row r="26" spans="1:6" s="5" customFormat="1" ht="13">
      <c r="A26" s="1251" t="s">
        <v>38</v>
      </c>
      <c r="B26" s="1251"/>
      <c r="C26" s="1251"/>
      <c r="D26" s="1251"/>
      <c r="E26" s="1251"/>
      <c r="F26" s="1251"/>
    </row>
    <row r="27" spans="1:6" s="5" customFormat="1" ht="13">
      <c r="A27" s="1252" t="s">
        <v>39</v>
      </c>
      <c r="B27" s="1252"/>
      <c r="C27" s="1252"/>
      <c r="D27" s="1252"/>
      <c r="E27" s="1252"/>
      <c r="F27" s="1252"/>
    </row>
    <row r="28" spans="1:6" s="5" customFormat="1" ht="13">
      <c r="A28" s="1252" t="s">
        <v>40</v>
      </c>
      <c r="B28" s="1252"/>
      <c r="C28" s="1252"/>
      <c r="D28" s="1252"/>
      <c r="E28" s="1252"/>
      <c r="F28" s="1252"/>
    </row>
    <row r="29" spans="1:6" s="5" customFormat="1" ht="13">
      <c r="A29" s="1252" t="s">
        <v>41</v>
      </c>
      <c r="B29" s="1252"/>
      <c r="C29" s="1252"/>
      <c r="D29" s="1252"/>
      <c r="E29" s="1252"/>
      <c r="F29" s="1252"/>
    </row>
    <row r="30" spans="1:6" s="5" customFormat="1" ht="13">
      <c r="A30" s="1252" t="s">
        <v>42</v>
      </c>
      <c r="B30" s="1252"/>
      <c r="C30" s="1252"/>
      <c r="D30" s="1252"/>
      <c r="E30" s="1252"/>
      <c r="F30" s="1252"/>
    </row>
    <row r="31" spans="1:6" s="5" customFormat="1" ht="13">
      <c r="A31" s="1251" t="s">
        <v>43</v>
      </c>
      <c r="B31" s="1251"/>
      <c r="C31" s="1251"/>
      <c r="D31" s="1251"/>
      <c r="E31" s="1251"/>
      <c r="F31" s="1251"/>
    </row>
    <row r="32" spans="1:6" s="5" customFormat="1" ht="13">
      <c r="A32" s="1251" t="s">
        <v>44</v>
      </c>
      <c r="B32" s="1251"/>
      <c r="C32" s="1251"/>
      <c r="D32" s="1251"/>
      <c r="E32" s="1251"/>
      <c r="F32" s="1251"/>
    </row>
    <row r="33" spans="1:7" s="5" customFormat="1" ht="13">
      <c r="A33" s="1252" t="s">
        <v>45</v>
      </c>
      <c r="B33" s="1252"/>
      <c r="C33" s="1252"/>
      <c r="D33" s="1252"/>
      <c r="E33" s="1252"/>
      <c r="F33" s="1252"/>
    </row>
    <row r="34" spans="1:7" s="5" customFormat="1" ht="13">
      <c r="A34" s="26"/>
      <c r="B34" s="26"/>
      <c r="C34" s="27"/>
      <c r="D34" s="13"/>
      <c r="E34" s="26"/>
      <c r="F34" s="26"/>
    </row>
    <row r="35" spans="1:7" s="5" customFormat="1" ht="11.5">
      <c r="A35" s="1251" t="s">
        <v>46</v>
      </c>
      <c r="B35" s="1251"/>
      <c r="C35" s="1251"/>
      <c r="D35" s="1251"/>
      <c r="E35" s="1251"/>
      <c r="F35" s="1251"/>
    </row>
    <row r="36" spans="1:7" s="5" customFormat="1" ht="16.5" customHeight="1">
      <c r="A36" s="1251"/>
      <c r="B36" s="1251"/>
      <c r="C36" s="1251"/>
      <c r="D36" s="1251"/>
      <c r="E36" s="1251"/>
      <c r="F36" s="1251"/>
    </row>
    <row r="37" spans="1:7" s="5" customFormat="1" ht="13">
      <c r="A37" s="28"/>
      <c r="B37" s="28"/>
      <c r="C37" s="12"/>
      <c r="D37" s="13"/>
      <c r="E37" s="14"/>
      <c r="F37" s="13"/>
    </row>
    <row r="38" spans="1:7" s="5" customFormat="1" ht="26.25" customHeight="1">
      <c r="A38" s="1251" t="s">
        <v>229</v>
      </c>
      <c r="B38" s="1251"/>
      <c r="C38" s="1251"/>
      <c r="D38" s="1251"/>
      <c r="E38" s="1251"/>
      <c r="F38" s="1251"/>
      <c r="G38" s="5" t="s">
        <v>222</v>
      </c>
    </row>
    <row r="39" spans="1:7" s="5" customFormat="1" ht="13">
      <c r="A39" s="874"/>
      <c r="B39" s="874"/>
      <c r="C39" s="874"/>
      <c r="D39" s="874"/>
      <c r="E39" s="874"/>
      <c r="F39" s="874"/>
    </row>
    <row r="40" spans="1:7" s="5" customFormat="1" ht="92.25" customHeight="1">
      <c r="A40" s="1250" t="s">
        <v>221</v>
      </c>
      <c r="B40" s="1250"/>
      <c r="C40" s="1250"/>
      <c r="D40" s="1250"/>
      <c r="E40" s="1250"/>
      <c r="F40" s="1250"/>
    </row>
    <row r="41" spans="1:7" s="5" customFormat="1" ht="13">
      <c r="A41" s="873"/>
      <c r="B41" s="873"/>
      <c r="C41" s="873"/>
      <c r="D41" s="873"/>
      <c r="E41" s="873"/>
      <c r="F41" s="873"/>
    </row>
    <row r="42" spans="1:7" s="5" customFormat="1" ht="13">
      <c r="A42" s="29"/>
      <c r="B42" s="29"/>
      <c r="C42" s="29"/>
      <c r="D42" s="29"/>
      <c r="E42" s="29"/>
      <c r="F42" s="29"/>
    </row>
    <row r="43" spans="1:7" s="4" customFormat="1" ht="13">
      <c r="A43" s="11"/>
      <c r="B43" s="41"/>
      <c r="C43" s="1"/>
      <c r="D43" s="2"/>
      <c r="E43" s="3"/>
      <c r="F43" s="2"/>
    </row>
    <row r="44" spans="1:7" s="4" customFormat="1" ht="13">
      <c r="A44" s="48" t="s">
        <v>50</v>
      </c>
      <c r="B44" s="48" t="s">
        <v>35</v>
      </c>
      <c r="C44" s="73" t="s">
        <v>247</v>
      </c>
      <c r="D44" s="74" t="s">
        <v>248</v>
      </c>
      <c r="E44" s="74" t="s">
        <v>249</v>
      </c>
      <c r="F44" s="74" t="s">
        <v>250</v>
      </c>
    </row>
    <row r="45" spans="1:7" s="4" customFormat="1" ht="13">
      <c r="A45" s="11"/>
      <c r="B45" s="41"/>
      <c r="C45" s="1"/>
      <c r="D45" s="2"/>
      <c r="E45" s="3"/>
      <c r="F45" s="2"/>
    </row>
    <row r="46" spans="1:7" s="4" customFormat="1" ht="13">
      <c r="A46" s="11"/>
      <c r="B46" s="11" t="s">
        <v>52</v>
      </c>
      <c r="C46" s="1"/>
      <c r="D46" s="2"/>
      <c r="E46" s="3"/>
      <c r="F46" s="2"/>
    </row>
    <row r="47" spans="1:7" s="4" customFormat="1" ht="39">
      <c r="A47" s="7" t="s">
        <v>0</v>
      </c>
      <c r="B47" s="41" t="s">
        <v>51</v>
      </c>
      <c r="C47" s="12" t="s">
        <v>7</v>
      </c>
      <c r="D47" s="13">
        <v>6</v>
      </c>
      <c r="E47" s="13"/>
      <c r="F47" s="30">
        <f>ROUND(D47*E47,2)</f>
        <v>0</v>
      </c>
    </row>
    <row r="48" spans="1:7" s="5" customFormat="1" ht="11.5">
      <c r="C48" s="8"/>
      <c r="D48" s="6"/>
      <c r="E48" s="10"/>
      <c r="F48" s="6"/>
    </row>
    <row r="49" spans="1:6" s="4" customFormat="1" ht="39">
      <c r="A49" s="7" t="s">
        <v>2</v>
      </c>
      <c r="B49" s="41" t="s">
        <v>54</v>
      </c>
      <c r="C49" s="12" t="s">
        <v>7</v>
      </c>
      <c r="D49" s="13">
        <v>4</v>
      </c>
      <c r="E49" s="13"/>
      <c r="F49" s="30">
        <f>ROUND(D49*E49,2)</f>
        <v>0</v>
      </c>
    </row>
    <row r="50" spans="1:6" s="5" customFormat="1" ht="11.5">
      <c r="C50" s="8"/>
      <c r="D50" s="6"/>
      <c r="E50" s="10"/>
      <c r="F50" s="6"/>
    </row>
    <row r="51" spans="1:6" s="5" customFormat="1" ht="11.5">
      <c r="C51" s="8"/>
      <c r="D51" s="6"/>
      <c r="E51" s="10"/>
      <c r="F51" s="6"/>
    </row>
    <row r="52" spans="1:6" s="5" customFormat="1" ht="13">
      <c r="A52" s="7"/>
      <c r="B52" s="11" t="s">
        <v>53</v>
      </c>
      <c r="C52" s="8"/>
      <c r="D52" s="6"/>
      <c r="E52" s="10"/>
      <c r="F52" s="6"/>
    </row>
    <row r="53" spans="1:6" s="5" customFormat="1" ht="130">
      <c r="A53" s="7" t="s">
        <v>3</v>
      </c>
      <c r="B53" s="41" t="s">
        <v>77</v>
      </c>
      <c r="C53" s="12" t="s">
        <v>7</v>
      </c>
      <c r="D53" s="13">
        <v>286</v>
      </c>
      <c r="E53" s="13"/>
      <c r="F53" s="30">
        <f>ROUND(D53*E53,2)</f>
        <v>0</v>
      </c>
    </row>
    <row r="54" spans="1:6" s="5" customFormat="1" ht="13">
      <c r="A54" s="36"/>
      <c r="B54" s="37"/>
      <c r="C54" s="32"/>
      <c r="D54" s="33"/>
      <c r="E54" s="33"/>
      <c r="F54" s="34"/>
    </row>
    <row r="55" spans="1:6" s="5" customFormat="1" ht="39">
      <c r="A55" s="7" t="s">
        <v>4</v>
      </c>
      <c r="B55" s="41" t="s">
        <v>55</v>
      </c>
      <c r="C55" s="12" t="s">
        <v>6</v>
      </c>
      <c r="D55" s="13">
        <v>6.5</v>
      </c>
      <c r="E55" s="13"/>
      <c r="F55" s="30">
        <f>ROUND(D55*E55,2)</f>
        <v>0</v>
      </c>
    </row>
    <row r="56" spans="1:6" s="5" customFormat="1" ht="13">
      <c r="A56" s="7"/>
      <c r="B56" s="31"/>
      <c r="C56" s="12"/>
      <c r="D56" s="13"/>
      <c r="E56" s="33"/>
      <c r="F56" s="30"/>
    </row>
    <row r="57" spans="1:6" s="5" customFormat="1" ht="39">
      <c r="A57" s="7" t="s">
        <v>5</v>
      </c>
      <c r="B57" s="41" t="s">
        <v>56</v>
      </c>
      <c r="C57" s="12" t="s">
        <v>6</v>
      </c>
      <c r="D57" s="13">
        <v>4.5</v>
      </c>
      <c r="E57" s="13"/>
      <c r="F57" s="30">
        <f>ROUND(D57*E57,2)</f>
        <v>0</v>
      </c>
    </row>
    <row r="58" spans="1:6" s="5" customFormat="1" ht="13">
      <c r="A58" s="7"/>
      <c r="B58" s="31"/>
      <c r="C58" s="12"/>
      <c r="D58" s="13"/>
      <c r="E58" s="33"/>
      <c r="F58" s="30"/>
    </row>
    <row r="59" spans="1:6" s="5" customFormat="1" ht="39">
      <c r="A59" s="7" t="s">
        <v>8</v>
      </c>
      <c r="B59" s="41" t="s">
        <v>206</v>
      </c>
      <c r="C59" s="12" t="s">
        <v>7</v>
      </c>
      <c r="D59" s="13">
        <v>52</v>
      </c>
      <c r="E59" s="13"/>
      <c r="F59" s="30">
        <f>ROUND(D59*E59,2)</f>
        <v>0</v>
      </c>
    </row>
    <row r="60" spans="1:6" s="5" customFormat="1" ht="13">
      <c r="A60" s="7"/>
      <c r="B60" s="31"/>
      <c r="C60" s="12"/>
      <c r="D60" s="13"/>
      <c r="E60" s="33"/>
      <c r="F60" s="30"/>
    </row>
    <row r="61" spans="1:6" s="5" customFormat="1" ht="39">
      <c r="A61" s="7" t="s">
        <v>9</v>
      </c>
      <c r="B61" s="41" t="s">
        <v>207</v>
      </c>
      <c r="C61" s="12" t="s">
        <v>7</v>
      </c>
      <c r="D61" s="13">
        <v>40</v>
      </c>
      <c r="E61" s="13"/>
      <c r="F61" s="30">
        <f>ROUND(D61*E61,2)</f>
        <v>0</v>
      </c>
    </row>
    <row r="62" spans="1:6" s="5" customFormat="1" ht="13">
      <c r="A62" s="7"/>
      <c r="B62" s="31"/>
      <c r="C62" s="12"/>
      <c r="D62" s="13"/>
      <c r="E62" s="33"/>
      <c r="F62" s="30"/>
    </row>
    <row r="63" spans="1:6" s="5" customFormat="1" ht="26">
      <c r="A63" s="7" t="s">
        <v>10</v>
      </c>
      <c r="B63" s="41" t="s">
        <v>64</v>
      </c>
      <c r="C63" s="12" t="s">
        <v>6</v>
      </c>
      <c r="D63" s="13">
        <v>18</v>
      </c>
      <c r="E63" s="13"/>
      <c r="F63" s="30">
        <f>ROUND(D63*E63,2)</f>
        <v>0</v>
      </c>
    </row>
    <row r="64" spans="1:6" s="5" customFormat="1" ht="13">
      <c r="A64" s="7"/>
      <c r="B64" s="31"/>
      <c r="C64" s="12"/>
      <c r="D64" s="13"/>
      <c r="E64" s="13"/>
      <c r="F64" s="30"/>
    </row>
    <row r="65" spans="1:6" s="5" customFormat="1" ht="39">
      <c r="A65" s="7" t="s">
        <v>11</v>
      </c>
      <c r="B65" s="41" t="s">
        <v>65</v>
      </c>
      <c r="C65" s="12" t="s">
        <v>6</v>
      </c>
      <c r="D65" s="13">
        <v>650</v>
      </c>
      <c r="E65" s="13"/>
      <c r="F65" s="30">
        <f>ROUND(D65*E65,2)</f>
        <v>0</v>
      </c>
    </row>
    <row r="66" spans="1:6" s="5" customFormat="1" ht="13">
      <c r="A66" s="7"/>
      <c r="B66" s="31"/>
      <c r="C66" s="12"/>
      <c r="D66" s="13"/>
      <c r="E66" s="33"/>
      <c r="F66" s="30"/>
    </row>
    <row r="67" spans="1:6" s="9" customFormat="1" ht="39">
      <c r="A67" s="7" t="s">
        <v>12</v>
      </c>
      <c r="B67" s="41" t="s">
        <v>123</v>
      </c>
      <c r="C67" s="38"/>
      <c r="D67" s="39"/>
      <c r="E67" s="33"/>
      <c r="F67" s="34"/>
    </row>
    <row r="68" spans="1:6" s="9" customFormat="1" ht="13">
      <c r="A68" s="40"/>
      <c r="B68" s="28" t="s">
        <v>47</v>
      </c>
      <c r="C68" s="12" t="s">
        <v>1</v>
      </c>
      <c r="D68" s="13">
        <v>9</v>
      </c>
      <c r="E68" s="13"/>
      <c r="F68" s="30">
        <f>ROUND(D68*E68,2)</f>
        <v>0</v>
      </c>
    </row>
    <row r="69" spans="1:6" s="9" customFormat="1" ht="13">
      <c r="A69" s="40"/>
      <c r="B69" s="28" t="s">
        <v>48</v>
      </c>
      <c r="C69" s="12" t="s">
        <v>1</v>
      </c>
      <c r="D69" s="13">
        <v>6</v>
      </c>
      <c r="E69" s="13"/>
      <c r="F69" s="30">
        <f>ROUND(D69*E69,2)</f>
        <v>0</v>
      </c>
    </row>
    <row r="70" spans="1:6" s="5" customFormat="1" ht="13">
      <c r="A70" s="7"/>
      <c r="B70" s="31"/>
      <c r="C70" s="12"/>
      <c r="D70" s="13"/>
      <c r="E70" s="33"/>
      <c r="F70" s="30"/>
    </row>
    <row r="71" spans="1:6" s="9" customFormat="1" ht="39">
      <c r="A71" s="7" t="s">
        <v>13</v>
      </c>
      <c r="B71" s="41" t="s">
        <v>119</v>
      </c>
      <c r="C71" s="38"/>
      <c r="D71" s="39"/>
      <c r="E71" s="33"/>
      <c r="F71" s="34"/>
    </row>
    <row r="72" spans="1:6" s="9" customFormat="1" ht="13">
      <c r="A72" s="40"/>
      <c r="B72" s="28" t="s">
        <v>47</v>
      </c>
      <c r="C72" s="12" t="s">
        <v>1</v>
      </c>
      <c r="D72" s="13">
        <v>11</v>
      </c>
      <c r="E72" s="13"/>
      <c r="F72" s="30">
        <f>ROUND(D72*E72,2)</f>
        <v>0</v>
      </c>
    </row>
    <row r="73" spans="1:6" s="9" customFormat="1" ht="13">
      <c r="A73" s="40"/>
      <c r="B73" s="28" t="s">
        <v>48</v>
      </c>
      <c r="C73" s="12" t="s">
        <v>1</v>
      </c>
      <c r="D73" s="13">
        <v>6</v>
      </c>
      <c r="E73" s="13"/>
      <c r="F73" s="30">
        <f>ROUND(D73*E73,2)</f>
        <v>0</v>
      </c>
    </row>
    <row r="74" spans="1:6" s="5" customFormat="1" ht="13">
      <c r="A74" s="7"/>
      <c r="B74" s="31"/>
      <c r="C74" s="12"/>
      <c r="D74" s="13"/>
      <c r="E74" s="33"/>
      <c r="F74" s="30"/>
    </row>
    <row r="75" spans="1:6" s="9" customFormat="1" ht="39">
      <c r="A75" s="7" t="s">
        <v>14</v>
      </c>
      <c r="B75" s="41" t="s">
        <v>124</v>
      </c>
      <c r="C75" s="38"/>
      <c r="D75" s="39"/>
      <c r="E75" s="33"/>
      <c r="F75" s="34"/>
    </row>
    <row r="76" spans="1:6" s="9" customFormat="1" ht="13">
      <c r="A76" s="40"/>
      <c r="B76" s="28" t="s">
        <v>47</v>
      </c>
      <c r="C76" s="12" t="s">
        <v>1</v>
      </c>
      <c r="D76" s="13">
        <v>4</v>
      </c>
      <c r="E76" s="13"/>
      <c r="F76" s="30">
        <f>ROUND(D76*E76,2)</f>
        <v>0</v>
      </c>
    </row>
    <row r="77" spans="1:6" s="9" customFormat="1" ht="13">
      <c r="A77" s="40"/>
      <c r="B77" s="28" t="s">
        <v>48</v>
      </c>
      <c r="C77" s="12" t="s">
        <v>1</v>
      </c>
      <c r="D77" s="13">
        <v>1</v>
      </c>
      <c r="E77" s="13"/>
      <c r="F77" s="30">
        <f>ROUND(D77*E77,2)</f>
        <v>0</v>
      </c>
    </row>
    <row r="78" spans="1:6" s="9" customFormat="1" ht="13">
      <c r="A78" s="40"/>
      <c r="B78" s="28"/>
      <c r="C78" s="12"/>
      <c r="D78" s="13"/>
      <c r="E78" s="13"/>
      <c r="F78" s="30"/>
    </row>
    <row r="79" spans="1:6" s="9" customFormat="1" ht="39">
      <c r="A79" s="7" t="s">
        <v>15</v>
      </c>
      <c r="B79" s="41" t="s">
        <v>61</v>
      </c>
      <c r="C79" s="38"/>
      <c r="D79" s="39"/>
      <c r="E79" s="33"/>
      <c r="F79" s="34"/>
    </row>
    <row r="80" spans="1:6" s="9" customFormat="1" ht="13">
      <c r="A80" s="40"/>
      <c r="B80" s="28" t="s">
        <v>60</v>
      </c>
      <c r="C80" s="12" t="s">
        <v>1</v>
      </c>
      <c r="D80" s="13">
        <v>1</v>
      </c>
      <c r="E80" s="13"/>
      <c r="F80" s="30">
        <f>ROUND(D80*E80,2)</f>
        <v>0</v>
      </c>
    </row>
    <row r="81" spans="1:6" s="5" customFormat="1" ht="13">
      <c r="A81" s="7"/>
      <c r="B81" s="31"/>
      <c r="C81" s="12"/>
      <c r="D81" s="13"/>
      <c r="E81" s="33"/>
      <c r="F81" s="30"/>
    </row>
    <row r="82" spans="1:6" s="9" customFormat="1" ht="39">
      <c r="A82" s="7" t="s">
        <v>16</v>
      </c>
      <c r="B82" s="41" t="s">
        <v>125</v>
      </c>
      <c r="C82" s="38" t="s">
        <v>34</v>
      </c>
      <c r="D82" s="39"/>
      <c r="E82" s="33"/>
      <c r="F82" s="34"/>
    </row>
    <row r="83" spans="1:6" s="9" customFormat="1" ht="13">
      <c r="A83" s="40"/>
      <c r="B83" s="28" t="s">
        <v>47</v>
      </c>
      <c r="C83" s="12" t="s">
        <v>1</v>
      </c>
      <c r="D83" s="13">
        <v>1</v>
      </c>
      <c r="E83" s="13"/>
      <c r="F83" s="30">
        <f>ROUND(D83*E83,2)</f>
        <v>0</v>
      </c>
    </row>
    <row r="84" spans="1:6" s="9" customFormat="1" ht="13">
      <c r="A84" s="40"/>
      <c r="B84" s="28" t="s">
        <v>48</v>
      </c>
      <c r="C84" s="12" t="s">
        <v>1</v>
      </c>
      <c r="D84" s="13">
        <v>1</v>
      </c>
      <c r="E84" s="13"/>
      <c r="F84" s="30">
        <f>ROUND(D84*E84,2)</f>
        <v>0</v>
      </c>
    </row>
    <row r="85" spans="1:6" s="5" customFormat="1" ht="13">
      <c r="A85" s="7"/>
      <c r="B85" s="31"/>
      <c r="C85" s="12"/>
      <c r="D85" s="13"/>
      <c r="E85" s="33"/>
      <c r="F85" s="30"/>
    </row>
    <row r="86" spans="1:6" s="9" customFormat="1" ht="39">
      <c r="A86" s="7" t="s">
        <v>17</v>
      </c>
      <c r="B86" s="41" t="s">
        <v>59</v>
      </c>
      <c r="C86" s="12" t="s">
        <v>7</v>
      </c>
      <c r="D86" s="13">
        <v>1</v>
      </c>
      <c r="E86" s="13"/>
      <c r="F86" s="30">
        <f>ROUND(D86*E86,2)</f>
        <v>0</v>
      </c>
    </row>
    <row r="87" spans="1:6" s="5" customFormat="1" ht="13">
      <c r="A87" s="7"/>
      <c r="B87" s="31"/>
      <c r="C87" s="12"/>
      <c r="D87" s="13"/>
      <c r="E87" s="33"/>
      <c r="F87" s="30"/>
    </row>
    <row r="88" spans="1:6" s="9" customFormat="1" ht="39">
      <c r="A88" s="7" t="s">
        <v>18</v>
      </c>
      <c r="B88" s="41" t="s">
        <v>62</v>
      </c>
      <c r="C88" s="12" t="s">
        <v>6</v>
      </c>
      <c r="D88" s="13">
        <v>210</v>
      </c>
      <c r="E88" s="13"/>
      <c r="F88" s="30">
        <f>ROUND(D88*E88,2)</f>
        <v>0</v>
      </c>
    </row>
    <row r="89" spans="1:6" s="5" customFormat="1" ht="13">
      <c r="A89" s="7"/>
      <c r="B89" s="31"/>
      <c r="C89" s="12"/>
      <c r="D89" s="13"/>
      <c r="E89" s="33"/>
      <c r="F89" s="30"/>
    </row>
    <row r="90" spans="1:6" s="5" customFormat="1" ht="130.5" customHeight="1">
      <c r="A90" s="7" t="s">
        <v>19</v>
      </c>
      <c r="B90" s="41" t="s">
        <v>74</v>
      </c>
      <c r="C90" s="12" t="s">
        <v>7</v>
      </c>
      <c r="D90" s="13">
        <v>42</v>
      </c>
      <c r="E90" s="13"/>
      <c r="F90" s="30">
        <f>ROUND(D90*E90,2)</f>
        <v>0</v>
      </c>
    </row>
    <row r="91" spans="1:6" s="5" customFormat="1" ht="13">
      <c r="A91" s="7"/>
      <c r="B91" s="31"/>
      <c r="C91" s="12"/>
      <c r="D91" s="13"/>
      <c r="E91" s="33"/>
      <c r="F91" s="30"/>
    </row>
    <row r="92" spans="1:6" s="5" customFormat="1" ht="13">
      <c r="A92" s="7"/>
      <c r="B92" s="11" t="s">
        <v>63</v>
      </c>
      <c r="C92" s="8"/>
      <c r="D92" s="6"/>
      <c r="E92" s="10"/>
      <c r="F92" s="6"/>
    </row>
    <row r="93" spans="1:6" s="5" customFormat="1" ht="130">
      <c r="A93" s="7" t="s">
        <v>20</v>
      </c>
      <c r="B93" s="41" t="s">
        <v>78</v>
      </c>
      <c r="C93" s="12" t="s">
        <v>7</v>
      </c>
      <c r="D93" s="13">
        <v>95</v>
      </c>
      <c r="E93" s="13"/>
      <c r="F93" s="30">
        <f>ROUND(D93*E93,2)</f>
        <v>0</v>
      </c>
    </row>
    <row r="94" spans="1:6" s="5" customFormat="1" ht="13">
      <c r="A94" s="7"/>
      <c r="B94" s="11"/>
      <c r="C94" s="8"/>
      <c r="D94" s="6"/>
      <c r="E94" s="10"/>
      <c r="F94" s="6"/>
    </row>
    <row r="95" spans="1:6" s="5" customFormat="1" ht="39">
      <c r="A95" s="7" t="s">
        <v>21</v>
      </c>
      <c r="B95" s="41" t="s">
        <v>194</v>
      </c>
      <c r="C95" s="12" t="s">
        <v>6</v>
      </c>
      <c r="D95" s="13">
        <v>190</v>
      </c>
      <c r="E95" s="13"/>
      <c r="F95" s="30">
        <f>ROUND(D95*E95,2)</f>
        <v>0</v>
      </c>
    </row>
    <row r="96" spans="1:6" s="5" customFormat="1" ht="13">
      <c r="A96" s="7"/>
      <c r="B96" s="11"/>
      <c r="C96" s="8"/>
      <c r="D96" s="6"/>
      <c r="E96" s="10"/>
      <c r="F96" s="6"/>
    </row>
    <row r="97" spans="1:6" s="5" customFormat="1" ht="26">
      <c r="A97" s="7" t="s">
        <v>22</v>
      </c>
      <c r="B97" s="41" t="s">
        <v>57</v>
      </c>
      <c r="C97" s="12" t="s">
        <v>7</v>
      </c>
      <c r="D97" s="13">
        <v>4</v>
      </c>
      <c r="E97" s="13"/>
      <c r="F97" s="30">
        <f>ROUND(D97*E97,2)</f>
        <v>0</v>
      </c>
    </row>
    <row r="98" spans="1:6" s="5" customFormat="1" ht="13">
      <c r="A98" s="7"/>
      <c r="B98" s="11"/>
      <c r="C98" s="8"/>
      <c r="D98" s="6"/>
      <c r="E98" s="457"/>
      <c r="F98" s="6"/>
    </row>
    <row r="99" spans="1:6" s="5" customFormat="1" ht="26">
      <c r="A99" s="7" t="s">
        <v>23</v>
      </c>
      <c r="B99" s="41" t="s">
        <v>58</v>
      </c>
      <c r="C99" s="12" t="s">
        <v>7</v>
      </c>
      <c r="D99" s="13">
        <v>137</v>
      </c>
      <c r="E99" s="13"/>
      <c r="F99" s="30">
        <f>ROUND(D99*E99,2)</f>
        <v>0</v>
      </c>
    </row>
    <row r="100" spans="1:6" s="5" customFormat="1" ht="13">
      <c r="A100" s="7"/>
      <c r="B100" s="11"/>
      <c r="C100" s="8"/>
      <c r="D100" s="6"/>
      <c r="E100" s="10"/>
      <c r="F100" s="6"/>
    </row>
    <row r="101" spans="1:6" s="5" customFormat="1" ht="26">
      <c r="A101" s="7" t="s">
        <v>24</v>
      </c>
      <c r="B101" s="41" t="s">
        <v>64</v>
      </c>
      <c r="C101" s="12" t="s">
        <v>6</v>
      </c>
      <c r="D101" s="13">
        <v>180</v>
      </c>
      <c r="E101" s="13"/>
      <c r="F101" s="30">
        <f>ROUND(D101*E101,2)</f>
        <v>0</v>
      </c>
    </row>
    <row r="102" spans="1:6" s="5" customFormat="1" ht="13">
      <c r="A102" s="7"/>
      <c r="B102" s="11"/>
      <c r="C102" s="8"/>
      <c r="D102" s="6"/>
      <c r="E102" s="10"/>
      <c r="F102" s="6"/>
    </row>
    <row r="103" spans="1:6" s="5" customFormat="1" ht="39">
      <c r="A103" s="7" t="s">
        <v>25</v>
      </c>
      <c r="B103" s="41" t="s">
        <v>90</v>
      </c>
      <c r="C103" s="12" t="s">
        <v>6</v>
      </c>
      <c r="D103" s="13">
        <v>130</v>
      </c>
      <c r="E103" s="13"/>
      <c r="F103" s="30">
        <f>ROUND(D103*E103,2)</f>
        <v>0</v>
      </c>
    </row>
    <row r="104" spans="1:6" s="5" customFormat="1" ht="13">
      <c r="A104" s="7"/>
      <c r="B104" s="11"/>
      <c r="C104" s="8"/>
      <c r="D104" s="6"/>
      <c r="E104" s="10"/>
      <c r="F104" s="6"/>
    </row>
    <row r="105" spans="1:6" s="5" customFormat="1" ht="104">
      <c r="A105" s="7" t="s">
        <v>26</v>
      </c>
      <c r="B105" s="41" t="s">
        <v>82</v>
      </c>
      <c r="C105" s="12" t="s">
        <v>7</v>
      </c>
      <c r="D105" s="13">
        <v>95</v>
      </c>
      <c r="E105" s="13"/>
      <c r="F105" s="30">
        <f>ROUND(D105*E105,2)</f>
        <v>0</v>
      </c>
    </row>
    <row r="106" spans="1:6" s="5" customFormat="1" ht="13">
      <c r="A106" s="36"/>
      <c r="B106" s="37"/>
      <c r="C106" s="32"/>
      <c r="D106" s="33"/>
      <c r="E106" s="33"/>
      <c r="F106" s="34"/>
    </row>
    <row r="107" spans="1:6" s="5" customFormat="1" ht="117">
      <c r="A107" s="7" t="s">
        <v>27</v>
      </c>
      <c r="B107" s="41" t="s">
        <v>75</v>
      </c>
      <c r="C107" s="12" t="s">
        <v>7</v>
      </c>
      <c r="D107" s="13">
        <v>55</v>
      </c>
      <c r="E107" s="13"/>
      <c r="F107" s="30">
        <f>ROUND(D107*E107,2)</f>
        <v>0</v>
      </c>
    </row>
    <row r="108" spans="1:6" s="5" customFormat="1" ht="13">
      <c r="A108" s="36"/>
      <c r="B108" s="37"/>
      <c r="C108" s="32"/>
      <c r="D108" s="33"/>
      <c r="E108" s="33"/>
      <c r="F108" s="34"/>
    </row>
    <row r="109" spans="1:6" s="5" customFormat="1" ht="39">
      <c r="A109" s="7" t="s">
        <v>28</v>
      </c>
      <c r="B109" s="41" t="s">
        <v>86</v>
      </c>
      <c r="C109" s="12" t="s">
        <v>7</v>
      </c>
      <c r="D109" s="13">
        <v>45</v>
      </c>
      <c r="E109" s="13"/>
      <c r="F109" s="30">
        <f>ROUND(D109*E109,2)</f>
        <v>0</v>
      </c>
    </row>
    <row r="110" spans="1:6" s="5" customFormat="1" ht="13">
      <c r="A110" s="36"/>
      <c r="B110" s="37"/>
      <c r="C110" s="32"/>
      <c r="D110" s="33"/>
      <c r="E110" s="33"/>
      <c r="F110" s="34"/>
    </row>
    <row r="111" spans="1:6" s="5" customFormat="1" ht="117">
      <c r="A111" s="7" t="s">
        <v>29</v>
      </c>
      <c r="B111" s="41" t="s">
        <v>79</v>
      </c>
      <c r="C111" s="12" t="s">
        <v>6</v>
      </c>
      <c r="D111" s="13">
        <v>350</v>
      </c>
      <c r="E111" s="13"/>
      <c r="F111" s="30">
        <f>ROUND(D111*E111,2)</f>
        <v>0</v>
      </c>
    </row>
    <row r="112" spans="1:6" s="5" customFormat="1" ht="13">
      <c r="A112" s="36"/>
      <c r="B112" s="37"/>
      <c r="C112" s="32"/>
      <c r="D112" s="33"/>
      <c r="E112" s="33"/>
      <c r="F112" s="34"/>
    </row>
    <row r="113" spans="1:6" s="5" customFormat="1" ht="26">
      <c r="A113" s="7" t="s">
        <v>30</v>
      </c>
      <c r="B113" s="41" t="s">
        <v>91</v>
      </c>
      <c r="C113" s="12" t="s">
        <v>6</v>
      </c>
      <c r="D113" s="13">
        <v>40</v>
      </c>
      <c r="E113" s="13"/>
      <c r="F113" s="30">
        <f>ROUND(D113*E113,2)</f>
        <v>0</v>
      </c>
    </row>
    <row r="114" spans="1:6" s="5" customFormat="1" ht="13">
      <c r="A114" s="7"/>
      <c r="B114" s="41"/>
      <c r="C114" s="12"/>
      <c r="D114" s="13"/>
      <c r="E114" s="33"/>
      <c r="F114" s="30"/>
    </row>
    <row r="115" spans="1:6" s="5" customFormat="1" ht="39">
      <c r="A115" s="7" t="s">
        <v>31</v>
      </c>
      <c r="B115" s="41" t="s">
        <v>65</v>
      </c>
      <c r="C115" s="12" t="s">
        <v>6</v>
      </c>
      <c r="D115" s="13">
        <v>700</v>
      </c>
      <c r="E115" s="13"/>
      <c r="F115" s="30">
        <f>ROUND(D115*E115,2)</f>
        <v>0</v>
      </c>
    </row>
    <row r="116" spans="1:6" s="5" customFormat="1" ht="13">
      <c r="A116" s="7"/>
      <c r="B116" s="41"/>
      <c r="C116" s="12"/>
      <c r="D116" s="13"/>
      <c r="E116" s="33"/>
      <c r="F116" s="30"/>
    </row>
    <row r="117" spans="1:6" s="9" customFormat="1" ht="52">
      <c r="A117" s="7" t="s">
        <v>32</v>
      </c>
      <c r="B117" s="41" t="s">
        <v>126</v>
      </c>
      <c r="C117" s="38"/>
      <c r="D117" s="39"/>
      <c r="E117" s="33"/>
      <c r="F117" s="34"/>
    </row>
    <row r="118" spans="1:6" s="9" customFormat="1" ht="13">
      <c r="A118" s="40"/>
      <c r="B118" s="28" t="s">
        <v>47</v>
      </c>
      <c r="C118" s="12" t="s">
        <v>1</v>
      </c>
      <c r="D118" s="13">
        <v>2</v>
      </c>
      <c r="E118" s="13"/>
      <c r="F118" s="30">
        <f>ROUND(D118*E118,2)</f>
        <v>0</v>
      </c>
    </row>
    <row r="119" spans="1:6" s="9" customFormat="1" ht="13">
      <c r="A119" s="40"/>
      <c r="B119" s="28" t="s">
        <v>48</v>
      </c>
      <c r="C119" s="12" t="s">
        <v>1</v>
      </c>
      <c r="D119" s="13">
        <v>2</v>
      </c>
      <c r="E119" s="13"/>
      <c r="F119" s="30">
        <f>ROUND(D119*E119,2)</f>
        <v>0</v>
      </c>
    </row>
    <row r="120" spans="1:6" s="9" customFormat="1" ht="13">
      <c r="A120" s="40"/>
      <c r="B120" s="28" t="s">
        <v>68</v>
      </c>
      <c r="C120" s="12" t="s">
        <v>1</v>
      </c>
      <c r="D120" s="13">
        <v>14</v>
      </c>
      <c r="E120" s="13"/>
      <c r="F120" s="30">
        <f>ROUND(D120*E120,2)</f>
        <v>0</v>
      </c>
    </row>
    <row r="121" spans="1:6" s="5" customFormat="1" ht="13">
      <c r="A121" s="7"/>
      <c r="B121" s="41"/>
      <c r="C121" s="12"/>
      <c r="D121" s="13"/>
      <c r="E121" s="33"/>
      <c r="F121" s="30"/>
    </row>
    <row r="122" spans="1:6" s="9" customFormat="1" ht="39">
      <c r="A122" s="7" t="s">
        <v>67</v>
      </c>
      <c r="B122" s="41" t="s">
        <v>127</v>
      </c>
      <c r="C122" s="38"/>
      <c r="D122" s="39"/>
      <c r="E122" s="33"/>
      <c r="F122" s="34"/>
    </row>
    <row r="123" spans="1:6" s="9" customFormat="1" ht="13">
      <c r="A123" s="40"/>
      <c r="B123" s="28" t="s">
        <v>47</v>
      </c>
      <c r="C123" s="12" t="s">
        <v>1</v>
      </c>
      <c r="D123" s="13">
        <v>2</v>
      </c>
      <c r="E123" s="13"/>
      <c r="F123" s="30">
        <f>ROUND(D123*E123,2)</f>
        <v>0</v>
      </c>
    </row>
    <row r="124" spans="1:6" s="9" customFormat="1" ht="13">
      <c r="A124" s="40"/>
      <c r="B124" s="28" t="s">
        <v>48</v>
      </c>
      <c r="C124" s="12" t="s">
        <v>1</v>
      </c>
      <c r="D124" s="13">
        <v>2</v>
      </c>
      <c r="E124" s="13"/>
      <c r="F124" s="30">
        <f>ROUND(D124*E124,2)</f>
        <v>0</v>
      </c>
    </row>
    <row r="125" spans="1:6" s="9" customFormat="1" ht="13">
      <c r="A125" s="40"/>
      <c r="B125" s="28" t="s">
        <v>68</v>
      </c>
      <c r="C125" s="12" t="s">
        <v>1</v>
      </c>
      <c r="D125" s="13">
        <v>3</v>
      </c>
      <c r="E125" s="13"/>
      <c r="F125" s="30">
        <f>ROUND(D125*E125,2)</f>
        <v>0</v>
      </c>
    </row>
    <row r="126" spans="1:6" s="5" customFormat="1" ht="13">
      <c r="A126" s="7"/>
      <c r="B126" s="41"/>
      <c r="C126" s="12"/>
      <c r="D126" s="13"/>
      <c r="E126" s="33"/>
      <c r="F126" s="30"/>
    </row>
    <row r="127" spans="1:6" s="9" customFormat="1" ht="39">
      <c r="A127" s="7" t="s">
        <v>69</v>
      </c>
      <c r="B127" s="41" t="s">
        <v>128</v>
      </c>
      <c r="C127" s="38"/>
      <c r="D127" s="39"/>
      <c r="E127" s="33"/>
      <c r="F127" s="34"/>
    </row>
    <row r="128" spans="1:6" s="9" customFormat="1" ht="13">
      <c r="A128" s="40"/>
      <c r="B128" s="28" t="s">
        <v>70</v>
      </c>
      <c r="C128" s="12" t="s">
        <v>1</v>
      </c>
      <c r="D128" s="13">
        <v>2</v>
      </c>
      <c r="E128" s="13"/>
      <c r="F128" s="30">
        <f>ROUND(D128*E128,2)</f>
        <v>0</v>
      </c>
    </row>
    <row r="129" spans="1:6" s="5" customFormat="1" ht="13">
      <c r="A129" s="7"/>
      <c r="B129" s="41"/>
      <c r="C129" s="12"/>
      <c r="D129" s="13"/>
      <c r="E129" s="33"/>
      <c r="F129" s="30"/>
    </row>
    <row r="130" spans="1:6" s="9" customFormat="1" ht="52">
      <c r="A130" s="7" t="s">
        <v>71</v>
      </c>
      <c r="B130" s="41" t="s">
        <v>129</v>
      </c>
      <c r="C130" s="38"/>
      <c r="D130" s="39"/>
      <c r="E130" s="33"/>
      <c r="F130" s="34"/>
    </row>
    <row r="131" spans="1:6" s="9" customFormat="1" ht="13">
      <c r="A131" s="40"/>
      <c r="B131" s="28" t="s">
        <v>70</v>
      </c>
      <c r="C131" s="12" t="s">
        <v>1</v>
      </c>
      <c r="D131" s="13">
        <v>2</v>
      </c>
      <c r="E131" s="13"/>
      <c r="F131" s="30">
        <f>ROUND(D131*E131,2)</f>
        <v>0</v>
      </c>
    </row>
    <row r="132" spans="1:6" s="9" customFormat="1" ht="13">
      <c r="A132" s="40"/>
      <c r="B132" s="28"/>
      <c r="C132" s="12"/>
      <c r="D132" s="13"/>
      <c r="E132" s="13"/>
      <c r="F132" s="30"/>
    </row>
    <row r="133" spans="1:6" s="9" customFormat="1" ht="39">
      <c r="A133" s="7" t="s">
        <v>72</v>
      </c>
      <c r="B133" s="41" t="s">
        <v>135</v>
      </c>
      <c r="C133" s="38"/>
      <c r="D133" s="39"/>
      <c r="E133" s="33"/>
      <c r="F133" s="34"/>
    </row>
    <row r="134" spans="1:6" s="9" customFormat="1" ht="13">
      <c r="A134" s="40"/>
      <c r="B134" s="28" t="s">
        <v>47</v>
      </c>
      <c r="C134" s="12" t="s">
        <v>1</v>
      </c>
      <c r="D134" s="13">
        <v>6</v>
      </c>
      <c r="E134" s="13"/>
      <c r="F134" s="30">
        <f>ROUND(D134*E134,2)</f>
        <v>0</v>
      </c>
    </row>
    <row r="135" spans="1:6" s="9" customFormat="1" ht="13">
      <c r="A135" s="40"/>
      <c r="B135" s="28" t="s">
        <v>48</v>
      </c>
      <c r="C135" s="12" t="s">
        <v>1</v>
      </c>
      <c r="D135" s="13">
        <v>4</v>
      </c>
      <c r="E135" s="13"/>
      <c r="F135" s="30">
        <f>ROUND(D135*E135,2)</f>
        <v>0</v>
      </c>
    </row>
    <row r="136" spans="1:6" s="9" customFormat="1" ht="13">
      <c r="A136" s="40"/>
      <c r="B136" s="28" t="s">
        <v>68</v>
      </c>
      <c r="C136" s="12" t="s">
        <v>1</v>
      </c>
      <c r="D136" s="13">
        <v>1</v>
      </c>
      <c r="E136" s="13"/>
      <c r="F136" s="30">
        <f>ROUND(D136*E136,2)</f>
        <v>0</v>
      </c>
    </row>
    <row r="137" spans="1:6" s="9" customFormat="1" ht="13">
      <c r="A137" s="40"/>
      <c r="B137" s="28"/>
      <c r="C137" s="12"/>
      <c r="D137" s="13"/>
      <c r="E137" s="13"/>
      <c r="F137" s="30"/>
    </row>
    <row r="138" spans="1:6" s="9" customFormat="1" ht="52">
      <c r="A138" s="7" t="s">
        <v>73</v>
      </c>
      <c r="B138" s="41" t="s">
        <v>130</v>
      </c>
      <c r="C138" s="38"/>
      <c r="D138" s="39"/>
      <c r="E138" s="33"/>
      <c r="F138" s="34"/>
    </row>
    <row r="139" spans="1:6" s="9" customFormat="1" ht="13">
      <c r="A139" s="40"/>
      <c r="B139" s="28" t="s">
        <v>70</v>
      </c>
      <c r="C139" s="12" t="s">
        <v>1</v>
      </c>
      <c r="D139" s="13">
        <v>2</v>
      </c>
      <c r="E139" s="13"/>
      <c r="F139" s="30">
        <f>ROUND(D139*E139,2)</f>
        <v>0</v>
      </c>
    </row>
    <row r="140" spans="1:6" s="9" customFormat="1" ht="13">
      <c r="A140" s="40"/>
      <c r="B140" s="28"/>
      <c r="C140" s="12"/>
      <c r="D140" s="13"/>
      <c r="E140" s="13"/>
      <c r="F140" s="30"/>
    </row>
    <row r="141" spans="1:6" s="9" customFormat="1" ht="39">
      <c r="A141" s="7" t="s">
        <v>76</v>
      </c>
      <c r="B141" s="41" t="s">
        <v>131</v>
      </c>
      <c r="C141" s="38"/>
      <c r="D141" s="39"/>
      <c r="E141" s="33"/>
      <c r="F141" s="34"/>
    </row>
    <row r="142" spans="1:6" s="9" customFormat="1" ht="13">
      <c r="A142" s="40"/>
      <c r="B142" s="28" t="s">
        <v>47</v>
      </c>
      <c r="C142" s="12" t="s">
        <v>1</v>
      </c>
      <c r="D142" s="13">
        <v>16</v>
      </c>
      <c r="E142" s="13"/>
      <c r="F142" s="30">
        <f>ROUND(D142*E142,2)</f>
        <v>0</v>
      </c>
    </row>
    <row r="143" spans="1:6" s="9" customFormat="1" ht="13">
      <c r="A143" s="40"/>
      <c r="B143" s="28" t="s">
        <v>48</v>
      </c>
      <c r="C143" s="12" t="s">
        <v>1</v>
      </c>
      <c r="D143" s="13">
        <v>4</v>
      </c>
      <c r="E143" s="13"/>
      <c r="F143" s="30">
        <f>ROUND(D143*E143,2)</f>
        <v>0</v>
      </c>
    </row>
    <row r="144" spans="1:6" s="9" customFormat="1" ht="13">
      <c r="A144" s="40"/>
      <c r="B144" s="28" t="s">
        <v>68</v>
      </c>
      <c r="C144" s="12" t="s">
        <v>1</v>
      </c>
      <c r="D144" s="13">
        <v>2</v>
      </c>
      <c r="E144" s="13"/>
      <c r="F144" s="30">
        <f>ROUND(D144*E144,2)</f>
        <v>0</v>
      </c>
    </row>
    <row r="145" spans="1:6" s="9" customFormat="1" ht="13">
      <c r="A145" s="40"/>
      <c r="B145" s="28"/>
      <c r="C145" s="12"/>
      <c r="D145" s="33"/>
      <c r="E145" s="13"/>
      <c r="F145" s="30"/>
    </row>
    <row r="146" spans="1:6" s="5" customFormat="1" ht="117">
      <c r="A146" s="7" t="s">
        <v>81</v>
      </c>
      <c r="B146" s="41" t="s">
        <v>79</v>
      </c>
      <c r="C146" s="12" t="s">
        <v>6</v>
      </c>
      <c r="D146" s="13">
        <v>390</v>
      </c>
      <c r="E146" s="13"/>
      <c r="F146" s="30">
        <f>ROUND(D146*E146,2)</f>
        <v>0</v>
      </c>
    </row>
    <row r="147" spans="1:6" s="9" customFormat="1" ht="13">
      <c r="A147" s="40"/>
      <c r="B147" s="28"/>
      <c r="C147" s="12"/>
      <c r="D147" s="33"/>
      <c r="E147" s="13"/>
      <c r="F147" s="30"/>
    </row>
    <row r="148" spans="1:6" s="5" customFormat="1" ht="26">
      <c r="A148" s="7" t="s">
        <v>83</v>
      </c>
      <c r="B148" s="41" t="s">
        <v>94</v>
      </c>
      <c r="C148" s="12" t="s">
        <v>6</v>
      </c>
      <c r="D148" s="13">
        <v>200</v>
      </c>
      <c r="E148" s="13"/>
      <c r="F148" s="30">
        <f>ROUND(D148*E148,2)</f>
        <v>0</v>
      </c>
    </row>
    <row r="149" spans="1:6" s="5" customFormat="1" ht="13">
      <c r="A149" s="7"/>
      <c r="B149" s="41"/>
      <c r="C149" s="12"/>
      <c r="D149" s="13"/>
      <c r="E149" s="33"/>
      <c r="F149" s="30"/>
    </row>
    <row r="150" spans="1:6" s="5" customFormat="1" ht="13">
      <c r="A150" s="7"/>
      <c r="B150" s="11" t="s">
        <v>80</v>
      </c>
      <c r="C150" s="8"/>
      <c r="D150" s="6"/>
      <c r="E150" s="10"/>
      <c r="F150" s="6"/>
    </row>
    <row r="151" spans="1:6" s="5" customFormat="1" ht="78">
      <c r="A151" s="7" t="s">
        <v>84</v>
      </c>
      <c r="B151" s="41" t="s">
        <v>171</v>
      </c>
      <c r="C151" s="12" t="s">
        <v>7</v>
      </c>
      <c r="D151" s="13">
        <v>60</v>
      </c>
      <c r="E151" s="13"/>
      <c r="F151" s="30">
        <f>ROUND(D151*E151,2)</f>
        <v>0</v>
      </c>
    </row>
    <row r="152" spans="1:6" s="5" customFormat="1" ht="13">
      <c r="A152" s="7"/>
      <c r="B152" s="11"/>
      <c r="C152" s="8"/>
      <c r="D152" s="6"/>
      <c r="E152" s="10"/>
      <c r="F152" s="6"/>
    </row>
    <row r="153" spans="1:6" s="5" customFormat="1" ht="26">
      <c r="A153" s="7" t="s">
        <v>85</v>
      </c>
      <c r="B153" s="41" t="s">
        <v>58</v>
      </c>
      <c r="C153" s="12" t="s">
        <v>7</v>
      </c>
      <c r="D153" s="13">
        <v>75</v>
      </c>
      <c r="E153" s="13"/>
      <c r="F153" s="30">
        <f>ROUND(D153*E153,2)</f>
        <v>0</v>
      </c>
    </row>
    <row r="154" spans="1:6" s="5" customFormat="1" ht="13">
      <c r="A154" s="35"/>
      <c r="B154" s="42"/>
      <c r="C154" s="43"/>
      <c r="D154" s="44"/>
      <c r="E154" s="45"/>
      <c r="F154" s="44"/>
    </row>
    <row r="155" spans="1:6" s="5" customFormat="1" ht="26">
      <c r="A155" s="7" t="s">
        <v>87</v>
      </c>
      <c r="B155" s="41" t="s">
        <v>64</v>
      </c>
      <c r="C155" s="12" t="s">
        <v>6</v>
      </c>
      <c r="D155" s="13">
        <v>7</v>
      </c>
      <c r="E155" s="13"/>
      <c r="F155" s="30">
        <f>ROUND(D155*E155,2)</f>
        <v>0</v>
      </c>
    </row>
    <row r="156" spans="1:6" s="5" customFormat="1" ht="13">
      <c r="A156" s="35"/>
      <c r="B156" s="42"/>
      <c r="C156" s="43"/>
      <c r="D156" s="44"/>
      <c r="E156" s="45"/>
      <c r="F156" s="44"/>
    </row>
    <row r="157" spans="1:6" s="5" customFormat="1" ht="39">
      <c r="A157" s="7" t="s">
        <v>88</v>
      </c>
      <c r="B157" s="41" t="s">
        <v>86</v>
      </c>
      <c r="C157" s="12" t="s">
        <v>7</v>
      </c>
      <c r="D157" s="13">
        <v>40</v>
      </c>
      <c r="E157" s="13"/>
      <c r="F157" s="30">
        <f>ROUND(D157*E157,2)</f>
        <v>0</v>
      </c>
    </row>
    <row r="158" spans="1:6" s="5" customFormat="1" ht="13">
      <c r="A158" s="7"/>
      <c r="B158" s="11"/>
      <c r="C158" s="8"/>
      <c r="D158" s="6"/>
      <c r="E158" s="10"/>
      <c r="F158" s="6"/>
    </row>
    <row r="159" spans="1:6" s="5" customFormat="1" ht="39">
      <c r="A159" s="7" t="s">
        <v>92</v>
      </c>
      <c r="B159" s="41" t="s">
        <v>65</v>
      </c>
      <c r="C159" s="12" t="s">
        <v>6</v>
      </c>
      <c r="D159" s="13">
        <v>440</v>
      </c>
      <c r="E159" s="13"/>
      <c r="F159" s="30">
        <f>ROUND(D159*E159,2)</f>
        <v>0</v>
      </c>
    </row>
    <row r="160" spans="1:6" s="5" customFormat="1" ht="13">
      <c r="A160" s="7"/>
      <c r="B160" s="41"/>
      <c r="C160" s="12"/>
      <c r="D160" s="13"/>
      <c r="E160" s="33"/>
      <c r="F160" s="30"/>
    </row>
    <row r="161" spans="1:6" s="5" customFormat="1" ht="117">
      <c r="A161" s="7" t="s">
        <v>95</v>
      </c>
      <c r="B161" s="41" t="s">
        <v>89</v>
      </c>
      <c r="C161" s="12" t="s">
        <v>6</v>
      </c>
      <c r="D161" s="13">
        <v>365</v>
      </c>
      <c r="E161" s="13"/>
      <c r="F161" s="30">
        <f>ROUND(D161*E161,2)</f>
        <v>0</v>
      </c>
    </row>
    <row r="162" spans="1:6" s="5" customFormat="1" ht="13">
      <c r="A162" s="7"/>
      <c r="B162" s="41"/>
      <c r="C162" s="12"/>
      <c r="D162" s="13"/>
      <c r="E162" s="33"/>
      <c r="F162" s="30"/>
    </row>
    <row r="163" spans="1:6" s="5" customFormat="1" ht="39">
      <c r="A163" s="7" t="s">
        <v>96</v>
      </c>
      <c r="B163" s="41" t="s">
        <v>93</v>
      </c>
      <c r="C163" s="12" t="s">
        <v>6</v>
      </c>
      <c r="D163" s="13">
        <v>20</v>
      </c>
      <c r="E163" s="13"/>
      <c r="F163" s="30">
        <f>ROUND(D163*E163,2)</f>
        <v>0</v>
      </c>
    </row>
    <row r="164" spans="1:6" s="5" customFormat="1" ht="13">
      <c r="A164" s="7"/>
      <c r="B164" s="41"/>
      <c r="C164" s="12"/>
      <c r="D164" s="13"/>
      <c r="E164" s="33"/>
      <c r="F164" s="30"/>
    </row>
    <row r="165" spans="1:6" s="5" customFormat="1" ht="26">
      <c r="A165" s="7" t="s">
        <v>97</v>
      </c>
      <c r="B165" s="41" t="s">
        <v>94</v>
      </c>
      <c r="C165" s="12" t="s">
        <v>6</v>
      </c>
      <c r="D165" s="13">
        <v>130</v>
      </c>
      <c r="E165" s="13"/>
      <c r="F165" s="30">
        <f>ROUND(D165*E165,2)</f>
        <v>0</v>
      </c>
    </row>
    <row r="166" spans="1:6" s="5" customFormat="1" ht="13">
      <c r="A166" s="7"/>
      <c r="B166" s="41"/>
      <c r="C166" s="12"/>
      <c r="D166" s="13"/>
      <c r="E166" s="33"/>
      <c r="F166" s="30"/>
    </row>
    <row r="167" spans="1:6" s="9" customFormat="1" ht="52">
      <c r="A167" s="7" t="s">
        <v>98</v>
      </c>
      <c r="B167" s="41" t="s">
        <v>133</v>
      </c>
      <c r="C167" s="38"/>
      <c r="D167" s="39"/>
      <c r="E167" s="33"/>
      <c r="F167" s="34"/>
    </row>
    <row r="168" spans="1:6" s="9" customFormat="1" ht="13">
      <c r="A168" s="40"/>
      <c r="B168" s="28" t="s">
        <v>47</v>
      </c>
      <c r="C168" s="12" t="s">
        <v>1</v>
      </c>
      <c r="D168" s="13">
        <v>2</v>
      </c>
      <c r="E168" s="13"/>
      <c r="F168" s="30">
        <f>ROUND(D168*E168,2)</f>
        <v>0</v>
      </c>
    </row>
    <row r="169" spans="1:6" s="9" customFormat="1" ht="13">
      <c r="A169" s="40"/>
      <c r="B169" s="28" t="s">
        <v>48</v>
      </c>
      <c r="C169" s="12" t="s">
        <v>1</v>
      </c>
      <c r="D169" s="13">
        <v>5</v>
      </c>
      <c r="E169" s="13"/>
      <c r="F169" s="30">
        <f>ROUND(D169*E169,2)</f>
        <v>0</v>
      </c>
    </row>
    <row r="170" spans="1:6" s="9" customFormat="1" ht="13">
      <c r="A170" s="40"/>
      <c r="B170" s="28" t="s">
        <v>68</v>
      </c>
      <c r="C170" s="12" t="s">
        <v>1</v>
      </c>
      <c r="D170" s="13">
        <v>9</v>
      </c>
      <c r="E170" s="13"/>
      <c r="F170" s="30">
        <f>ROUND(D170*E170,2)</f>
        <v>0</v>
      </c>
    </row>
    <row r="171" spans="1:6" s="9" customFormat="1" ht="13">
      <c r="A171" s="40"/>
      <c r="B171" s="28"/>
      <c r="C171" s="12"/>
      <c r="D171" s="13"/>
      <c r="E171" s="13"/>
      <c r="F171" s="30"/>
    </row>
    <row r="172" spans="1:6" s="9" customFormat="1" ht="52">
      <c r="A172" s="7" t="s">
        <v>99</v>
      </c>
      <c r="B172" s="41" t="s">
        <v>132</v>
      </c>
      <c r="C172" s="38"/>
      <c r="D172" s="39"/>
      <c r="E172" s="33"/>
      <c r="F172" s="34"/>
    </row>
    <row r="173" spans="1:6" s="9" customFormat="1" ht="13">
      <c r="A173" s="40"/>
      <c r="B173" s="28" t="s">
        <v>60</v>
      </c>
      <c r="C173" s="12" t="s">
        <v>1</v>
      </c>
      <c r="D173" s="13">
        <v>1</v>
      </c>
      <c r="E173" s="13"/>
      <c r="F173" s="30">
        <f>ROUND(D173*E173,2)</f>
        <v>0</v>
      </c>
    </row>
    <row r="174" spans="1:6" s="9" customFormat="1" ht="13">
      <c r="A174" s="40"/>
      <c r="B174" s="28"/>
      <c r="C174" s="12"/>
      <c r="D174" s="13"/>
      <c r="E174" s="13"/>
      <c r="F174" s="30"/>
    </row>
    <row r="175" spans="1:6" s="9" customFormat="1" ht="39">
      <c r="A175" s="7" t="s">
        <v>100</v>
      </c>
      <c r="B175" s="41" t="s">
        <v>119</v>
      </c>
      <c r="C175" s="38"/>
      <c r="D175" s="39"/>
      <c r="E175" s="33"/>
      <c r="F175" s="34"/>
    </row>
    <row r="176" spans="1:6" s="9" customFormat="1" ht="13">
      <c r="A176" s="40"/>
      <c r="B176" s="28" t="s">
        <v>47</v>
      </c>
      <c r="C176" s="12" t="s">
        <v>1</v>
      </c>
      <c r="D176" s="13">
        <v>15</v>
      </c>
      <c r="E176" s="13"/>
      <c r="F176" s="30">
        <f>ROUND(D176*E176,2)</f>
        <v>0</v>
      </c>
    </row>
    <row r="177" spans="1:6" s="9" customFormat="1" ht="13">
      <c r="A177" s="40"/>
      <c r="B177" s="28" t="s">
        <v>48</v>
      </c>
      <c r="C177" s="12" t="s">
        <v>1</v>
      </c>
      <c r="D177" s="13">
        <v>5</v>
      </c>
      <c r="E177" s="13"/>
      <c r="F177" s="30">
        <f>ROUND(D177*E177,2)</f>
        <v>0</v>
      </c>
    </row>
    <row r="178" spans="1:6" s="9" customFormat="1" ht="13">
      <c r="A178" s="40"/>
      <c r="B178" s="28" t="s">
        <v>68</v>
      </c>
      <c r="C178" s="12" t="s">
        <v>1</v>
      </c>
      <c r="D178" s="13">
        <v>2</v>
      </c>
      <c r="E178" s="13"/>
      <c r="F178" s="30">
        <f>ROUND(D178*E178,2)</f>
        <v>0</v>
      </c>
    </row>
    <row r="179" spans="1:6" s="9" customFormat="1" ht="13">
      <c r="A179" s="40"/>
      <c r="B179" s="28"/>
      <c r="C179" s="12"/>
      <c r="D179" s="13"/>
      <c r="E179" s="13"/>
      <c r="F179" s="30"/>
    </row>
    <row r="180" spans="1:6" s="9" customFormat="1" ht="52">
      <c r="A180" s="7" t="s">
        <v>101</v>
      </c>
      <c r="B180" s="41" t="s">
        <v>134</v>
      </c>
      <c r="C180" s="38"/>
      <c r="D180" s="39"/>
      <c r="E180" s="33"/>
      <c r="F180" s="34"/>
    </row>
    <row r="181" spans="1:6" s="9" customFormat="1" ht="13">
      <c r="A181" s="40"/>
      <c r="B181" s="28" t="s">
        <v>60</v>
      </c>
      <c r="C181" s="12" t="s">
        <v>1</v>
      </c>
      <c r="D181" s="13">
        <v>2</v>
      </c>
      <c r="E181" s="13"/>
      <c r="F181" s="30">
        <f>ROUND(D181*E181,2)</f>
        <v>0</v>
      </c>
    </row>
    <row r="182" spans="1:6" s="9" customFormat="1" ht="13">
      <c r="A182" s="40"/>
      <c r="B182" s="28"/>
      <c r="C182" s="12"/>
      <c r="D182" s="13"/>
      <c r="E182" s="13"/>
      <c r="F182" s="30"/>
    </row>
    <row r="183" spans="1:6" s="9" customFormat="1" ht="39">
      <c r="A183" s="7" t="s">
        <v>102</v>
      </c>
      <c r="B183" s="41" t="s">
        <v>122</v>
      </c>
      <c r="C183" s="38"/>
      <c r="D183" s="39"/>
      <c r="E183" s="33"/>
      <c r="F183" s="34"/>
    </row>
    <row r="184" spans="1:6" s="9" customFormat="1" ht="13">
      <c r="A184" s="40"/>
      <c r="B184" s="28" t="s">
        <v>60</v>
      </c>
      <c r="C184" s="12" t="s">
        <v>1</v>
      </c>
      <c r="D184" s="13">
        <v>1</v>
      </c>
      <c r="E184" s="13"/>
      <c r="F184" s="30">
        <f>ROUND(D184*E184,2)</f>
        <v>0</v>
      </c>
    </row>
    <row r="185" spans="1:6" s="9" customFormat="1" ht="13">
      <c r="A185" s="40"/>
      <c r="B185" s="28" t="s">
        <v>66</v>
      </c>
      <c r="C185" s="12" t="s">
        <v>1</v>
      </c>
      <c r="D185" s="13">
        <v>2</v>
      </c>
      <c r="E185" s="13"/>
      <c r="F185" s="30">
        <f>ROUND(D185*E185,2)</f>
        <v>0</v>
      </c>
    </row>
    <row r="186" spans="1:6" s="9" customFormat="1" ht="13">
      <c r="A186" s="40"/>
      <c r="B186" s="28"/>
      <c r="C186" s="12"/>
      <c r="D186" s="13"/>
      <c r="E186" s="13"/>
      <c r="F186" s="30"/>
    </row>
    <row r="187" spans="1:6" s="5" customFormat="1" ht="26">
      <c r="A187" s="7" t="s">
        <v>103</v>
      </c>
      <c r="B187" s="41" t="s">
        <v>104</v>
      </c>
      <c r="C187" s="12" t="s">
        <v>6</v>
      </c>
      <c r="D187" s="13">
        <v>45</v>
      </c>
      <c r="E187" s="13"/>
      <c r="F187" s="30">
        <f>ROUND(D187*E187,2)</f>
        <v>0</v>
      </c>
    </row>
    <row r="188" spans="1:6" s="9" customFormat="1" ht="13">
      <c r="A188" s="40"/>
      <c r="B188" s="28"/>
      <c r="C188" s="12"/>
      <c r="D188" s="13"/>
      <c r="E188" s="13"/>
      <c r="F188" s="30"/>
    </row>
    <row r="189" spans="1:6" s="9" customFormat="1" ht="39">
      <c r="A189" s="7" t="s">
        <v>105</v>
      </c>
      <c r="B189" s="41" t="s">
        <v>118</v>
      </c>
      <c r="C189" s="38"/>
      <c r="D189" s="39"/>
      <c r="E189" s="33"/>
      <c r="F189" s="34"/>
    </row>
    <row r="190" spans="1:6" s="9" customFormat="1" ht="13">
      <c r="A190" s="40"/>
      <c r="B190" s="28" t="s">
        <v>47</v>
      </c>
      <c r="C190" s="12" t="s">
        <v>1</v>
      </c>
      <c r="D190" s="13">
        <v>1</v>
      </c>
      <c r="E190" s="13"/>
      <c r="F190" s="30">
        <f>ROUND(D190*E190,2)</f>
        <v>0</v>
      </c>
    </row>
    <row r="191" spans="1:6" s="5" customFormat="1" ht="13">
      <c r="A191" s="7"/>
      <c r="B191" s="41"/>
      <c r="C191" s="12"/>
      <c r="D191" s="13"/>
      <c r="E191" s="33"/>
      <c r="F191" s="30"/>
    </row>
    <row r="192" spans="1:6" s="9" customFormat="1" ht="26">
      <c r="A192" s="7" t="s">
        <v>106</v>
      </c>
      <c r="B192" s="41" t="s">
        <v>107</v>
      </c>
      <c r="C192" s="12" t="s">
        <v>108</v>
      </c>
      <c r="D192" s="13">
        <v>6</v>
      </c>
      <c r="E192" s="13"/>
      <c r="F192" s="30">
        <f>ROUND(D192*E192,2)</f>
        <v>0</v>
      </c>
    </row>
    <row r="193" spans="1:6" s="5" customFormat="1" ht="13">
      <c r="A193" s="7"/>
      <c r="B193" s="41"/>
      <c r="C193" s="12"/>
      <c r="D193" s="13"/>
      <c r="E193" s="33"/>
      <c r="F193" s="30"/>
    </row>
    <row r="194" spans="1:6" s="5" customFormat="1" ht="13">
      <c r="A194" s="7"/>
      <c r="B194" s="11" t="s">
        <v>109</v>
      </c>
      <c r="C194" s="8"/>
      <c r="D194" s="6"/>
      <c r="E194" s="10"/>
      <c r="F194" s="6"/>
    </row>
    <row r="195" spans="1:6" s="5" customFormat="1" ht="26">
      <c r="A195" s="7" t="s">
        <v>110</v>
      </c>
      <c r="B195" s="41" t="s">
        <v>58</v>
      </c>
      <c r="C195" s="12" t="s">
        <v>7</v>
      </c>
      <c r="D195" s="13">
        <v>60</v>
      </c>
      <c r="E195" s="13"/>
      <c r="F195" s="30">
        <f>ROUND(D195*E195,2)</f>
        <v>0</v>
      </c>
    </row>
    <row r="196" spans="1:6" s="5" customFormat="1" ht="13">
      <c r="A196" s="35"/>
      <c r="B196" s="42"/>
      <c r="C196" s="43"/>
      <c r="D196" s="44"/>
      <c r="E196" s="45"/>
      <c r="F196" s="44"/>
    </row>
    <row r="197" spans="1:6" s="5" customFormat="1" ht="39">
      <c r="A197" s="7" t="s">
        <v>111</v>
      </c>
      <c r="B197" s="41" t="s">
        <v>86</v>
      </c>
      <c r="C197" s="12" t="s">
        <v>7</v>
      </c>
      <c r="D197" s="13">
        <v>40</v>
      </c>
      <c r="E197" s="13"/>
      <c r="F197" s="30">
        <f>ROUND(D197*E197,2)</f>
        <v>0</v>
      </c>
    </row>
    <row r="198" spans="1:6" s="5" customFormat="1" ht="13">
      <c r="A198" s="35"/>
      <c r="B198" s="42"/>
      <c r="C198" s="43"/>
      <c r="D198" s="44"/>
      <c r="E198" s="45"/>
      <c r="F198" s="44"/>
    </row>
    <row r="199" spans="1:6" s="5" customFormat="1" ht="39">
      <c r="A199" s="7" t="s">
        <v>112</v>
      </c>
      <c r="B199" s="41" t="s">
        <v>65</v>
      </c>
      <c r="C199" s="12" t="s">
        <v>6</v>
      </c>
      <c r="D199" s="13">
        <v>440</v>
      </c>
      <c r="E199" s="13"/>
      <c r="F199" s="30">
        <f>ROUND(D199*E199,2)</f>
        <v>0</v>
      </c>
    </row>
    <row r="200" spans="1:6" s="5" customFormat="1" ht="13">
      <c r="A200" s="7"/>
      <c r="B200" s="11"/>
      <c r="C200" s="8"/>
      <c r="D200" s="6"/>
      <c r="E200" s="10"/>
      <c r="F200" s="6"/>
    </row>
    <row r="201" spans="1:6" s="5" customFormat="1" ht="117">
      <c r="A201" s="7" t="s">
        <v>113</v>
      </c>
      <c r="B201" s="41" t="s">
        <v>114</v>
      </c>
      <c r="C201" s="12" t="s">
        <v>6</v>
      </c>
      <c r="D201" s="13">
        <v>430</v>
      </c>
      <c r="E201" s="13"/>
      <c r="F201" s="30">
        <f>ROUND(D201*E201,2)</f>
        <v>0</v>
      </c>
    </row>
    <row r="202" spans="1:6" s="5" customFormat="1" ht="13">
      <c r="A202" s="7"/>
      <c r="B202" s="11"/>
      <c r="C202" s="8"/>
      <c r="D202" s="6"/>
      <c r="E202" s="10"/>
      <c r="F202" s="6"/>
    </row>
    <row r="203" spans="1:6" s="5" customFormat="1" ht="26">
      <c r="A203" s="7" t="s">
        <v>115</v>
      </c>
      <c r="B203" s="41" t="s">
        <v>94</v>
      </c>
      <c r="C203" s="12" t="s">
        <v>6</v>
      </c>
      <c r="D203" s="13">
        <v>130</v>
      </c>
      <c r="E203" s="13"/>
      <c r="F203" s="30">
        <f>ROUND(D203*E203,2)</f>
        <v>0</v>
      </c>
    </row>
    <row r="204" spans="1:6" s="5" customFormat="1" ht="13">
      <c r="A204" s="7"/>
      <c r="B204" s="11"/>
      <c r="C204" s="8"/>
      <c r="D204" s="6"/>
      <c r="E204" s="10"/>
      <c r="F204" s="6"/>
    </row>
    <row r="205" spans="1:6" s="9" customFormat="1" ht="52">
      <c r="A205" s="7" t="s">
        <v>116</v>
      </c>
      <c r="B205" s="41" t="s">
        <v>136</v>
      </c>
      <c r="C205" s="38"/>
      <c r="D205" s="39"/>
      <c r="E205" s="33"/>
      <c r="F205" s="34"/>
    </row>
    <row r="206" spans="1:6" s="9" customFormat="1" ht="13">
      <c r="A206" s="40"/>
      <c r="B206" s="28" t="s">
        <v>47</v>
      </c>
      <c r="C206" s="12" t="s">
        <v>1</v>
      </c>
      <c r="D206" s="13">
        <v>1</v>
      </c>
      <c r="E206" s="13"/>
      <c r="F206" s="30">
        <f>ROUND(D206*E206,2)</f>
        <v>0</v>
      </c>
    </row>
    <row r="207" spans="1:6" s="9" customFormat="1" ht="13">
      <c r="A207" s="40"/>
      <c r="B207" s="28" t="s">
        <v>48</v>
      </c>
      <c r="C207" s="12" t="s">
        <v>1</v>
      </c>
      <c r="D207" s="13">
        <v>5</v>
      </c>
      <c r="E207" s="13"/>
      <c r="F207" s="30">
        <f>ROUND(D207*E207,2)</f>
        <v>0</v>
      </c>
    </row>
    <row r="208" spans="1:6" s="9" customFormat="1" ht="13">
      <c r="A208" s="40"/>
      <c r="B208" s="28" t="s">
        <v>68</v>
      </c>
      <c r="C208" s="12" t="s">
        <v>1</v>
      </c>
      <c r="D208" s="13">
        <v>8</v>
      </c>
      <c r="E208" s="13"/>
      <c r="F208" s="30">
        <f>ROUND(D208*E208,2)</f>
        <v>0</v>
      </c>
    </row>
    <row r="209" spans="1:6" s="5" customFormat="1" ht="13">
      <c r="A209" s="7"/>
      <c r="B209" s="11"/>
      <c r="C209" s="8"/>
      <c r="D209" s="6"/>
      <c r="E209" s="10"/>
      <c r="F209" s="6"/>
    </row>
    <row r="210" spans="1:6" s="9" customFormat="1" ht="39">
      <c r="A210" s="7" t="s">
        <v>117</v>
      </c>
      <c r="B210" s="41" t="s">
        <v>119</v>
      </c>
      <c r="C210" s="38"/>
      <c r="D210" s="39"/>
      <c r="E210" s="33"/>
      <c r="F210" s="34"/>
    </row>
    <row r="211" spans="1:6" s="9" customFormat="1" ht="13">
      <c r="A211" s="40"/>
      <c r="B211" s="28" t="s">
        <v>47</v>
      </c>
      <c r="C211" s="12" t="s">
        <v>1</v>
      </c>
      <c r="D211" s="13">
        <v>13</v>
      </c>
      <c r="E211" s="13"/>
      <c r="F211" s="30">
        <f>ROUND(D211*E211,2)</f>
        <v>0</v>
      </c>
    </row>
    <row r="212" spans="1:6" s="9" customFormat="1" ht="13">
      <c r="A212" s="40"/>
      <c r="B212" s="28" t="s">
        <v>48</v>
      </c>
      <c r="C212" s="12" t="s">
        <v>1</v>
      </c>
      <c r="D212" s="13">
        <v>2</v>
      </c>
      <c r="E212" s="13"/>
      <c r="F212" s="30">
        <f>ROUND(D212*E212,2)</f>
        <v>0</v>
      </c>
    </row>
    <row r="213" spans="1:6" s="5" customFormat="1" ht="13">
      <c r="A213" s="7"/>
      <c r="B213" s="11"/>
      <c r="C213" s="8"/>
      <c r="D213" s="6"/>
      <c r="E213" s="10"/>
      <c r="F213" s="6"/>
    </row>
    <row r="214" spans="1:6" s="9" customFormat="1" ht="39">
      <c r="A214" s="7" t="s">
        <v>120</v>
      </c>
      <c r="B214" s="41" t="s">
        <v>118</v>
      </c>
      <c r="C214" s="38"/>
      <c r="D214" s="39"/>
      <c r="E214" s="33"/>
      <c r="F214" s="34"/>
    </row>
    <row r="215" spans="1:6" s="9" customFormat="1" ht="13">
      <c r="A215" s="40"/>
      <c r="B215" s="28" t="s">
        <v>47</v>
      </c>
      <c r="C215" s="12" t="s">
        <v>1</v>
      </c>
      <c r="D215" s="13">
        <v>1</v>
      </c>
      <c r="E215" s="13"/>
      <c r="F215" s="30">
        <f>ROUND(D215*E215,2)</f>
        <v>0</v>
      </c>
    </row>
    <row r="216" spans="1:6" s="5" customFormat="1" ht="13">
      <c r="A216" s="7"/>
      <c r="B216" s="11"/>
      <c r="C216" s="8"/>
      <c r="D216" s="6"/>
      <c r="E216" s="10"/>
      <c r="F216" s="6"/>
    </row>
    <row r="217" spans="1:6" s="9" customFormat="1" ht="39">
      <c r="A217" s="7" t="s">
        <v>121</v>
      </c>
      <c r="B217" s="41" t="s">
        <v>122</v>
      </c>
      <c r="C217" s="38"/>
      <c r="D217" s="39"/>
      <c r="E217" s="33"/>
      <c r="F217" s="34"/>
    </row>
    <row r="218" spans="1:6" s="9" customFormat="1" ht="13">
      <c r="A218" s="40"/>
      <c r="B218" s="28" t="s">
        <v>48</v>
      </c>
      <c r="C218" s="12" t="s">
        <v>1</v>
      </c>
      <c r="D218" s="13">
        <v>2</v>
      </c>
      <c r="E218" s="13"/>
      <c r="F218" s="30">
        <f>ROUND(D218*E218,2)</f>
        <v>0</v>
      </c>
    </row>
    <row r="219" spans="1:6" s="9" customFormat="1" ht="13">
      <c r="A219" s="40"/>
      <c r="B219" s="28" t="s">
        <v>68</v>
      </c>
      <c r="C219" s="12" t="s">
        <v>1</v>
      </c>
      <c r="D219" s="13">
        <v>2</v>
      </c>
      <c r="E219" s="13"/>
      <c r="F219" s="30">
        <f>ROUND(D219*E219,2)</f>
        <v>0</v>
      </c>
    </row>
    <row r="220" spans="1:6" s="5" customFormat="1" ht="13">
      <c r="A220" s="7"/>
      <c r="B220" s="41"/>
      <c r="C220" s="12"/>
      <c r="D220" s="13"/>
      <c r="E220" s="33"/>
      <c r="F220" s="30"/>
    </row>
    <row r="221" spans="1:6" s="5" customFormat="1" ht="13">
      <c r="A221" s="7"/>
      <c r="B221" s="11" t="s">
        <v>137</v>
      </c>
      <c r="C221" s="12"/>
      <c r="D221" s="13"/>
      <c r="E221" s="33"/>
      <c r="F221" s="30"/>
    </row>
    <row r="222" spans="1:6" s="5" customFormat="1" ht="26">
      <c r="A222" s="7" t="s">
        <v>138</v>
      </c>
      <c r="B222" s="41" t="s">
        <v>58</v>
      </c>
      <c r="C222" s="12" t="s">
        <v>7</v>
      </c>
      <c r="D222" s="13">
        <v>70</v>
      </c>
      <c r="E222" s="13"/>
      <c r="F222" s="30">
        <f>ROUND(D222*E222,2)</f>
        <v>0</v>
      </c>
    </row>
    <row r="223" spans="1:6" s="5" customFormat="1" ht="13">
      <c r="A223" s="35"/>
      <c r="B223" s="42"/>
      <c r="C223" s="43"/>
      <c r="D223" s="44"/>
      <c r="E223" s="45"/>
      <c r="F223" s="44"/>
    </row>
    <row r="224" spans="1:6" s="5" customFormat="1" ht="39">
      <c r="A224" s="7" t="s">
        <v>139</v>
      </c>
      <c r="B224" s="41" t="s">
        <v>86</v>
      </c>
      <c r="C224" s="12" t="s">
        <v>7</v>
      </c>
      <c r="D224" s="13">
        <v>27</v>
      </c>
      <c r="E224" s="13"/>
      <c r="F224" s="30">
        <f>ROUND(D224*E224,2)</f>
        <v>0</v>
      </c>
    </row>
    <row r="225" spans="1:6" s="5" customFormat="1" ht="13">
      <c r="A225" s="35"/>
      <c r="B225" s="42"/>
      <c r="C225" s="43"/>
      <c r="D225" s="44"/>
      <c r="E225" s="45"/>
      <c r="F225" s="44"/>
    </row>
    <row r="226" spans="1:6" s="5" customFormat="1" ht="39">
      <c r="A226" s="7" t="s">
        <v>140</v>
      </c>
      <c r="B226" s="41" t="s">
        <v>65</v>
      </c>
      <c r="C226" s="12" t="s">
        <v>6</v>
      </c>
      <c r="D226" s="13">
        <v>440</v>
      </c>
      <c r="E226" s="13"/>
      <c r="F226" s="30">
        <f>ROUND(D226*E226,2)</f>
        <v>0</v>
      </c>
    </row>
    <row r="227" spans="1:6" s="5" customFormat="1" ht="13">
      <c r="A227" s="7"/>
      <c r="B227" s="11"/>
      <c r="C227" s="8"/>
      <c r="D227" s="6"/>
      <c r="E227" s="10"/>
      <c r="F227" s="6"/>
    </row>
    <row r="228" spans="1:6" s="5" customFormat="1" ht="117">
      <c r="A228" s="7" t="s">
        <v>141</v>
      </c>
      <c r="B228" s="41" t="s">
        <v>191</v>
      </c>
      <c r="C228" s="12" t="s">
        <v>6</v>
      </c>
      <c r="D228" s="13">
        <v>430</v>
      </c>
      <c r="E228" s="13"/>
      <c r="F228" s="30">
        <f>ROUND(D228*E228,2)</f>
        <v>0</v>
      </c>
    </row>
    <row r="229" spans="1:6" s="5" customFormat="1" ht="13">
      <c r="A229" s="7"/>
      <c r="B229" s="11"/>
      <c r="C229" s="8"/>
      <c r="D229" s="6"/>
      <c r="E229" s="10"/>
      <c r="F229" s="6"/>
    </row>
    <row r="230" spans="1:6" s="5" customFormat="1" ht="26">
      <c r="A230" s="7" t="s">
        <v>142</v>
      </c>
      <c r="B230" s="41" t="s">
        <v>94</v>
      </c>
      <c r="C230" s="12" t="s">
        <v>6</v>
      </c>
      <c r="D230" s="13">
        <v>130</v>
      </c>
      <c r="E230" s="13"/>
      <c r="F230" s="30">
        <f>ROUND(D230*E230,2)</f>
        <v>0</v>
      </c>
    </row>
    <row r="231" spans="1:6" s="5" customFormat="1" ht="13">
      <c r="A231" s="7"/>
      <c r="B231" s="11"/>
      <c r="C231" s="8"/>
      <c r="D231" s="6"/>
      <c r="E231" s="10"/>
      <c r="F231" s="6"/>
    </row>
    <row r="232" spans="1:6" s="9" customFormat="1" ht="52">
      <c r="A232" s="7" t="s">
        <v>143</v>
      </c>
      <c r="B232" s="41" t="s">
        <v>136</v>
      </c>
      <c r="C232" s="38"/>
      <c r="D232" s="39"/>
      <c r="E232" s="33"/>
      <c r="F232" s="34"/>
    </row>
    <row r="233" spans="1:6" s="9" customFormat="1" ht="13">
      <c r="A233" s="40"/>
      <c r="B233" s="28" t="s">
        <v>47</v>
      </c>
      <c r="C233" s="12" t="s">
        <v>1</v>
      </c>
      <c r="D233" s="13">
        <v>1</v>
      </c>
      <c r="E233" s="13"/>
      <c r="F233" s="30">
        <f>ROUND(D233*E233,2)</f>
        <v>0</v>
      </c>
    </row>
    <row r="234" spans="1:6" s="9" customFormat="1" ht="13">
      <c r="A234" s="40"/>
      <c r="B234" s="28" t="s">
        <v>48</v>
      </c>
      <c r="C234" s="12" t="s">
        <v>1</v>
      </c>
      <c r="D234" s="13">
        <v>5</v>
      </c>
      <c r="E234" s="13"/>
      <c r="F234" s="30">
        <f>ROUND(D234*E234,2)</f>
        <v>0</v>
      </c>
    </row>
    <row r="235" spans="1:6" s="9" customFormat="1" ht="13">
      <c r="A235" s="40"/>
      <c r="B235" s="28" t="s">
        <v>68</v>
      </c>
      <c r="C235" s="12" t="s">
        <v>1</v>
      </c>
      <c r="D235" s="13">
        <v>8</v>
      </c>
      <c r="E235" s="13"/>
      <c r="F235" s="30">
        <f>ROUND(D235*E235,2)</f>
        <v>0</v>
      </c>
    </row>
    <row r="236" spans="1:6" s="5" customFormat="1" ht="13">
      <c r="A236" s="7"/>
      <c r="B236" s="11"/>
      <c r="C236" s="8"/>
      <c r="D236" s="6"/>
      <c r="E236" s="10"/>
      <c r="F236" s="6"/>
    </row>
    <row r="237" spans="1:6" s="9" customFormat="1" ht="39">
      <c r="A237" s="7" t="s">
        <v>144</v>
      </c>
      <c r="B237" s="41" t="s">
        <v>119</v>
      </c>
      <c r="C237" s="38"/>
      <c r="D237" s="39"/>
      <c r="E237" s="33"/>
      <c r="F237" s="34"/>
    </row>
    <row r="238" spans="1:6" s="9" customFormat="1" ht="13">
      <c r="A238" s="40"/>
      <c r="B238" s="28" t="s">
        <v>47</v>
      </c>
      <c r="C238" s="12" t="s">
        <v>1</v>
      </c>
      <c r="D238" s="13">
        <v>13</v>
      </c>
      <c r="E238" s="13"/>
      <c r="F238" s="30">
        <f>ROUND(D238*E238,2)</f>
        <v>0</v>
      </c>
    </row>
    <row r="239" spans="1:6" s="9" customFormat="1" ht="13">
      <c r="A239" s="40"/>
      <c r="B239" s="28" t="s">
        <v>48</v>
      </c>
      <c r="C239" s="12" t="s">
        <v>1</v>
      </c>
      <c r="D239" s="13">
        <v>2</v>
      </c>
      <c r="E239" s="13"/>
      <c r="F239" s="30">
        <f>ROUND(D239*E239,2)</f>
        <v>0</v>
      </c>
    </row>
    <row r="240" spans="1:6" s="5" customFormat="1" ht="13">
      <c r="A240" s="7"/>
      <c r="B240" s="11"/>
      <c r="C240" s="8"/>
      <c r="D240" s="6"/>
      <c r="E240" s="10"/>
      <c r="F240" s="6"/>
    </row>
    <row r="241" spans="1:6" s="9" customFormat="1" ht="39">
      <c r="A241" s="7" t="s">
        <v>145</v>
      </c>
      <c r="B241" s="41" t="s">
        <v>118</v>
      </c>
      <c r="C241" s="38"/>
      <c r="D241" s="39"/>
      <c r="E241" s="33"/>
      <c r="F241" s="34"/>
    </row>
    <row r="242" spans="1:6" s="9" customFormat="1" ht="13">
      <c r="A242" s="40"/>
      <c r="B242" s="28" t="s">
        <v>47</v>
      </c>
      <c r="C242" s="12" t="s">
        <v>1</v>
      </c>
      <c r="D242" s="13">
        <v>1</v>
      </c>
      <c r="E242" s="13"/>
      <c r="F242" s="30">
        <f>ROUND(D242*E242,2)</f>
        <v>0</v>
      </c>
    </row>
    <row r="243" spans="1:6" s="5" customFormat="1" ht="13">
      <c r="A243" s="7"/>
      <c r="B243" s="11"/>
      <c r="C243" s="8"/>
      <c r="D243" s="6"/>
      <c r="E243" s="10"/>
      <c r="F243" s="6"/>
    </row>
    <row r="244" spans="1:6" s="9" customFormat="1" ht="39">
      <c r="A244" s="7" t="s">
        <v>146</v>
      </c>
      <c r="B244" s="41" t="s">
        <v>122</v>
      </c>
      <c r="C244" s="38"/>
      <c r="D244" s="39"/>
      <c r="E244" s="33"/>
      <c r="F244" s="34"/>
    </row>
    <row r="245" spans="1:6" s="9" customFormat="1" ht="13">
      <c r="A245" s="40"/>
      <c r="B245" s="28" t="s">
        <v>48</v>
      </c>
      <c r="C245" s="12" t="s">
        <v>1</v>
      </c>
      <c r="D245" s="13">
        <v>2</v>
      </c>
      <c r="E245" s="13"/>
      <c r="F245" s="30">
        <f>ROUND(D245*E245,2)</f>
        <v>0</v>
      </c>
    </row>
    <row r="246" spans="1:6" s="9" customFormat="1" ht="13">
      <c r="A246" s="40"/>
      <c r="B246" s="28" t="s">
        <v>68</v>
      </c>
      <c r="C246" s="12" t="s">
        <v>1</v>
      </c>
      <c r="D246" s="13">
        <v>2</v>
      </c>
      <c r="E246" s="13"/>
      <c r="F246" s="30">
        <f>ROUND(D246*E246,2)</f>
        <v>0</v>
      </c>
    </row>
    <row r="247" spans="1:6" s="9" customFormat="1" ht="13">
      <c r="A247" s="40"/>
      <c r="B247" s="28"/>
      <c r="C247" s="12"/>
      <c r="D247" s="13"/>
      <c r="E247" s="13"/>
      <c r="F247" s="30"/>
    </row>
    <row r="248" spans="1:6" s="5" customFormat="1" ht="13">
      <c r="A248" s="7"/>
      <c r="B248" s="11" t="s">
        <v>147</v>
      </c>
      <c r="C248" s="12"/>
      <c r="D248" s="13"/>
      <c r="E248" s="33"/>
      <c r="F248" s="30"/>
    </row>
    <row r="249" spans="1:6" s="5" customFormat="1" ht="26">
      <c r="A249" s="7" t="s">
        <v>148</v>
      </c>
      <c r="B249" s="41" t="s">
        <v>58</v>
      </c>
      <c r="C249" s="12" t="s">
        <v>7</v>
      </c>
      <c r="D249" s="13">
        <v>70</v>
      </c>
      <c r="E249" s="13"/>
      <c r="F249" s="30">
        <f>ROUND(D249*E249,2)</f>
        <v>0</v>
      </c>
    </row>
    <row r="250" spans="1:6" s="5" customFormat="1" ht="13">
      <c r="A250" s="35"/>
      <c r="B250" s="42"/>
      <c r="C250" s="43"/>
      <c r="D250" s="44"/>
      <c r="E250" s="45"/>
      <c r="F250" s="44"/>
    </row>
    <row r="251" spans="1:6" s="5" customFormat="1" ht="39">
      <c r="A251" s="7" t="s">
        <v>149</v>
      </c>
      <c r="B251" s="41" t="s">
        <v>86</v>
      </c>
      <c r="C251" s="12" t="s">
        <v>7</v>
      </c>
      <c r="D251" s="13">
        <v>27</v>
      </c>
      <c r="E251" s="13"/>
      <c r="F251" s="30">
        <f>ROUND(D251*E251,2)</f>
        <v>0</v>
      </c>
    </row>
    <row r="252" spans="1:6" s="5" customFormat="1" ht="13">
      <c r="A252" s="35"/>
      <c r="B252" s="42"/>
      <c r="C252" s="43"/>
      <c r="D252" s="44"/>
      <c r="E252" s="45"/>
      <c r="F252" s="44"/>
    </row>
    <row r="253" spans="1:6" s="5" customFormat="1" ht="39">
      <c r="A253" s="7" t="s">
        <v>150</v>
      </c>
      <c r="B253" s="41" t="s">
        <v>65</v>
      </c>
      <c r="C253" s="12" t="s">
        <v>6</v>
      </c>
      <c r="D253" s="13">
        <v>440</v>
      </c>
      <c r="E253" s="13"/>
      <c r="F253" s="30">
        <f>ROUND(D253*E253,2)</f>
        <v>0</v>
      </c>
    </row>
    <row r="254" spans="1:6" s="5" customFormat="1" ht="13">
      <c r="A254" s="7"/>
      <c r="B254" s="11"/>
      <c r="C254" s="8"/>
      <c r="D254" s="6"/>
      <c r="E254" s="10"/>
      <c r="F254" s="6"/>
    </row>
    <row r="255" spans="1:6" s="5" customFormat="1" ht="117">
      <c r="A255" s="7" t="s">
        <v>151</v>
      </c>
      <c r="B255" s="41" t="s">
        <v>192</v>
      </c>
      <c r="C255" s="12" t="s">
        <v>6</v>
      </c>
      <c r="D255" s="13">
        <v>430</v>
      </c>
      <c r="E255" s="13"/>
      <c r="F255" s="30">
        <f>ROUND(D255*E255,2)</f>
        <v>0</v>
      </c>
    </row>
    <row r="256" spans="1:6" s="5" customFormat="1" ht="13">
      <c r="A256" s="7"/>
      <c r="B256" s="11"/>
      <c r="C256" s="8"/>
      <c r="D256" s="6"/>
      <c r="E256" s="10"/>
      <c r="F256" s="6"/>
    </row>
    <row r="257" spans="1:6" s="5" customFormat="1" ht="26">
      <c r="A257" s="7" t="s">
        <v>152</v>
      </c>
      <c r="B257" s="41" t="s">
        <v>94</v>
      </c>
      <c r="C257" s="12" t="s">
        <v>6</v>
      </c>
      <c r="D257" s="13">
        <v>130</v>
      </c>
      <c r="E257" s="13"/>
      <c r="F257" s="30">
        <f>ROUND(D257*E257,2)</f>
        <v>0</v>
      </c>
    </row>
    <row r="258" spans="1:6" s="5" customFormat="1" ht="13">
      <c r="A258" s="7"/>
      <c r="B258" s="11"/>
      <c r="C258" s="8"/>
      <c r="D258" s="6"/>
      <c r="E258" s="10"/>
      <c r="F258" s="6"/>
    </row>
    <row r="259" spans="1:6" s="9" customFormat="1" ht="52">
      <c r="A259" s="7" t="s">
        <v>153</v>
      </c>
      <c r="B259" s="41" t="s">
        <v>136</v>
      </c>
      <c r="C259" s="38"/>
      <c r="D259" s="39"/>
      <c r="E259" s="33"/>
      <c r="F259" s="34"/>
    </row>
    <row r="260" spans="1:6" s="9" customFormat="1" ht="13">
      <c r="A260" s="40"/>
      <c r="B260" s="28" t="s">
        <v>47</v>
      </c>
      <c r="C260" s="12" t="s">
        <v>1</v>
      </c>
      <c r="D260" s="13">
        <v>1</v>
      </c>
      <c r="E260" s="13"/>
      <c r="F260" s="30">
        <f>ROUND(D260*E260,2)</f>
        <v>0</v>
      </c>
    </row>
    <row r="261" spans="1:6" s="9" customFormat="1" ht="13">
      <c r="A261" s="40"/>
      <c r="B261" s="28" t="s">
        <v>48</v>
      </c>
      <c r="C261" s="12" t="s">
        <v>1</v>
      </c>
      <c r="D261" s="13">
        <v>5</v>
      </c>
      <c r="E261" s="13"/>
      <c r="F261" s="30">
        <f>ROUND(D261*E261,2)</f>
        <v>0</v>
      </c>
    </row>
    <row r="262" spans="1:6" s="9" customFormat="1" ht="13">
      <c r="A262" s="40"/>
      <c r="B262" s="28" t="s">
        <v>68</v>
      </c>
      <c r="C262" s="12" t="s">
        <v>1</v>
      </c>
      <c r="D262" s="13">
        <v>8</v>
      </c>
      <c r="E262" s="13"/>
      <c r="F262" s="30">
        <f>ROUND(D262*E262,2)</f>
        <v>0</v>
      </c>
    </row>
    <row r="263" spans="1:6" s="5" customFormat="1" ht="13">
      <c r="A263" s="7"/>
      <c r="B263" s="11"/>
      <c r="C263" s="8"/>
      <c r="D263" s="6"/>
      <c r="E263" s="10"/>
      <c r="F263" s="6"/>
    </row>
    <row r="264" spans="1:6" s="9" customFormat="1" ht="39">
      <c r="A264" s="7" t="s">
        <v>154</v>
      </c>
      <c r="B264" s="41" t="s">
        <v>119</v>
      </c>
      <c r="C264" s="38"/>
      <c r="D264" s="39"/>
      <c r="E264" s="33"/>
      <c r="F264" s="34"/>
    </row>
    <row r="265" spans="1:6" s="9" customFormat="1" ht="13">
      <c r="A265" s="40"/>
      <c r="B265" s="28" t="s">
        <v>47</v>
      </c>
      <c r="C265" s="12" t="s">
        <v>1</v>
      </c>
      <c r="D265" s="13">
        <v>13</v>
      </c>
      <c r="E265" s="13"/>
      <c r="F265" s="30">
        <f>ROUND(D265*E265,2)</f>
        <v>0</v>
      </c>
    </row>
    <row r="266" spans="1:6" s="9" customFormat="1" ht="13">
      <c r="A266" s="40"/>
      <c r="B266" s="28" t="s">
        <v>48</v>
      </c>
      <c r="C266" s="12" t="s">
        <v>1</v>
      </c>
      <c r="D266" s="13">
        <v>2</v>
      </c>
      <c r="E266" s="13"/>
      <c r="F266" s="30">
        <f>ROUND(D266*E266,2)</f>
        <v>0</v>
      </c>
    </row>
    <row r="267" spans="1:6" s="5" customFormat="1" ht="13">
      <c r="A267" s="7"/>
      <c r="B267" s="11"/>
      <c r="C267" s="8"/>
      <c r="D267" s="6"/>
      <c r="E267" s="10"/>
      <c r="F267" s="6"/>
    </row>
    <row r="268" spans="1:6" s="9" customFormat="1" ht="39">
      <c r="A268" s="7" t="s">
        <v>155</v>
      </c>
      <c r="B268" s="41" t="s">
        <v>118</v>
      </c>
      <c r="C268" s="38"/>
      <c r="D268" s="39"/>
      <c r="E268" s="33"/>
      <c r="F268" s="34"/>
    </row>
    <row r="269" spans="1:6" s="9" customFormat="1" ht="13">
      <c r="A269" s="40"/>
      <c r="B269" s="28" t="s">
        <v>47</v>
      </c>
      <c r="C269" s="12" t="s">
        <v>1</v>
      </c>
      <c r="D269" s="13">
        <v>1</v>
      </c>
      <c r="E269" s="13"/>
      <c r="F269" s="30">
        <f>ROUND(D269*E269,2)</f>
        <v>0</v>
      </c>
    </row>
    <row r="270" spans="1:6" s="5" customFormat="1" ht="13">
      <c r="A270" s="7"/>
      <c r="B270" s="11"/>
      <c r="C270" s="8"/>
      <c r="D270" s="6"/>
      <c r="E270" s="10"/>
      <c r="F270" s="6"/>
    </row>
    <row r="271" spans="1:6" s="9" customFormat="1" ht="39">
      <c r="A271" s="7" t="s">
        <v>156</v>
      </c>
      <c r="B271" s="41" t="s">
        <v>122</v>
      </c>
      <c r="C271" s="38"/>
      <c r="D271" s="39"/>
      <c r="E271" s="33"/>
      <c r="F271" s="34"/>
    </row>
    <row r="272" spans="1:6" s="9" customFormat="1" ht="13">
      <c r="A272" s="40"/>
      <c r="B272" s="28" t="s">
        <v>48</v>
      </c>
      <c r="C272" s="12" t="s">
        <v>1</v>
      </c>
      <c r="D272" s="13">
        <v>2</v>
      </c>
      <c r="E272" s="13"/>
      <c r="F272" s="30">
        <f>ROUND(D272*E272,2)</f>
        <v>0</v>
      </c>
    </row>
    <row r="273" spans="1:6" s="9" customFormat="1" ht="13">
      <c r="A273" s="40"/>
      <c r="B273" s="28" t="s">
        <v>68</v>
      </c>
      <c r="C273" s="12" t="s">
        <v>1</v>
      </c>
      <c r="D273" s="13">
        <v>2</v>
      </c>
      <c r="E273" s="13"/>
      <c r="F273" s="30">
        <f>ROUND(D273*E273,2)</f>
        <v>0</v>
      </c>
    </row>
    <row r="274" spans="1:6" s="5" customFormat="1" ht="13">
      <c r="A274" s="7"/>
      <c r="B274" s="11"/>
      <c r="C274" s="12"/>
      <c r="D274" s="13"/>
      <c r="E274" s="33"/>
      <c r="F274" s="30"/>
    </row>
    <row r="275" spans="1:6" s="5" customFormat="1" ht="13">
      <c r="A275" s="7"/>
      <c r="B275" s="11"/>
      <c r="C275" s="12"/>
      <c r="D275" s="13"/>
      <c r="E275" s="33"/>
      <c r="F275" s="30"/>
    </row>
    <row r="276" spans="1:6" s="5" customFormat="1" ht="13">
      <c r="A276" s="7"/>
      <c r="B276" s="11" t="s">
        <v>157</v>
      </c>
      <c r="C276" s="12"/>
      <c r="D276" s="13"/>
      <c r="E276" s="33"/>
      <c r="F276" s="30"/>
    </row>
    <row r="277" spans="1:6" s="5" customFormat="1" ht="26">
      <c r="A277" s="7" t="s">
        <v>158</v>
      </c>
      <c r="B277" s="41" t="s">
        <v>58</v>
      </c>
      <c r="C277" s="12" t="s">
        <v>7</v>
      </c>
      <c r="D277" s="13">
        <v>70</v>
      </c>
      <c r="E277" s="13"/>
      <c r="F277" s="30">
        <f>ROUND(D277*E277,2)</f>
        <v>0</v>
      </c>
    </row>
    <row r="278" spans="1:6" s="5" customFormat="1" ht="13">
      <c r="A278" s="7"/>
      <c r="B278" s="11"/>
      <c r="C278" s="12"/>
      <c r="D278" s="13"/>
      <c r="E278" s="33"/>
      <c r="F278" s="30"/>
    </row>
    <row r="279" spans="1:6" s="5" customFormat="1" ht="39">
      <c r="A279" s="7" t="s">
        <v>159</v>
      </c>
      <c r="B279" s="41" t="s">
        <v>86</v>
      </c>
      <c r="C279" s="12" t="s">
        <v>7</v>
      </c>
      <c r="D279" s="13">
        <v>27</v>
      </c>
      <c r="E279" s="13"/>
      <c r="F279" s="30">
        <f>ROUND(D279*E279,2)</f>
        <v>0</v>
      </c>
    </row>
    <row r="280" spans="1:6" s="5" customFormat="1" ht="13">
      <c r="A280" s="35"/>
      <c r="B280" s="42"/>
      <c r="C280" s="43"/>
      <c r="D280" s="44"/>
      <c r="E280" s="45"/>
      <c r="F280" s="44"/>
    </row>
    <row r="281" spans="1:6" s="5" customFormat="1" ht="39">
      <c r="A281" s="7" t="s">
        <v>160</v>
      </c>
      <c r="B281" s="41" t="s">
        <v>65</v>
      </c>
      <c r="C281" s="12" t="s">
        <v>6</v>
      </c>
      <c r="D281" s="13">
        <v>285</v>
      </c>
      <c r="E281" s="13"/>
      <c r="F281" s="30">
        <f>ROUND(D281*E281,2)</f>
        <v>0</v>
      </c>
    </row>
    <row r="282" spans="1:6" s="5" customFormat="1" ht="13">
      <c r="A282" s="7"/>
      <c r="B282" s="11"/>
      <c r="C282" s="8"/>
      <c r="D282" s="46"/>
      <c r="E282" s="10"/>
      <c r="F282" s="6"/>
    </row>
    <row r="283" spans="1:6" s="5" customFormat="1" ht="117">
      <c r="A283" s="7" t="s">
        <v>161</v>
      </c>
      <c r="B283" s="41" t="s">
        <v>193</v>
      </c>
      <c r="C283" s="12" t="s">
        <v>6</v>
      </c>
      <c r="D283" s="13">
        <v>440</v>
      </c>
      <c r="E283" s="13"/>
      <c r="F283" s="30">
        <f>ROUND(D283*E283,2)</f>
        <v>0</v>
      </c>
    </row>
    <row r="284" spans="1:6" s="5" customFormat="1" ht="13">
      <c r="A284" s="7"/>
      <c r="B284" s="11"/>
      <c r="C284" s="12"/>
      <c r="D284" s="13"/>
      <c r="E284" s="33"/>
      <c r="F284" s="30"/>
    </row>
    <row r="285" spans="1:6" s="9" customFormat="1" ht="52">
      <c r="A285" s="7" t="s">
        <v>162</v>
      </c>
      <c r="B285" s="41" t="s">
        <v>136</v>
      </c>
      <c r="C285" s="38"/>
      <c r="D285" s="39"/>
      <c r="E285" s="33"/>
      <c r="F285" s="34"/>
    </row>
    <row r="286" spans="1:6" s="9" customFormat="1" ht="13">
      <c r="A286" s="40"/>
      <c r="B286" s="28" t="s">
        <v>47</v>
      </c>
      <c r="C286" s="12" t="s">
        <v>1</v>
      </c>
      <c r="D286" s="13">
        <v>1</v>
      </c>
      <c r="E286" s="13"/>
      <c r="F286" s="30">
        <f>ROUND(D286*E286,2)</f>
        <v>0</v>
      </c>
    </row>
    <row r="287" spans="1:6" s="9" customFormat="1" ht="13">
      <c r="A287" s="40"/>
      <c r="B287" s="28" t="s">
        <v>48</v>
      </c>
      <c r="C287" s="12" t="s">
        <v>1</v>
      </c>
      <c r="D287" s="13">
        <v>2</v>
      </c>
      <c r="E287" s="13"/>
      <c r="F287" s="30">
        <f>ROUND(D287*E287,2)</f>
        <v>0</v>
      </c>
    </row>
    <row r="288" spans="1:6" s="9" customFormat="1" ht="13">
      <c r="A288" s="40"/>
      <c r="B288" s="28" t="s">
        <v>68</v>
      </c>
      <c r="C288" s="12" t="s">
        <v>1</v>
      </c>
      <c r="D288" s="13">
        <v>10</v>
      </c>
      <c r="E288" s="13"/>
      <c r="F288" s="30">
        <f>ROUND(D288*E288,2)</f>
        <v>0</v>
      </c>
    </row>
    <row r="289" spans="1:6" s="5" customFormat="1" ht="13">
      <c r="A289" s="7"/>
      <c r="B289" s="11"/>
      <c r="C289" s="12"/>
      <c r="D289" s="13"/>
      <c r="E289" s="33"/>
      <c r="F289" s="30"/>
    </row>
    <row r="290" spans="1:6" s="9" customFormat="1" ht="39">
      <c r="A290" s="7" t="s">
        <v>163</v>
      </c>
      <c r="B290" s="41" t="s">
        <v>119</v>
      </c>
      <c r="C290" s="38"/>
      <c r="D290" s="39"/>
      <c r="E290" s="33"/>
      <c r="F290" s="34"/>
    </row>
    <row r="291" spans="1:6" s="9" customFormat="1" ht="13">
      <c r="A291" s="40"/>
      <c r="B291" s="28" t="s">
        <v>47</v>
      </c>
      <c r="C291" s="12" t="s">
        <v>1</v>
      </c>
      <c r="D291" s="13">
        <v>22</v>
      </c>
      <c r="E291" s="13"/>
      <c r="F291" s="30">
        <f>ROUND(D291*E291,2)</f>
        <v>0</v>
      </c>
    </row>
    <row r="292" spans="1:6" s="9" customFormat="1" ht="13">
      <c r="A292" s="40"/>
      <c r="B292" s="28" t="s">
        <v>48</v>
      </c>
      <c r="C292" s="12" t="s">
        <v>1</v>
      </c>
      <c r="D292" s="13">
        <v>3</v>
      </c>
      <c r="E292" s="13"/>
      <c r="F292" s="30">
        <f>ROUND(D292*E292,2)</f>
        <v>0</v>
      </c>
    </row>
    <row r="293" spans="1:6" s="5" customFormat="1" ht="13">
      <c r="A293" s="7"/>
      <c r="B293" s="11"/>
      <c r="C293" s="12"/>
      <c r="D293" s="13"/>
      <c r="E293" s="33"/>
      <c r="F293" s="30"/>
    </row>
    <row r="294" spans="1:6" s="9" customFormat="1" ht="39">
      <c r="A294" s="7" t="s">
        <v>164</v>
      </c>
      <c r="B294" s="41" t="s">
        <v>118</v>
      </c>
      <c r="C294" s="38"/>
      <c r="D294" s="39"/>
      <c r="E294" s="33"/>
      <c r="F294" s="34"/>
    </row>
    <row r="295" spans="1:6" s="9" customFormat="1" ht="13">
      <c r="A295" s="40"/>
      <c r="B295" s="28" t="s">
        <v>47</v>
      </c>
      <c r="C295" s="12" t="s">
        <v>1</v>
      </c>
      <c r="D295" s="13">
        <v>1</v>
      </c>
      <c r="E295" s="13"/>
      <c r="F295" s="30">
        <f>ROUND(D295*E295,2)</f>
        <v>0</v>
      </c>
    </row>
    <row r="296" spans="1:6" s="5" customFormat="1" ht="13">
      <c r="A296" s="7"/>
      <c r="B296" s="11"/>
      <c r="C296" s="12"/>
      <c r="D296" s="13"/>
      <c r="E296" s="33"/>
      <c r="F296" s="30"/>
    </row>
    <row r="297" spans="1:6" s="9" customFormat="1" ht="39">
      <c r="A297" s="7" t="s">
        <v>165</v>
      </c>
      <c r="B297" s="41" t="s">
        <v>122</v>
      </c>
      <c r="C297" s="38"/>
      <c r="D297" s="39"/>
      <c r="E297" s="33"/>
      <c r="F297" s="34"/>
    </row>
    <row r="298" spans="1:6" s="9" customFormat="1" ht="13">
      <c r="A298" s="40"/>
      <c r="B298" s="28" t="s">
        <v>48</v>
      </c>
      <c r="C298" s="12" t="s">
        <v>1</v>
      </c>
      <c r="D298" s="13">
        <v>2</v>
      </c>
      <c r="E298" s="13"/>
      <c r="F298" s="30">
        <f>ROUND(D298*E298,2)</f>
        <v>0</v>
      </c>
    </row>
    <row r="299" spans="1:6" s="9" customFormat="1" ht="13">
      <c r="A299" s="40"/>
      <c r="B299" s="28" t="s">
        <v>68</v>
      </c>
      <c r="C299" s="12" t="s">
        <v>1</v>
      </c>
      <c r="D299" s="13">
        <v>2</v>
      </c>
      <c r="E299" s="13"/>
      <c r="F299" s="30">
        <f>ROUND(D299*E299,2)</f>
        <v>0</v>
      </c>
    </row>
    <row r="300" spans="1:6" s="5" customFormat="1" ht="13">
      <c r="A300" s="7"/>
      <c r="B300" s="11"/>
      <c r="C300" s="12"/>
      <c r="D300" s="13"/>
      <c r="E300" s="33"/>
      <c r="F300" s="30"/>
    </row>
    <row r="301" spans="1:6" s="47" customFormat="1" ht="26">
      <c r="A301" s="7" t="s">
        <v>167</v>
      </c>
      <c r="B301" s="41" t="s">
        <v>196</v>
      </c>
      <c r="C301" s="12" t="s">
        <v>6</v>
      </c>
      <c r="D301" s="13">
        <v>175</v>
      </c>
      <c r="E301" s="13"/>
      <c r="F301" s="30">
        <f>ROUND(D301*E301,2)</f>
        <v>0</v>
      </c>
    </row>
    <row r="302" spans="1:6" s="5" customFormat="1" ht="13">
      <c r="A302" s="7"/>
      <c r="B302" s="11"/>
      <c r="C302" s="12"/>
      <c r="D302" s="13"/>
      <c r="E302" s="33"/>
      <c r="F302" s="30"/>
    </row>
    <row r="303" spans="1:6" s="5" customFormat="1" ht="13">
      <c r="A303" s="7"/>
      <c r="B303" s="11" t="s">
        <v>166</v>
      </c>
      <c r="C303" s="12"/>
      <c r="D303" s="13"/>
      <c r="E303" s="33"/>
      <c r="F303" s="30"/>
    </row>
    <row r="304" spans="1:6" s="5" customFormat="1" ht="78">
      <c r="A304" s="7" t="s">
        <v>168</v>
      </c>
      <c r="B304" s="41" t="s">
        <v>170</v>
      </c>
      <c r="C304" s="12" t="s">
        <v>7</v>
      </c>
      <c r="D304" s="13">
        <v>28</v>
      </c>
      <c r="E304" s="13"/>
      <c r="F304" s="30">
        <f>ROUND(D304*E304,2)</f>
        <v>0</v>
      </c>
    </row>
    <row r="305" spans="1:6" s="5" customFormat="1" ht="13">
      <c r="A305" s="7"/>
      <c r="B305" s="11"/>
      <c r="C305" s="12"/>
      <c r="D305" s="13"/>
      <c r="E305" s="33"/>
      <c r="F305" s="30"/>
    </row>
    <row r="306" spans="1:6" s="5" customFormat="1" ht="78">
      <c r="A306" s="7" t="s">
        <v>172</v>
      </c>
      <c r="B306" s="41" t="s">
        <v>169</v>
      </c>
      <c r="C306" s="12" t="s">
        <v>7</v>
      </c>
      <c r="D306" s="13">
        <v>2</v>
      </c>
      <c r="E306" s="13"/>
      <c r="F306" s="30">
        <f>ROUND(D306*E306,2)</f>
        <v>0</v>
      </c>
    </row>
    <row r="307" spans="1:6" s="5" customFormat="1" ht="13">
      <c r="A307" s="7"/>
      <c r="B307" s="11"/>
      <c r="C307" s="12"/>
      <c r="D307" s="13"/>
      <c r="E307" s="33"/>
      <c r="F307" s="30"/>
    </row>
    <row r="308" spans="1:6" s="5" customFormat="1" ht="26">
      <c r="A308" s="7" t="s">
        <v>174</v>
      </c>
      <c r="B308" s="41" t="s">
        <v>173</v>
      </c>
      <c r="C308" s="12" t="s">
        <v>7</v>
      </c>
      <c r="D308" s="13">
        <v>9</v>
      </c>
      <c r="E308" s="13"/>
      <c r="F308" s="30">
        <f>ROUND(D308*E308,2)</f>
        <v>0</v>
      </c>
    </row>
    <row r="309" spans="1:6" s="5" customFormat="1" ht="13">
      <c r="A309" s="7"/>
      <c r="B309" s="11"/>
      <c r="C309" s="12"/>
      <c r="D309" s="13"/>
      <c r="E309" s="33"/>
      <c r="F309" s="30"/>
    </row>
    <row r="310" spans="1:6" s="5" customFormat="1" ht="117">
      <c r="A310" s="7" t="s">
        <v>176</v>
      </c>
      <c r="B310" s="41" t="s">
        <v>175</v>
      </c>
      <c r="C310" s="12" t="s">
        <v>6</v>
      </c>
      <c r="D310" s="13">
        <v>420</v>
      </c>
      <c r="E310" s="13"/>
      <c r="F310" s="30">
        <f>ROUND(D310*E310,2)</f>
        <v>0</v>
      </c>
    </row>
    <row r="311" spans="1:6" s="5" customFormat="1" ht="13">
      <c r="A311" s="7"/>
      <c r="B311" s="11"/>
      <c r="C311" s="12"/>
      <c r="D311" s="13"/>
      <c r="E311" s="33"/>
      <c r="F311" s="30"/>
    </row>
    <row r="312" spans="1:6" s="5" customFormat="1" ht="26">
      <c r="A312" s="7" t="s">
        <v>179</v>
      </c>
      <c r="B312" s="41" t="s">
        <v>177</v>
      </c>
      <c r="C312" s="12" t="s">
        <v>1</v>
      </c>
      <c r="D312" s="13">
        <v>1</v>
      </c>
      <c r="E312" s="13"/>
      <c r="F312" s="30">
        <f>ROUND(D312*E312,2)</f>
        <v>0</v>
      </c>
    </row>
    <row r="313" spans="1:6" s="5" customFormat="1" ht="13">
      <c r="A313" s="7"/>
      <c r="B313" s="11"/>
      <c r="C313" s="12"/>
      <c r="D313" s="13"/>
      <c r="E313" s="33"/>
      <c r="F313" s="30"/>
    </row>
    <row r="314" spans="1:6" s="5" customFormat="1" ht="26">
      <c r="A314" s="7" t="s">
        <v>180</v>
      </c>
      <c r="B314" s="41" t="s">
        <v>178</v>
      </c>
      <c r="C314" s="12" t="s">
        <v>1</v>
      </c>
      <c r="D314" s="13">
        <v>1</v>
      </c>
      <c r="E314" s="13"/>
      <c r="F314" s="30">
        <f>ROUND(D314*E314,2)</f>
        <v>0</v>
      </c>
    </row>
    <row r="315" spans="1:6" s="5" customFormat="1" ht="13">
      <c r="A315" s="7"/>
      <c r="B315" s="11"/>
      <c r="C315" s="12"/>
      <c r="D315" s="13"/>
      <c r="E315" s="33"/>
      <c r="F315" s="30"/>
    </row>
    <row r="316" spans="1:6" s="9" customFormat="1" ht="39">
      <c r="A316" s="7" t="s">
        <v>183</v>
      </c>
      <c r="B316" s="41" t="s">
        <v>122</v>
      </c>
      <c r="C316" s="38"/>
      <c r="D316" s="39"/>
      <c r="E316" s="33"/>
      <c r="F316" s="34"/>
    </row>
    <row r="317" spans="1:6" s="9" customFormat="1" ht="13">
      <c r="A317" s="40"/>
      <c r="B317" s="28" t="s">
        <v>48</v>
      </c>
      <c r="C317" s="12" t="s">
        <v>1</v>
      </c>
      <c r="D317" s="13">
        <v>2</v>
      </c>
      <c r="E317" s="13"/>
      <c r="F317" s="30">
        <f>ROUND(D317*E317,2)</f>
        <v>0</v>
      </c>
    </row>
    <row r="318" spans="1:6" s="9" customFormat="1" ht="13">
      <c r="A318" s="40"/>
      <c r="B318" s="28"/>
      <c r="C318" s="12"/>
      <c r="D318" s="13"/>
      <c r="E318" s="13"/>
      <c r="F318" s="30"/>
    </row>
    <row r="319" spans="1:6" s="9" customFormat="1" ht="39">
      <c r="A319" s="7" t="s">
        <v>188</v>
      </c>
      <c r="B319" s="41" t="s">
        <v>181</v>
      </c>
      <c r="C319" s="38"/>
      <c r="D319" s="39"/>
      <c r="E319" s="33"/>
      <c r="F319" s="34"/>
    </row>
    <row r="320" spans="1:6" s="9" customFormat="1" ht="13">
      <c r="A320" s="40"/>
      <c r="B320" s="28" t="s">
        <v>47</v>
      </c>
      <c r="C320" s="12" t="s">
        <v>1</v>
      </c>
      <c r="D320" s="13">
        <v>1</v>
      </c>
      <c r="E320" s="13"/>
      <c r="F320" s="30">
        <f>ROUND(D320*E320,2)</f>
        <v>0</v>
      </c>
    </row>
    <row r="321" spans="1:6" s="9" customFormat="1" ht="13">
      <c r="A321" s="40"/>
      <c r="B321" s="28"/>
      <c r="C321" s="12"/>
      <c r="D321" s="13"/>
      <c r="E321" s="13"/>
      <c r="F321" s="30"/>
    </row>
    <row r="322" spans="1:6" s="5" customFormat="1" ht="13">
      <c r="A322" s="7"/>
      <c r="B322" s="11" t="s">
        <v>182</v>
      </c>
      <c r="C322" s="12"/>
      <c r="D322" s="13"/>
      <c r="E322" s="33"/>
      <c r="F322" s="30"/>
    </row>
    <row r="323" spans="1:6" s="9" customFormat="1" ht="39">
      <c r="A323" s="7" t="s">
        <v>189</v>
      </c>
      <c r="B323" s="41" t="s">
        <v>1358</v>
      </c>
      <c r="C323" s="38"/>
      <c r="D323" s="39"/>
      <c r="E323" s="33"/>
      <c r="F323" s="34"/>
    </row>
    <row r="324" spans="1:6" s="9" customFormat="1" ht="13">
      <c r="A324" s="40"/>
      <c r="B324" s="28" t="s">
        <v>184</v>
      </c>
      <c r="C324" s="12" t="s">
        <v>1</v>
      </c>
      <c r="D324" s="13">
        <v>1</v>
      </c>
      <c r="E324" s="13"/>
      <c r="F324" s="30">
        <f t="shared" ref="F324:F326" si="0">ROUND(D324*E324,2)</f>
        <v>0</v>
      </c>
    </row>
    <row r="325" spans="1:6" s="9" customFormat="1" ht="13">
      <c r="A325" s="40"/>
      <c r="B325" s="28" t="s">
        <v>185</v>
      </c>
      <c r="C325" s="12" t="s">
        <v>1</v>
      </c>
      <c r="D325" s="13">
        <v>1</v>
      </c>
      <c r="E325" s="13"/>
      <c r="F325" s="30">
        <f t="shared" si="0"/>
        <v>0</v>
      </c>
    </row>
    <row r="326" spans="1:6" s="9" customFormat="1" ht="13">
      <c r="A326" s="40"/>
      <c r="B326" s="28" t="s">
        <v>186</v>
      </c>
      <c r="C326" s="12" t="s">
        <v>1</v>
      </c>
      <c r="D326" s="13">
        <v>1</v>
      </c>
      <c r="E326" s="13"/>
      <c r="F326" s="30">
        <f t="shared" si="0"/>
        <v>0</v>
      </c>
    </row>
    <row r="327" spans="1:6" s="5" customFormat="1" ht="13">
      <c r="A327" s="7"/>
      <c r="B327" s="11"/>
      <c r="C327" s="12"/>
      <c r="D327" s="13"/>
      <c r="E327" s="33"/>
      <c r="F327" s="30"/>
    </row>
    <row r="328" spans="1:6" s="9" customFormat="1" ht="39">
      <c r="A328" s="7" t="s">
        <v>190</v>
      </c>
      <c r="B328" s="41" t="s">
        <v>1354</v>
      </c>
      <c r="C328" s="12" t="s">
        <v>1</v>
      </c>
      <c r="D328" s="13">
        <v>42</v>
      </c>
      <c r="E328" s="13"/>
      <c r="F328" s="30">
        <f t="shared" ref="F328" si="1">ROUND(D328*E328,2)</f>
        <v>0</v>
      </c>
    </row>
    <row r="329" spans="1:6" s="5" customFormat="1" ht="13">
      <c r="A329" s="7"/>
      <c r="B329" s="11"/>
      <c r="C329" s="12"/>
      <c r="D329" s="13"/>
      <c r="E329" s="33"/>
      <c r="F329" s="30"/>
    </row>
    <row r="330" spans="1:6" s="9" customFormat="1" ht="26">
      <c r="A330" s="7" t="s">
        <v>195</v>
      </c>
      <c r="B330" s="41" t="s">
        <v>1355</v>
      </c>
      <c r="C330" s="12" t="s">
        <v>187</v>
      </c>
      <c r="D330" s="13">
        <v>1</v>
      </c>
      <c r="E330" s="13"/>
      <c r="F330" s="30">
        <f t="shared" ref="F330" si="2">ROUND(D330*E330,2)</f>
        <v>0</v>
      </c>
    </row>
    <row r="331" spans="1:6" s="9" customFormat="1" ht="13">
      <c r="A331" s="7"/>
      <c r="B331" s="41"/>
      <c r="C331" s="12"/>
      <c r="D331" s="13"/>
      <c r="E331" s="13"/>
      <c r="F331" s="30"/>
    </row>
    <row r="332" spans="1:6" s="9" customFormat="1" ht="52">
      <c r="A332" s="7" t="s">
        <v>197</v>
      </c>
      <c r="B332" s="41" t="s">
        <v>217</v>
      </c>
      <c r="C332" s="12" t="s">
        <v>187</v>
      </c>
      <c r="D332" s="13">
        <v>1</v>
      </c>
      <c r="E332" s="13"/>
      <c r="F332" s="30">
        <f t="shared" ref="F332" si="3">ROUND(D332*E332,2)</f>
        <v>0</v>
      </c>
    </row>
    <row r="333" spans="1:6" s="9" customFormat="1" ht="13">
      <c r="A333" s="7"/>
      <c r="B333" s="41"/>
      <c r="C333" s="12"/>
      <c r="D333" s="13"/>
      <c r="E333" s="13"/>
      <c r="F333" s="30"/>
    </row>
    <row r="334" spans="1:6" s="9" customFormat="1" ht="39">
      <c r="A334" s="7" t="s">
        <v>198</v>
      </c>
      <c r="B334" s="41" t="s">
        <v>216</v>
      </c>
      <c r="C334" s="12" t="s">
        <v>187</v>
      </c>
      <c r="D334" s="13">
        <v>1</v>
      </c>
      <c r="E334" s="13"/>
      <c r="F334" s="30">
        <f t="shared" ref="F334" si="4">ROUND(D334*E334,2)</f>
        <v>0</v>
      </c>
    </row>
    <row r="335" spans="1:6" s="5" customFormat="1" ht="13">
      <c r="A335" s="7"/>
      <c r="B335" s="11"/>
      <c r="C335" s="12"/>
      <c r="D335" s="13"/>
      <c r="E335" s="33"/>
      <c r="F335" s="30"/>
    </row>
    <row r="336" spans="1:6" s="9" customFormat="1" ht="39">
      <c r="A336" s="7" t="s">
        <v>199</v>
      </c>
      <c r="B336" s="41" t="s">
        <v>215</v>
      </c>
      <c r="C336" s="12" t="s">
        <v>187</v>
      </c>
      <c r="D336" s="13">
        <v>1</v>
      </c>
      <c r="E336" s="13"/>
      <c r="F336" s="30">
        <f t="shared" ref="F336" si="5">ROUND(D336*E336,2)</f>
        <v>0</v>
      </c>
    </row>
    <row r="337" spans="1:6" s="5" customFormat="1" ht="13">
      <c r="A337" s="7"/>
      <c r="B337" s="11"/>
      <c r="C337" s="12"/>
      <c r="D337" s="13"/>
      <c r="E337" s="33"/>
      <c r="F337" s="30"/>
    </row>
    <row r="338" spans="1:6" s="9" customFormat="1" ht="39">
      <c r="A338" s="7" t="s">
        <v>200</v>
      </c>
      <c r="B338" s="41" t="s">
        <v>214</v>
      </c>
      <c r="C338" s="12" t="s">
        <v>187</v>
      </c>
      <c r="D338" s="13">
        <v>1</v>
      </c>
      <c r="E338" s="13"/>
      <c r="F338" s="30">
        <f t="shared" ref="F338" si="6">ROUND(D338*E338,2)</f>
        <v>0</v>
      </c>
    </row>
    <row r="339" spans="1:6" s="9" customFormat="1" ht="13">
      <c r="A339" s="7"/>
      <c r="B339" s="41"/>
      <c r="C339" s="12"/>
      <c r="D339" s="13"/>
      <c r="E339" s="13"/>
      <c r="F339" s="30"/>
    </row>
    <row r="340" spans="1:6" s="9" customFormat="1" ht="39">
      <c r="A340" s="7" t="s">
        <v>201</v>
      </c>
      <c r="B340" s="41" t="s">
        <v>213</v>
      </c>
      <c r="C340" s="12" t="s">
        <v>187</v>
      </c>
      <c r="D340" s="13">
        <v>1</v>
      </c>
      <c r="E340" s="13"/>
      <c r="F340" s="30">
        <f t="shared" ref="F340" si="7">ROUND(D340*E340,2)</f>
        <v>0</v>
      </c>
    </row>
    <row r="341" spans="1:6" s="9" customFormat="1" ht="13">
      <c r="A341" s="7"/>
      <c r="B341" s="41"/>
      <c r="C341" s="12"/>
      <c r="D341" s="13"/>
      <c r="E341" s="13"/>
      <c r="F341" s="30"/>
    </row>
    <row r="342" spans="1:6" s="9" customFormat="1" ht="52">
      <c r="A342" s="7" t="s">
        <v>202</v>
      </c>
      <c r="B342" s="41" t="s">
        <v>212</v>
      </c>
      <c r="C342" s="12" t="s">
        <v>187</v>
      </c>
      <c r="D342" s="13">
        <v>1</v>
      </c>
      <c r="E342" s="13"/>
      <c r="F342" s="30">
        <f t="shared" ref="F342" si="8">ROUND(D342*E342,2)</f>
        <v>0</v>
      </c>
    </row>
    <row r="343" spans="1:6" s="9" customFormat="1" ht="13">
      <c r="A343" s="7"/>
      <c r="B343" s="41"/>
      <c r="C343" s="12"/>
      <c r="D343" s="13"/>
      <c r="E343" s="13"/>
      <c r="F343" s="30"/>
    </row>
    <row r="344" spans="1:6" s="9" customFormat="1" ht="52">
      <c r="A344" s="7" t="s">
        <v>203</v>
      </c>
      <c r="B344" s="41" t="s">
        <v>211</v>
      </c>
      <c r="C344" s="12" t="s">
        <v>187</v>
      </c>
      <c r="D344" s="13">
        <v>1</v>
      </c>
      <c r="E344" s="13"/>
      <c r="F344" s="30">
        <f t="shared" ref="F344" si="9">ROUND(D344*E344,2)</f>
        <v>0</v>
      </c>
    </row>
    <row r="345" spans="1:6" s="9" customFormat="1" ht="13">
      <c r="A345" s="7"/>
      <c r="B345" s="41"/>
      <c r="C345" s="12"/>
      <c r="D345" s="13"/>
      <c r="E345" s="13"/>
      <c r="F345" s="30"/>
    </row>
    <row r="346" spans="1:6" s="9" customFormat="1" ht="65">
      <c r="A346" s="7" t="s">
        <v>204</v>
      </c>
      <c r="B346" s="41" t="s">
        <v>218</v>
      </c>
      <c r="C346" s="12" t="s">
        <v>187</v>
      </c>
      <c r="D346" s="13">
        <v>1</v>
      </c>
      <c r="E346" s="13"/>
      <c r="F346" s="30">
        <f t="shared" ref="F346" si="10">ROUND(D346*E346,2)</f>
        <v>0</v>
      </c>
    </row>
    <row r="347" spans="1:6" s="9" customFormat="1" ht="13">
      <c r="A347" s="7"/>
      <c r="B347" s="41"/>
      <c r="C347" s="12"/>
      <c r="D347" s="13"/>
      <c r="E347" s="13"/>
      <c r="F347" s="30"/>
    </row>
    <row r="348" spans="1:6" s="9" customFormat="1" ht="39">
      <c r="A348" s="7" t="s">
        <v>205</v>
      </c>
      <c r="B348" s="41" t="s">
        <v>210</v>
      </c>
      <c r="C348" s="12" t="s">
        <v>187</v>
      </c>
      <c r="D348" s="13">
        <v>1</v>
      </c>
      <c r="E348" s="13"/>
      <c r="F348" s="30">
        <f t="shared" ref="F348" si="11">ROUND(D348*E348,2)</f>
        <v>0</v>
      </c>
    </row>
    <row r="349" spans="1:6" s="9" customFormat="1" ht="13">
      <c r="A349" s="7"/>
      <c r="B349" s="41"/>
      <c r="C349" s="12"/>
      <c r="D349" s="13"/>
      <c r="E349" s="13"/>
      <c r="F349" s="30"/>
    </row>
    <row r="350" spans="1:6" s="9" customFormat="1" ht="39">
      <c r="A350" s="7" t="s">
        <v>208</v>
      </c>
      <c r="B350" s="41" t="s">
        <v>209</v>
      </c>
      <c r="C350" s="12" t="s">
        <v>1</v>
      </c>
      <c r="D350" s="13">
        <v>6</v>
      </c>
      <c r="E350" s="13"/>
      <c r="F350" s="30">
        <f>ROUND(D350*E350,2)</f>
        <v>0</v>
      </c>
    </row>
    <row r="351" spans="1:6" s="9" customFormat="1" ht="13">
      <c r="A351" s="7"/>
      <c r="B351" s="41"/>
      <c r="C351" s="12"/>
      <c r="D351" s="13"/>
      <c r="E351" s="13"/>
      <c r="F351" s="30"/>
    </row>
    <row r="352" spans="1:6" s="9" customFormat="1" ht="65">
      <c r="A352" s="7" t="s">
        <v>223</v>
      </c>
      <c r="B352" s="41" t="s">
        <v>1339</v>
      </c>
      <c r="C352" s="12" t="s">
        <v>6</v>
      </c>
      <c r="D352" s="13">
        <v>100</v>
      </c>
      <c r="E352" s="13"/>
      <c r="F352" s="30">
        <f t="shared" ref="F352" si="12">ROUND(D352*E352,2)</f>
        <v>0</v>
      </c>
    </row>
    <row r="353" spans="1:6" s="9" customFormat="1" ht="13">
      <c r="A353" s="7"/>
      <c r="B353" s="41"/>
      <c r="C353" s="12"/>
      <c r="D353" s="13"/>
      <c r="E353" s="13"/>
      <c r="F353" s="30"/>
    </row>
    <row r="354" spans="1:6" s="9" customFormat="1" ht="26">
      <c r="A354" s="7" t="s">
        <v>226</v>
      </c>
      <c r="B354" s="41" t="s">
        <v>224</v>
      </c>
      <c r="C354" s="12" t="s">
        <v>108</v>
      </c>
      <c r="D354" s="13">
        <v>500</v>
      </c>
      <c r="E354" s="13"/>
      <c r="F354" s="30">
        <f>ROUND(D354*E354,2)</f>
        <v>0</v>
      </c>
    </row>
    <row r="355" spans="1:6" s="9" customFormat="1" ht="13">
      <c r="A355" s="7"/>
      <c r="B355" s="41"/>
      <c r="C355" s="12"/>
      <c r="D355" s="13"/>
      <c r="E355" s="13"/>
      <c r="F355" s="30"/>
    </row>
    <row r="356" spans="1:6" s="9" customFormat="1" ht="26">
      <c r="A356" s="7" t="s">
        <v>227</v>
      </c>
      <c r="B356" s="41" t="s">
        <v>225</v>
      </c>
      <c r="C356" s="12" t="s">
        <v>108</v>
      </c>
      <c r="D356" s="13">
        <v>350</v>
      </c>
      <c r="E356" s="13"/>
      <c r="F356" s="30">
        <f>ROUND(D356*E356,2)</f>
        <v>0</v>
      </c>
    </row>
    <row r="357" spans="1:6" s="9" customFormat="1" ht="13">
      <c r="A357" s="7"/>
      <c r="B357" s="41"/>
      <c r="C357" s="12"/>
      <c r="D357" s="13"/>
      <c r="E357" s="13"/>
      <c r="F357" s="30"/>
    </row>
    <row r="358" spans="1:6" s="4" customFormat="1" ht="13">
      <c r="A358" s="48" t="s">
        <v>50</v>
      </c>
      <c r="B358" s="49" t="s">
        <v>49</v>
      </c>
      <c r="C358" s="50"/>
      <c r="D358" s="51"/>
      <c r="E358" s="51"/>
      <c r="F358" s="51">
        <f>SUM(F47:F357)</f>
        <v>0</v>
      </c>
    </row>
    <row r="360" spans="1:6" s="4" customFormat="1" ht="13">
      <c r="A360" s="48" t="s">
        <v>252</v>
      </c>
      <c r="B360" s="48" t="s">
        <v>236</v>
      </c>
      <c r="C360" s="75"/>
      <c r="D360" s="76"/>
      <c r="E360" s="77"/>
      <c r="F360" s="77"/>
    </row>
    <row r="361" spans="1:6" s="4" customFormat="1" ht="13">
      <c r="A361" s="63"/>
      <c r="B361" s="63"/>
      <c r="C361" s="64"/>
      <c r="D361" s="65"/>
      <c r="E361" s="66"/>
      <c r="F361" s="65"/>
    </row>
    <row r="362" spans="1:6" s="70" customFormat="1" ht="80.25" customHeight="1">
      <c r="A362" s="67"/>
      <c r="B362" s="71" t="s">
        <v>241</v>
      </c>
      <c r="C362" s="68"/>
      <c r="D362" s="69"/>
      <c r="E362" s="69"/>
      <c r="F362" s="69"/>
    </row>
    <row r="363" spans="1:6" s="70" customFormat="1" ht="52">
      <c r="A363" s="67"/>
      <c r="B363" s="72" t="s">
        <v>242</v>
      </c>
      <c r="C363" s="68"/>
      <c r="D363" s="69"/>
      <c r="E363" s="69"/>
      <c r="F363" s="69"/>
    </row>
    <row r="364" spans="1:6" s="70" customFormat="1" ht="52">
      <c r="A364" s="67"/>
      <c r="B364" s="72" t="s">
        <v>246</v>
      </c>
      <c r="C364" s="68"/>
      <c r="D364" s="69"/>
      <c r="E364" s="69"/>
      <c r="F364" s="69"/>
    </row>
    <row r="365" spans="1:6" s="70" customFormat="1" ht="91">
      <c r="A365" s="67"/>
      <c r="B365" s="71" t="s">
        <v>243</v>
      </c>
      <c r="C365" s="68"/>
      <c r="D365" s="69"/>
      <c r="E365" s="69"/>
      <c r="F365" s="69"/>
    </row>
    <row r="366" spans="1:6" s="70" customFormat="1" ht="91">
      <c r="A366" s="67"/>
      <c r="B366" s="72" t="s">
        <v>244</v>
      </c>
      <c r="C366" s="68"/>
      <c r="D366" s="69"/>
      <c r="E366" s="69"/>
      <c r="F366" s="69"/>
    </row>
    <row r="367" spans="1:6" s="70" customFormat="1" ht="65">
      <c r="A367" s="67"/>
      <c r="B367" s="72" t="s">
        <v>245</v>
      </c>
      <c r="C367" s="68"/>
      <c r="D367" s="69"/>
      <c r="E367" s="69"/>
      <c r="F367" s="69"/>
    </row>
    <row r="368" spans="1:6" s="70" customFormat="1" ht="13">
      <c r="A368" s="67"/>
      <c r="B368" s="72"/>
      <c r="C368" s="68"/>
      <c r="D368" s="69"/>
      <c r="E368" s="69"/>
      <c r="F368" s="69"/>
    </row>
    <row r="369" spans="1:9" s="70" customFormat="1" ht="13">
      <c r="A369" s="48"/>
      <c r="B369" s="48"/>
      <c r="C369" s="75" t="s">
        <v>251</v>
      </c>
      <c r="D369" s="76" t="s">
        <v>248</v>
      </c>
      <c r="E369" s="77" t="s">
        <v>249</v>
      </c>
      <c r="F369" s="77" t="s">
        <v>250</v>
      </c>
    </row>
    <row r="370" spans="1:9" s="70" customFormat="1" ht="13">
      <c r="A370" s="63"/>
      <c r="B370" s="63"/>
      <c r="C370" s="96"/>
      <c r="D370" s="91"/>
      <c r="E370" s="97"/>
      <c r="F370" s="97"/>
    </row>
    <row r="371" spans="1:9" s="4" customFormat="1" ht="66" customHeight="1">
      <c r="A371" s="11"/>
      <c r="B371" s="98" t="s">
        <v>275</v>
      </c>
      <c r="C371" s="1"/>
      <c r="D371" s="2"/>
      <c r="E371" s="3"/>
      <c r="F371" s="2"/>
    </row>
    <row r="372" spans="1:9" s="4" customFormat="1" ht="13">
      <c r="A372" s="11"/>
      <c r="B372" s="98"/>
      <c r="C372" s="1"/>
      <c r="D372" s="2"/>
      <c r="E372" s="3"/>
      <c r="F372" s="2"/>
    </row>
    <row r="373" spans="1:9" s="4" customFormat="1" ht="104">
      <c r="A373" s="7" t="s">
        <v>0</v>
      </c>
      <c r="B373" s="41" t="s">
        <v>293</v>
      </c>
      <c r="C373" s="12" t="s">
        <v>7</v>
      </c>
      <c r="D373" s="13">
        <v>210</v>
      </c>
      <c r="E373" s="13"/>
      <c r="F373" s="30">
        <f>ROUND(D373*E373,2)</f>
        <v>0</v>
      </c>
    </row>
    <row r="374" spans="1:9" s="4" customFormat="1" ht="13">
      <c r="A374" s="42"/>
      <c r="B374" s="59"/>
      <c r="C374" s="60"/>
      <c r="D374" s="52"/>
      <c r="E374" s="61"/>
      <c r="F374" s="52"/>
    </row>
    <row r="375" spans="1:9" s="4" customFormat="1" ht="52">
      <c r="A375" s="7" t="s">
        <v>2</v>
      </c>
      <c r="B375" s="41" t="s">
        <v>286</v>
      </c>
      <c r="C375" s="12" t="s">
        <v>7</v>
      </c>
      <c r="D375" s="13">
        <v>1460</v>
      </c>
      <c r="E375" s="13"/>
      <c r="F375" s="30">
        <f>ROUND(D375*E375,2)</f>
        <v>0</v>
      </c>
    </row>
    <row r="376" spans="1:9">
      <c r="A376" s="62"/>
      <c r="B376" s="62"/>
      <c r="C376" s="62"/>
      <c r="D376" s="62"/>
      <c r="E376" s="62"/>
      <c r="F376" s="62"/>
    </row>
    <row r="377" spans="1:9" ht="117">
      <c r="A377" s="7" t="s">
        <v>3</v>
      </c>
      <c r="B377" s="41" t="s">
        <v>238</v>
      </c>
      <c r="C377" s="12" t="s">
        <v>233</v>
      </c>
      <c r="D377" s="13">
        <v>630</v>
      </c>
      <c r="E377" s="13"/>
      <c r="F377" s="30">
        <f>ROUND(D377*E377,2)</f>
        <v>0</v>
      </c>
    </row>
    <row r="378" spans="1:9" ht="13">
      <c r="A378" s="7"/>
      <c r="B378" s="41"/>
      <c r="C378" s="62"/>
      <c r="D378" s="62"/>
      <c r="E378" s="62"/>
      <c r="F378" s="62"/>
    </row>
    <row r="379" spans="1:9" s="4" customFormat="1" ht="52">
      <c r="A379" s="7" t="s">
        <v>4</v>
      </c>
      <c r="B379" s="41" t="s">
        <v>239</v>
      </c>
      <c r="C379" s="12" t="s">
        <v>7</v>
      </c>
      <c r="D379" s="13">
        <v>250</v>
      </c>
      <c r="E379" s="13"/>
      <c r="F379" s="1160">
        <f>ROUND(D379*E379,2)</f>
        <v>0</v>
      </c>
    </row>
    <row r="380" spans="1:9" ht="12" customHeight="1">
      <c r="A380" s="62"/>
      <c r="B380" s="62"/>
      <c r="C380" s="62"/>
      <c r="D380" s="62"/>
      <c r="E380" s="62"/>
      <c r="F380" s="1161"/>
    </row>
    <row r="381" spans="1:9" ht="66" customHeight="1">
      <c r="A381" s="7" t="s">
        <v>5</v>
      </c>
      <c r="B381" s="41" t="s">
        <v>240</v>
      </c>
      <c r="C381" s="12" t="s">
        <v>7</v>
      </c>
      <c r="D381" s="13">
        <v>250</v>
      </c>
      <c r="E381" s="13"/>
      <c r="F381" s="1160">
        <f>ROUND(D381*E381,2)</f>
        <v>0</v>
      </c>
    </row>
    <row r="382" spans="1:9" ht="13">
      <c r="A382" s="7"/>
      <c r="B382" s="41"/>
      <c r="C382" s="12"/>
      <c r="D382" s="13"/>
      <c r="E382" s="13"/>
      <c r="F382" s="1160"/>
    </row>
    <row r="383" spans="1:9" s="122" customFormat="1" ht="52">
      <c r="A383" s="7" t="s">
        <v>8</v>
      </c>
      <c r="B383" s="41" t="s">
        <v>359</v>
      </c>
      <c r="C383" s="12" t="s">
        <v>360</v>
      </c>
      <c r="D383" s="13">
        <v>1</v>
      </c>
      <c r="E383" s="13"/>
      <c r="F383" s="1160">
        <f>SUM(D383*E383)</f>
        <v>0</v>
      </c>
      <c r="G383" s="119"/>
      <c r="H383" s="120"/>
      <c r="I383" s="121"/>
    </row>
    <row r="384" spans="1:9" ht="13">
      <c r="A384" s="7"/>
      <c r="B384" s="41"/>
      <c r="C384" s="12"/>
      <c r="D384" s="13"/>
      <c r="E384" s="13"/>
      <c r="F384" s="30"/>
    </row>
    <row r="385" spans="1:6" ht="13">
      <c r="A385" s="7"/>
      <c r="B385" s="59"/>
      <c r="C385" s="12"/>
      <c r="D385" s="13"/>
      <c r="E385" s="13"/>
      <c r="F385" s="30"/>
    </row>
    <row r="386" spans="1:6" s="4" customFormat="1" ht="13">
      <c r="A386" s="48" t="s">
        <v>252</v>
      </c>
      <c r="B386" s="48" t="s">
        <v>237</v>
      </c>
      <c r="C386" s="53"/>
      <c r="D386" s="54"/>
      <c r="E386" s="55"/>
      <c r="F386" s="57">
        <f>SUM(F373:F385)</f>
        <v>0</v>
      </c>
    </row>
    <row r="388" spans="1:6" s="4" customFormat="1" ht="13.5" customHeight="1">
      <c r="A388" s="48" t="s">
        <v>272</v>
      </c>
      <c r="B388" s="48" t="s">
        <v>253</v>
      </c>
      <c r="C388" s="75"/>
      <c r="D388" s="76"/>
      <c r="E388" s="77"/>
      <c r="F388" s="77"/>
    </row>
    <row r="390" spans="1:6" s="80" customFormat="1" ht="91">
      <c r="A390" s="78"/>
      <c r="B390" s="71" t="s">
        <v>277</v>
      </c>
      <c r="C390" s="78"/>
      <c r="D390" s="79"/>
      <c r="E390" s="79"/>
      <c r="F390" s="79"/>
    </row>
    <row r="391" spans="1:6" s="80" customFormat="1" ht="26">
      <c r="A391" s="78"/>
      <c r="B391" s="72" t="s">
        <v>254</v>
      </c>
      <c r="C391" s="78"/>
      <c r="D391" s="79"/>
      <c r="E391" s="79"/>
      <c r="F391" s="79"/>
    </row>
    <row r="392" spans="1:6" s="80" customFormat="1" ht="13">
      <c r="A392" s="78"/>
      <c r="B392" s="72" t="s">
        <v>255</v>
      </c>
      <c r="C392" s="78"/>
      <c r="D392" s="79"/>
      <c r="E392" s="79"/>
      <c r="F392" s="79"/>
    </row>
    <row r="393" spans="1:6" s="80" customFormat="1" ht="13">
      <c r="A393" s="78"/>
      <c r="B393" s="72" t="s">
        <v>256</v>
      </c>
      <c r="C393" s="78"/>
      <c r="D393" s="79"/>
      <c r="E393" s="79"/>
      <c r="F393" s="79"/>
    </row>
    <row r="394" spans="1:6" s="80" customFormat="1" ht="13">
      <c r="A394" s="78"/>
      <c r="B394" s="72" t="s">
        <v>257</v>
      </c>
      <c r="C394" s="78"/>
      <c r="D394" s="79"/>
      <c r="E394" s="79"/>
      <c r="F394" s="79"/>
    </row>
    <row r="395" spans="1:6" s="80" customFormat="1" ht="13">
      <c r="A395" s="78"/>
      <c r="B395" s="72" t="s">
        <v>258</v>
      </c>
      <c r="C395" s="78"/>
      <c r="D395" s="79"/>
      <c r="E395" s="79"/>
      <c r="F395" s="79"/>
    </row>
    <row r="396" spans="1:6" s="80" customFormat="1" ht="26">
      <c r="A396" s="78"/>
      <c r="B396" s="72" t="s">
        <v>259</v>
      </c>
      <c r="C396" s="78"/>
      <c r="D396" s="79"/>
      <c r="E396" s="79"/>
      <c r="F396" s="79"/>
    </row>
    <row r="397" spans="1:6" s="80" customFormat="1" ht="13">
      <c r="A397" s="78"/>
      <c r="B397" s="72" t="s">
        <v>260</v>
      </c>
      <c r="C397" s="78"/>
      <c r="D397" s="79"/>
      <c r="E397" s="79"/>
      <c r="F397" s="79"/>
    </row>
    <row r="398" spans="1:6" s="80" customFormat="1" ht="13">
      <c r="A398" s="78"/>
      <c r="B398" s="72"/>
      <c r="C398" s="78"/>
      <c r="D398" s="79"/>
      <c r="E398" s="79"/>
      <c r="F398" s="79"/>
    </row>
    <row r="399" spans="1:6" s="80" customFormat="1" ht="234.75" customHeight="1">
      <c r="A399" s="78"/>
      <c r="B399" s="71" t="s">
        <v>261</v>
      </c>
      <c r="C399" s="81"/>
      <c r="D399" s="82"/>
      <c r="E399" s="82"/>
      <c r="F399" s="82"/>
    </row>
    <row r="400" spans="1:6" s="80" customFormat="1" ht="13">
      <c r="A400" s="83"/>
      <c r="B400" s="72"/>
      <c r="C400" s="72"/>
      <c r="D400" s="84"/>
      <c r="E400" s="85"/>
      <c r="F400" s="85"/>
    </row>
    <row r="401" spans="1:6" s="80" customFormat="1" ht="181.5" customHeight="1">
      <c r="A401" s="78"/>
      <c r="B401" s="72" t="s">
        <v>262</v>
      </c>
      <c r="C401" s="78"/>
      <c r="D401" s="79"/>
      <c r="E401" s="79"/>
      <c r="F401" s="79"/>
    </row>
    <row r="402" spans="1:6" s="80" customFormat="1" ht="13">
      <c r="A402" s="83"/>
      <c r="B402" s="72"/>
      <c r="C402" s="72"/>
      <c r="D402" s="84"/>
      <c r="E402" s="86"/>
      <c r="F402" s="85"/>
    </row>
    <row r="403" spans="1:6" s="80" customFormat="1" ht="117">
      <c r="A403" s="83"/>
      <c r="B403" s="72" t="s">
        <v>263</v>
      </c>
      <c r="C403" s="83"/>
      <c r="D403" s="79"/>
      <c r="E403" s="86"/>
      <c r="F403" s="85"/>
    </row>
    <row r="404" spans="1:6" s="80" customFormat="1" ht="117">
      <c r="A404" s="83"/>
      <c r="B404" s="72" t="s">
        <v>263</v>
      </c>
      <c r="C404" s="83"/>
      <c r="D404" s="79"/>
      <c r="E404" s="86"/>
      <c r="F404" s="85"/>
    </row>
    <row r="405" spans="1:6" ht="15.75" customHeight="1"/>
    <row r="406" spans="1:6" s="70" customFormat="1" ht="18.75" customHeight="1">
      <c r="A406" s="87" t="s">
        <v>252</v>
      </c>
      <c r="B406" s="87" t="s">
        <v>253</v>
      </c>
      <c r="C406" s="88" t="s">
        <v>251</v>
      </c>
      <c r="D406" s="76" t="s">
        <v>248</v>
      </c>
      <c r="E406" s="76" t="s">
        <v>249</v>
      </c>
      <c r="F406" s="76" t="s">
        <v>250</v>
      </c>
    </row>
    <row r="407" spans="1:6" s="70" customFormat="1" ht="13">
      <c r="A407" s="112"/>
      <c r="B407" s="112"/>
      <c r="C407" s="113"/>
      <c r="D407" s="91"/>
      <c r="E407" s="91"/>
      <c r="F407" s="91"/>
    </row>
    <row r="408" spans="1:6" s="70" customFormat="1" ht="78">
      <c r="A408" s="112"/>
      <c r="B408" s="114" t="s">
        <v>354</v>
      </c>
      <c r="C408" s="113"/>
      <c r="D408" s="91"/>
      <c r="E408" s="91"/>
      <c r="F408" s="91"/>
    </row>
    <row r="409" spans="1:6" s="70" customFormat="1" ht="18.75" customHeight="1">
      <c r="A409" s="112"/>
      <c r="B409" s="112"/>
      <c r="C409" s="113"/>
      <c r="D409" s="91"/>
      <c r="E409" s="91"/>
      <c r="F409" s="91"/>
    </row>
    <row r="411" spans="1:6" ht="65">
      <c r="A411" s="7" t="s">
        <v>0</v>
      </c>
      <c r="B411" s="41" t="s">
        <v>276</v>
      </c>
      <c r="C411" s="12"/>
      <c r="D411" s="13"/>
      <c r="E411" s="13"/>
      <c r="F411" s="30"/>
    </row>
    <row r="412" spans="1:6" ht="13">
      <c r="A412" s="7"/>
      <c r="B412" s="41" t="s">
        <v>264</v>
      </c>
      <c r="C412" s="12" t="s">
        <v>7</v>
      </c>
      <c r="D412" s="13">
        <v>25</v>
      </c>
      <c r="E412" s="13"/>
      <c r="F412" s="30">
        <f>ROUND(D412*E412,2)</f>
        <v>0</v>
      </c>
    </row>
    <row r="414" spans="1:6" ht="243" customHeight="1">
      <c r="A414" s="7" t="s">
        <v>2</v>
      </c>
      <c r="B414" s="41" t="s">
        <v>1343</v>
      </c>
      <c r="C414" s="12"/>
      <c r="D414" s="13"/>
      <c r="E414" s="33"/>
      <c r="F414" s="30"/>
    </row>
    <row r="415" spans="1:6" ht="13">
      <c r="B415" s="41" t="s">
        <v>264</v>
      </c>
      <c r="C415" s="12" t="s">
        <v>7</v>
      </c>
      <c r="D415" s="13">
        <v>300</v>
      </c>
      <c r="E415" s="13"/>
      <c r="F415" s="30">
        <f>ROUND(D415*E415,2)</f>
        <v>0</v>
      </c>
    </row>
    <row r="416" spans="1:6" ht="13">
      <c r="B416" s="41" t="s">
        <v>265</v>
      </c>
      <c r="C416" s="12" t="s">
        <v>6</v>
      </c>
      <c r="D416" s="13">
        <v>745</v>
      </c>
      <c r="E416" s="13"/>
      <c r="F416" s="30">
        <f>ROUND(D416*E416,2)</f>
        <v>0</v>
      </c>
    </row>
    <row r="418" spans="1:7" ht="294.75" customHeight="1">
      <c r="A418" s="7" t="s">
        <v>3</v>
      </c>
      <c r="B418" s="41" t="s">
        <v>294</v>
      </c>
      <c r="C418" s="12"/>
      <c r="D418" s="13"/>
      <c r="E418" s="33"/>
      <c r="F418" s="30"/>
    </row>
    <row r="419" spans="1:7" ht="14.25" customHeight="1">
      <c r="B419" s="41" t="s">
        <v>264</v>
      </c>
      <c r="C419" s="12" t="s">
        <v>7</v>
      </c>
      <c r="D419" s="13">
        <v>210</v>
      </c>
      <c r="E419" s="13"/>
      <c r="F419" s="30">
        <f>D419*E419</f>
        <v>0</v>
      </c>
    </row>
    <row r="420" spans="1:7" ht="13">
      <c r="B420" s="41"/>
      <c r="C420" s="12"/>
      <c r="D420" s="13"/>
      <c r="E420" s="33"/>
      <c r="F420" s="30"/>
    </row>
    <row r="421" spans="1:7" ht="230.25" customHeight="1">
      <c r="A421" s="7" t="s">
        <v>4</v>
      </c>
      <c r="B421" s="41" t="s">
        <v>946</v>
      </c>
      <c r="C421" s="12"/>
      <c r="D421" s="13"/>
      <c r="E421" s="33"/>
      <c r="F421" s="30"/>
    </row>
    <row r="422" spans="1:7" ht="13">
      <c r="A422" s="7"/>
      <c r="B422" s="41" t="s">
        <v>264</v>
      </c>
      <c r="C422" s="12" t="s">
        <v>7</v>
      </c>
      <c r="D422" s="13">
        <v>500</v>
      </c>
      <c r="E422" s="13"/>
      <c r="F422" s="30">
        <f>D422*E422</f>
        <v>0</v>
      </c>
    </row>
    <row r="423" spans="1:7" ht="13">
      <c r="B423" s="41" t="s">
        <v>265</v>
      </c>
      <c r="C423" s="12" t="s">
        <v>6</v>
      </c>
      <c r="D423" s="13">
        <v>1025</v>
      </c>
      <c r="E423" s="13"/>
      <c r="F423" s="30">
        <f>D423*E423</f>
        <v>0</v>
      </c>
    </row>
    <row r="425" spans="1:7" ht="240.75" customHeight="1">
      <c r="A425" s="7" t="s">
        <v>5</v>
      </c>
      <c r="B425" s="41" t="s">
        <v>278</v>
      </c>
      <c r="C425" s="67"/>
      <c r="D425" s="99"/>
      <c r="E425" s="100"/>
      <c r="F425" s="100"/>
    </row>
    <row r="426" spans="1:7" ht="13">
      <c r="A426" s="7"/>
      <c r="B426" s="41" t="s">
        <v>264</v>
      </c>
      <c r="C426" s="12" t="s">
        <v>7</v>
      </c>
      <c r="D426" s="13">
        <v>30</v>
      </c>
      <c r="E426" s="13"/>
      <c r="F426" s="30">
        <f>D426*E426</f>
        <v>0</v>
      </c>
    </row>
    <row r="427" spans="1:7" ht="13">
      <c r="B427" s="41" t="s">
        <v>265</v>
      </c>
      <c r="C427" s="12" t="s">
        <v>6</v>
      </c>
      <c r="D427" s="13">
        <v>117</v>
      </c>
      <c r="E427" s="13"/>
      <c r="F427" s="30">
        <f>D427*E427</f>
        <v>0</v>
      </c>
    </row>
    <row r="429" spans="1:7" s="90" customFormat="1" ht="132.75" customHeight="1">
      <c r="A429" s="7" t="s">
        <v>8</v>
      </c>
      <c r="B429" s="41" t="s">
        <v>292</v>
      </c>
      <c r="C429" s="12" t="s">
        <v>6</v>
      </c>
      <c r="D429" s="13">
        <v>2900</v>
      </c>
      <c r="E429" s="13"/>
      <c r="F429" s="30">
        <f t="shared" ref="F429" si="13">SUM(D429*E429)</f>
        <v>0</v>
      </c>
      <c r="G429" s="89"/>
    </row>
    <row r="431" spans="1:7" s="80" customFormat="1" ht="239.25" customHeight="1">
      <c r="A431" s="7" t="s">
        <v>9</v>
      </c>
      <c r="B431" s="41" t="s">
        <v>287</v>
      </c>
      <c r="C431" s="78"/>
      <c r="D431" s="79"/>
      <c r="E431" s="101"/>
      <c r="F431" s="101"/>
    </row>
    <row r="432" spans="1:7" s="80" customFormat="1" ht="132.75" customHeight="1">
      <c r="A432" s="7"/>
      <c r="B432" s="41" t="s">
        <v>291</v>
      </c>
      <c r="C432" s="78"/>
      <c r="D432" s="79"/>
      <c r="E432" s="101"/>
      <c r="F432" s="101"/>
    </row>
    <row r="433" spans="1:6" s="80" customFormat="1" ht="13">
      <c r="A433" s="83"/>
      <c r="B433" s="41" t="s">
        <v>264</v>
      </c>
      <c r="C433" s="12" t="s">
        <v>7</v>
      </c>
      <c r="D433" s="13">
        <v>200</v>
      </c>
      <c r="E433" s="13"/>
      <c r="F433" s="30">
        <f t="shared" ref="F433:F434" si="14">SUM(D433*E433)</f>
        <v>0</v>
      </c>
    </row>
    <row r="434" spans="1:6" s="80" customFormat="1" ht="13">
      <c r="A434" s="83"/>
      <c r="B434" s="41" t="s">
        <v>265</v>
      </c>
      <c r="C434" s="12" t="s">
        <v>6</v>
      </c>
      <c r="D434" s="13">
        <v>1800</v>
      </c>
      <c r="E434" s="13"/>
      <c r="F434" s="30">
        <f t="shared" si="14"/>
        <v>0</v>
      </c>
    </row>
    <row r="436" spans="1:6" s="80" customFormat="1" ht="252" customHeight="1">
      <c r="A436" s="7" t="s">
        <v>10</v>
      </c>
      <c r="B436" s="41" t="s">
        <v>279</v>
      </c>
      <c r="C436" s="78"/>
      <c r="D436" s="79"/>
      <c r="E436" s="101"/>
      <c r="F436" s="101"/>
    </row>
    <row r="437" spans="1:6" s="80" customFormat="1" ht="13">
      <c r="A437" s="83"/>
      <c r="B437" s="41" t="s">
        <v>264</v>
      </c>
      <c r="C437" s="12" t="s">
        <v>7</v>
      </c>
      <c r="D437" s="13">
        <v>35</v>
      </c>
      <c r="E437" s="13"/>
      <c r="F437" s="30">
        <f t="shared" ref="F437:F438" si="15">SUM(D437*E437)</f>
        <v>0</v>
      </c>
    </row>
    <row r="438" spans="1:6" s="80" customFormat="1" ht="13">
      <c r="A438" s="83"/>
      <c r="B438" s="41" t="s">
        <v>265</v>
      </c>
      <c r="C438" s="12" t="s">
        <v>6</v>
      </c>
      <c r="D438" s="13">
        <v>440</v>
      </c>
      <c r="E438" s="13"/>
      <c r="F438" s="30">
        <f t="shared" si="15"/>
        <v>0</v>
      </c>
    </row>
    <row r="440" spans="1:6" s="80" customFormat="1" ht="238.5" customHeight="1">
      <c r="A440" s="7" t="s">
        <v>11</v>
      </c>
      <c r="B440" s="41" t="s">
        <v>288</v>
      </c>
      <c r="C440" s="78"/>
      <c r="D440" s="79"/>
      <c r="E440" s="101"/>
      <c r="F440" s="101"/>
    </row>
    <row r="441" spans="1:6" s="80" customFormat="1" ht="39">
      <c r="A441" s="7"/>
      <c r="B441" s="41" t="s">
        <v>280</v>
      </c>
      <c r="C441" s="78"/>
      <c r="D441" s="79"/>
      <c r="E441" s="101"/>
      <c r="F441" s="101"/>
    </row>
    <row r="442" spans="1:6" s="80" customFormat="1" ht="13">
      <c r="A442" s="83"/>
      <c r="B442" s="41" t="s">
        <v>264</v>
      </c>
      <c r="C442" s="12" t="s">
        <v>7</v>
      </c>
      <c r="D442" s="13">
        <v>20</v>
      </c>
      <c r="E442" s="13"/>
      <c r="F442" s="30">
        <f t="shared" ref="F442:F443" si="16">SUM(D442*E442)</f>
        <v>0</v>
      </c>
    </row>
    <row r="443" spans="1:6" s="80" customFormat="1" ht="13">
      <c r="A443" s="83"/>
      <c r="B443" s="41" t="s">
        <v>265</v>
      </c>
      <c r="C443" s="12" t="s">
        <v>6</v>
      </c>
      <c r="D443" s="13">
        <v>195</v>
      </c>
      <c r="E443" s="13"/>
      <c r="F443" s="30">
        <f t="shared" si="16"/>
        <v>0</v>
      </c>
    </row>
    <row r="445" spans="1:6" s="80" customFormat="1" ht="253.5" customHeight="1">
      <c r="A445" s="7" t="s">
        <v>12</v>
      </c>
      <c r="B445" s="41" t="s">
        <v>281</v>
      </c>
      <c r="C445" s="78"/>
      <c r="D445" s="79"/>
      <c r="E445" s="101"/>
      <c r="F445" s="101"/>
    </row>
    <row r="446" spans="1:6" s="80" customFormat="1" ht="13">
      <c r="A446" s="83"/>
      <c r="B446" s="41" t="s">
        <v>264</v>
      </c>
      <c r="C446" s="12" t="s">
        <v>7</v>
      </c>
      <c r="D446" s="13">
        <v>85</v>
      </c>
      <c r="E446" s="13"/>
      <c r="F446" s="30">
        <f t="shared" ref="F446:F447" si="17">SUM(D446*E446)</f>
        <v>0</v>
      </c>
    </row>
    <row r="447" spans="1:6" s="80" customFormat="1" ht="13">
      <c r="A447" s="83"/>
      <c r="B447" s="41" t="s">
        <v>265</v>
      </c>
      <c r="C447" s="12" t="s">
        <v>6</v>
      </c>
      <c r="D447" s="13">
        <v>170</v>
      </c>
      <c r="E447" s="13"/>
      <c r="F447" s="30">
        <f t="shared" si="17"/>
        <v>0</v>
      </c>
    </row>
    <row r="449" spans="1:6" s="80" customFormat="1" ht="252" customHeight="1">
      <c r="A449" s="7" t="s">
        <v>13</v>
      </c>
      <c r="B449" s="41" t="s">
        <v>282</v>
      </c>
      <c r="C449" s="78"/>
      <c r="D449" s="79"/>
      <c r="E449" s="101"/>
      <c r="F449" s="101"/>
    </row>
    <row r="450" spans="1:6" s="80" customFormat="1" ht="13">
      <c r="A450" s="83"/>
      <c r="B450" s="41" t="s">
        <v>264</v>
      </c>
      <c r="C450" s="12" t="s">
        <v>7</v>
      </c>
      <c r="D450" s="13">
        <v>45</v>
      </c>
      <c r="E450" s="13"/>
      <c r="F450" s="30">
        <f t="shared" ref="F450:F451" si="18">SUM(D450*E450)</f>
        <v>0</v>
      </c>
    </row>
    <row r="451" spans="1:6" s="80" customFormat="1" ht="13">
      <c r="A451" s="83"/>
      <c r="B451" s="41" t="s">
        <v>265</v>
      </c>
      <c r="C451" s="12" t="s">
        <v>6</v>
      </c>
      <c r="D451" s="13">
        <v>365</v>
      </c>
      <c r="E451" s="13"/>
      <c r="F451" s="30">
        <f t="shared" si="18"/>
        <v>0</v>
      </c>
    </row>
    <row r="453" spans="1:6" s="80" customFormat="1" ht="252.75" customHeight="1">
      <c r="A453" s="7" t="s">
        <v>14</v>
      </c>
      <c r="B453" s="41" t="s">
        <v>283</v>
      </c>
      <c r="C453" s="78"/>
      <c r="D453" s="79"/>
      <c r="E453" s="101"/>
      <c r="F453" s="101"/>
    </row>
    <row r="454" spans="1:6" s="80" customFormat="1" ht="13">
      <c r="A454" s="83"/>
      <c r="B454" s="41" t="s">
        <v>264</v>
      </c>
      <c r="C454" s="12" t="s">
        <v>7</v>
      </c>
      <c r="D454" s="13">
        <v>26</v>
      </c>
      <c r="E454" s="13"/>
      <c r="F454" s="30">
        <f t="shared" ref="F454:F455" si="19">SUM(D454*E454)</f>
        <v>0</v>
      </c>
    </row>
    <row r="455" spans="1:6" s="80" customFormat="1" ht="13">
      <c r="A455" s="83"/>
      <c r="B455" s="41" t="s">
        <v>265</v>
      </c>
      <c r="C455" s="12" t="s">
        <v>6</v>
      </c>
      <c r="D455" s="13">
        <v>200</v>
      </c>
      <c r="E455" s="13"/>
      <c r="F455" s="30">
        <f t="shared" si="19"/>
        <v>0</v>
      </c>
    </row>
    <row r="457" spans="1:6" s="80" customFormat="1" ht="234">
      <c r="A457" s="7" t="s">
        <v>15</v>
      </c>
      <c r="B457" s="41" t="s">
        <v>289</v>
      </c>
      <c r="C457" s="78"/>
      <c r="D457" s="79"/>
      <c r="E457" s="101"/>
      <c r="F457" s="101"/>
    </row>
    <row r="458" spans="1:6" s="80" customFormat="1" ht="13">
      <c r="A458" s="83"/>
      <c r="B458" s="41" t="s">
        <v>264</v>
      </c>
      <c r="C458" s="12" t="s">
        <v>7</v>
      </c>
      <c r="D458" s="13">
        <v>10</v>
      </c>
      <c r="E458" s="13"/>
      <c r="F458" s="30">
        <f t="shared" ref="F458:F459" si="20">SUM(D458*E458)</f>
        <v>0</v>
      </c>
    </row>
    <row r="459" spans="1:6" s="80" customFormat="1" ht="13">
      <c r="A459" s="83"/>
      <c r="B459" s="41" t="s">
        <v>265</v>
      </c>
      <c r="C459" s="12" t="s">
        <v>6</v>
      </c>
      <c r="D459" s="13">
        <v>65</v>
      </c>
      <c r="E459" s="13"/>
      <c r="F459" s="30">
        <f t="shared" si="20"/>
        <v>0</v>
      </c>
    </row>
    <row r="461" spans="1:6" ht="338">
      <c r="A461" s="7" t="s">
        <v>16</v>
      </c>
      <c r="B461" s="41" t="s">
        <v>284</v>
      </c>
      <c r="C461" s="12"/>
      <c r="D461" s="13"/>
      <c r="E461" s="33"/>
      <c r="F461" s="30"/>
    </row>
    <row r="462" spans="1:6" ht="13">
      <c r="A462" s="7"/>
      <c r="B462" s="41" t="s">
        <v>264</v>
      </c>
      <c r="C462" s="12" t="s">
        <v>7</v>
      </c>
      <c r="D462" s="13">
        <v>125</v>
      </c>
      <c r="E462" s="13"/>
      <c r="F462" s="30">
        <f>D462*E462</f>
        <v>0</v>
      </c>
    </row>
    <row r="463" spans="1:6" ht="13">
      <c r="B463" s="41" t="s">
        <v>265</v>
      </c>
      <c r="C463" s="12" t="s">
        <v>6</v>
      </c>
      <c r="D463" s="13">
        <v>870</v>
      </c>
      <c r="E463" s="13"/>
      <c r="F463" s="30">
        <f>D463*E463</f>
        <v>0</v>
      </c>
    </row>
    <row r="465" spans="1:6" ht="353.25" customHeight="1">
      <c r="A465" s="7" t="s">
        <v>17</v>
      </c>
      <c r="B465" s="41" t="s">
        <v>285</v>
      </c>
      <c r="C465" s="12"/>
      <c r="D465" s="13"/>
      <c r="E465" s="33"/>
      <c r="F465" s="30"/>
    </row>
    <row r="466" spans="1:6" ht="13">
      <c r="A466" s="7"/>
      <c r="B466" s="41" t="s">
        <v>264</v>
      </c>
      <c r="C466" s="12" t="s">
        <v>7</v>
      </c>
      <c r="D466" s="13">
        <v>240</v>
      </c>
      <c r="E466" s="13"/>
      <c r="F466" s="30">
        <f>D466*E466</f>
        <v>0</v>
      </c>
    </row>
    <row r="467" spans="1:6" ht="13">
      <c r="B467" s="41" t="s">
        <v>265</v>
      </c>
      <c r="C467" s="12" t="s">
        <v>6</v>
      </c>
      <c r="D467" s="13">
        <v>1800</v>
      </c>
      <c r="E467" s="13"/>
      <c r="F467" s="30">
        <f>D467*E467</f>
        <v>0</v>
      </c>
    </row>
    <row r="469" spans="1:6" s="80" customFormat="1" ht="254.25" customHeight="1">
      <c r="A469" s="7" t="s">
        <v>18</v>
      </c>
      <c r="B469" s="41" t="s">
        <v>290</v>
      </c>
      <c r="C469" s="78"/>
      <c r="D469" s="79"/>
      <c r="E469" s="101"/>
      <c r="F469" s="101"/>
    </row>
    <row r="470" spans="1:6" s="80" customFormat="1" ht="13">
      <c r="A470" s="83"/>
      <c r="B470" s="41" t="s">
        <v>264</v>
      </c>
      <c r="C470" s="12" t="s">
        <v>7</v>
      </c>
      <c r="D470" s="13">
        <v>10</v>
      </c>
      <c r="E470" s="13"/>
      <c r="F470" s="30">
        <f t="shared" ref="F470:F471" si="21">SUM(D470*E470)</f>
        <v>0</v>
      </c>
    </row>
    <row r="471" spans="1:6" s="80" customFormat="1" ht="13">
      <c r="A471" s="83"/>
      <c r="B471" s="41" t="s">
        <v>265</v>
      </c>
      <c r="C471" s="12" t="s">
        <v>6</v>
      </c>
      <c r="D471" s="13">
        <v>110</v>
      </c>
      <c r="E471" s="13"/>
      <c r="F471" s="30">
        <f t="shared" si="21"/>
        <v>0</v>
      </c>
    </row>
    <row r="473" spans="1:6" ht="117.75" customHeight="1">
      <c r="A473" s="7" t="s">
        <v>19</v>
      </c>
      <c r="B473" s="41" t="s">
        <v>1344</v>
      </c>
    </row>
    <row r="474" spans="1:6" s="80" customFormat="1" ht="13">
      <c r="A474" s="83"/>
      <c r="B474" s="41" t="s">
        <v>264</v>
      </c>
      <c r="C474" s="12" t="s">
        <v>7</v>
      </c>
      <c r="D474" s="13">
        <v>14</v>
      </c>
      <c r="E474" s="13"/>
      <c r="F474" s="30">
        <f t="shared" ref="F474:F475" si="22">SUM(D474*E474)</f>
        <v>0</v>
      </c>
    </row>
    <row r="475" spans="1:6" s="80" customFormat="1" ht="13">
      <c r="A475" s="83"/>
      <c r="B475" s="41" t="s">
        <v>265</v>
      </c>
      <c r="C475" s="12" t="s">
        <v>6</v>
      </c>
      <c r="D475" s="13">
        <v>20</v>
      </c>
      <c r="E475" s="13"/>
      <c r="F475" s="30">
        <f t="shared" si="22"/>
        <v>0</v>
      </c>
    </row>
    <row r="478" spans="1:6" s="4" customFormat="1" ht="26">
      <c r="A478" s="48" t="s">
        <v>272</v>
      </c>
      <c r="B478" s="48" t="s">
        <v>295</v>
      </c>
      <c r="C478" s="75"/>
      <c r="D478" s="76"/>
      <c r="E478" s="77"/>
      <c r="F478" s="905">
        <f>SUM(F411:F476)</f>
        <v>0</v>
      </c>
    </row>
    <row r="481" spans="1:9" s="4" customFormat="1" ht="13.5" customHeight="1">
      <c r="A481" s="48" t="s">
        <v>323</v>
      </c>
      <c r="B481" s="48" t="s">
        <v>390</v>
      </c>
      <c r="C481" s="88" t="s">
        <v>251</v>
      </c>
      <c r="D481" s="76" t="s">
        <v>248</v>
      </c>
      <c r="E481" s="76" t="s">
        <v>249</v>
      </c>
      <c r="F481" s="76" t="s">
        <v>250</v>
      </c>
    </row>
    <row r="483" spans="1:9" s="90" customFormat="1" ht="65">
      <c r="A483" s="72" t="s">
        <v>0</v>
      </c>
      <c r="B483" s="72" t="s">
        <v>392</v>
      </c>
      <c r="C483" s="123"/>
      <c r="D483" s="116"/>
      <c r="E483" s="117"/>
      <c r="F483" s="118"/>
      <c r="G483" s="89"/>
    </row>
    <row r="484" spans="1:9" s="90" customFormat="1" ht="65">
      <c r="A484" s="146"/>
      <c r="B484" s="72" t="s">
        <v>393</v>
      </c>
      <c r="C484" s="123"/>
      <c r="D484" s="123"/>
      <c r="E484" s="123"/>
      <c r="F484" s="147"/>
      <c r="G484" s="89"/>
      <c r="H484" s="110"/>
      <c r="I484" s="110"/>
    </row>
    <row r="485" spans="1:9" s="90" customFormat="1" ht="13">
      <c r="A485" s="146"/>
      <c r="B485" s="72" t="s">
        <v>395</v>
      </c>
      <c r="C485" s="116" t="s">
        <v>394</v>
      </c>
      <c r="D485" s="116">
        <v>400000</v>
      </c>
      <c r="E485" s="116"/>
      <c r="F485" s="148">
        <f>D485*E485</f>
        <v>0</v>
      </c>
      <c r="G485" s="89"/>
      <c r="H485" s="110"/>
      <c r="I485" s="110"/>
    </row>
    <row r="486" spans="1:9">
      <c r="A486" s="62"/>
      <c r="B486" s="62"/>
      <c r="C486" s="62"/>
      <c r="D486" s="62"/>
      <c r="E486" s="62"/>
      <c r="F486" s="62"/>
    </row>
    <row r="488" spans="1:9" s="4" customFormat="1" ht="13">
      <c r="A488" s="48" t="s">
        <v>323</v>
      </c>
      <c r="B488" s="48" t="s">
        <v>391</v>
      </c>
      <c r="C488" s="75"/>
      <c r="D488" s="76"/>
      <c r="E488" s="77"/>
      <c r="F488" s="905">
        <f>SUM(F485)</f>
        <v>0</v>
      </c>
    </row>
    <row r="490" spans="1:9" s="4" customFormat="1" ht="13.5" customHeight="1">
      <c r="A490" s="48" t="s">
        <v>361</v>
      </c>
      <c r="B490" s="92" t="s">
        <v>273</v>
      </c>
      <c r="C490" s="75"/>
      <c r="D490" s="76"/>
      <c r="E490" s="77"/>
      <c r="F490" s="77"/>
    </row>
    <row r="492" spans="1:9" s="80" customFormat="1" ht="39">
      <c r="A492" s="78"/>
      <c r="B492" s="93" t="s">
        <v>266</v>
      </c>
      <c r="C492" s="94"/>
      <c r="D492" s="95"/>
      <c r="E492" s="95"/>
      <c r="F492" s="95"/>
    </row>
    <row r="493" spans="1:9" s="80" customFormat="1" ht="65">
      <c r="A493" s="78"/>
      <c r="B493" s="93" t="s">
        <v>267</v>
      </c>
      <c r="C493" s="94"/>
      <c r="D493" s="95"/>
      <c r="E493" s="95"/>
      <c r="F493" s="95"/>
    </row>
    <row r="494" spans="1:9" s="80" customFormat="1" ht="39">
      <c r="A494" s="78"/>
      <c r="B494" s="93" t="s">
        <v>268</v>
      </c>
      <c r="C494" s="94"/>
      <c r="D494" s="95"/>
      <c r="E494" s="95"/>
      <c r="F494" s="95"/>
    </row>
    <row r="495" spans="1:9" s="80" customFormat="1" ht="225" customHeight="1">
      <c r="A495" s="78"/>
      <c r="B495" s="93" t="s">
        <v>269</v>
      </c>
      <c r="C495" s="94"/>
      <c r="D495" s="95"/>
      <c r="E495" s="95"/>
      <c r="F495" s="95"/>
    </row>
    <row r="496" spans="1:9" s="80" customFormat="1" ht="52">
      <c r="A496" s="78"/>
      <c r="B496" s="93" t="s">
        <v>270</v>
      </c>
      <c r="C496" s="94"/>
      <c r="D496" s="95"/>
      <c r="E496" s="95"/>
      <c r="F496" s="95"/>
    </row>
    <row r="497" spans="1:6" s="80" customFormat="1" ht="13">
      <c r="A497" s="78"/>
      <c r="B497" s="93"/>
      <c r="C497" s="94"/>
      <c r="D497" s="95"/>
      <c r="E497" s="95"/>
      <c r="F497" s="95"/>
    </row>
    <row r="498" spans="1:6" s="80" customFormat="1" ht="65">
      <c r="A498" s="78"/>
      <c r="B498" s="93" t="s">
        <v>274</v>
      </c>
      <c r="C498" s="94"/>
      <c r="D498" s="95"/>
      <c r="E498" s="95"/>
      <c r="F498" s="95"/>
    </row>
    <row r="499" spans="1:6" s="80" customFormat="1" ht="13">
      <c r="A499" s="78"/>
      <c r="B499" s="93"/>
      <c r="C499" s="94"/>
      <c r="D499" s="95"/>
      <c r="E499" s="95"/>
      <c r="F499" s="95"/>
    </row>
    <row r="500" spans="1:6" s="80" customFormat="1" ht="117">
      <c r="A500" s="78"/>
      <c r="B500" s="93" t="s">
        <v>271</v>
      </c>
      <c r="C500" s="94"/>
      <c r="D500" s="95"/>
      <c r="E500" s="95"/>
      <c r="F500" s="95"/>
    </row>
    <row r="501" spans="1:6" s="80" customFormat="1" ht="13">
      <c r="A501" s="78"/>
      <c r="B501" s="93"/>
      <c r="C501" s="94"/>
      <c r="D501" s="95"/>
      <c r="E501" s="95"/>
      <c r="F501" s="95"/>
    </row>
    <row r="502" spans="1:6" s="4" customFormat="1" ht="13.5" customHeight="1">
      <c r="A502" s="48" t="s">
        <v>272</v>
      </c>
      <c r="B502" s="92" t="s">
        <v>273</v>
      </c>
      <c r="C502" s="88" t="s">
        <v>251</v>
      </c>
      <c r="D502" s="76" t="s">
        <v>248</v>
      </c>
      <c r="E502" s="76" t="s">
        <v>249</v>
      </c>
      <c r="F502" s="76" t="s">
        <v>250</v>
      </c>
    </row>
    <row r="504" spans="1:6" ht="123" customHeight="1">
      <c r="A504" s="7" t="s">
        <v>0</v>
      </c>
      <c r="B504" s="41" t="s">
        <v>296</v>
      </c>
      <c r="C504" s="12"/>
      <c r="D504" s="33"/>
      <c r="E504" s="33"/>
      <c r="F504" s="30"/>
    </row>
    <row r="505" spans="1:6" ht="19.5" customHeight="1">
      <c r="A505" s="7"/>
      <c r="B505" s="102" t="s">
        <v>297</v>
      </c>
      <c r="C505" s="12"/>
      <c r="D505" s="33"/>
      <c r="E505" s="33"/>
      <c r="F505" s="30"/>
    </row>
    <row r="506" spans="1:6" ht="39">
      <c r="A506" s="7"/>
      <c r="B506" s="41" t="s">
        <v>303</v>
      </c>
      <c r="C506" s="12"/>
      <c r="D506" s="33"/>
      <c r="E506" s="33"/>
      <c r="F506" s="30"/>
    </row>
    <row r="507" spans="1:6" ht="78">
      <c r="A507" s="7"/>
      <c r="B507" s="41" t="s">
        <v>302</v>
      </c>
      <c r="C507" s="12"/>
      <c r="D507" s="33"/>
      <c r="E507" s="33"/>
      <c r="F507" s="30"/>
    </row>
    <row r="508" spans="1:6" ht="52">
      <c r="A508" s="7"/>
      <c r="B508" s="41" t="s">
        <v>298</v>
      </c>
      <c r="C508" s="12"/>
      <c r="D508" s="33"/>
      <c r="E508" s="33"/>
      <c r="F508" s="30"/>
    </row>
    <row r="509" spans="1:6" ht="117">
      <c r="A509" s="7"/>
      <c r="B509" s="41" t="s">
        <v>301</v>
      </c>
      <c r="C509" s="12"/>
      <c r="D509" s="33"/>
      <c r="E509" s="33"/>
      <c r="F509" s="30"/>
    </row>
    <row r="510" spans="1:6" ht="52">
      <c r="A510" s="7"/>
      <c r="B510" s="41" t="s">
        <v>300</v>
      </c>
      <c r="C510" s="12"/>
      <c r="D510" s="33"/>
      <c r="E510" s="33"/>
      <c r="F510" s="30"/>
    </row>
    <row r="511" spans="1:6" ht="79.5" customHeight="1">
      <c r="A511" s="7"/>
      <c r="B511" s="41" t="s">
        <v>299</v>
      </c>
      <c r="C511" s="12"/>
      <c r="D511" s="33"/>
      <c r="E511" s="33"/>
      <c r="F511" s="30"/>
    </row>
    <row r="512" spans="1:6" ht="117">
      <c r="A512" s="7"/>
      <c r="B512" s="41" t="s">
        <v>304</v>
      </c>
      <c r="C512" s="12"/>
      <c r="D512" s="33"/>
      <c r="E512" s="33"/>
      <c r="F512" s="30"/>
    </row>
    <row r="513" spans="1:6" ht="26">
      <c r="A513" s="7"/>
      <c r="B513" s="41" t="s">
        <v>305</v>
      </c>
      <c r="C513" s="12"/>
      <c r="D513" s="33"/>
      <c r="E513" s="33"/>
      <c r="F513" s="30"/>
    </row>
    <row r="514" spans="1:6" ht="91">
      <c r="A514" s="7"/>
      <c r="B514" s="41" t="s">
        <v>3448</v>
      </c>
      <c r="C514" s="12" t="s">
        <v>6</v>
      </c>
      <c r="D514" s="13">
        <v>1000</v>
      </c>
      <c r="E514" s="13"/>
      <c r="F514" s="30">
        <f>ROUND(D514*E514,2)</f>
        <v>0</v>
      </c>
    </row>
    <row r="515" spans="1:6" ht="13">
      <c r="A515" s="7"/>
      <c r="B515" s="41"/>
      <c r="C515" s="12"/>
      <c r="D515" s="33"/>
      <c r="E515" s="33"/>
      <c r="F515" s="30"/>
    </row>
    <row r="516" spans="1:6" ht="220.5" customHeight="1">
      <c r="A516" s="7" t="s">
        <v>2</v>
      </c>
      <c r="B516" s="41" t="s">
        <v>336</v>
      </c>
      <c r="C516" s="12"/>
      <c r="D516" s="33"/>
      <c r="E516" s="33"/>
      <c r="F516" s="30"/>
    </row>
    <row r="517" spans="1:6" ht="13">
      <c r="A517" s="7"/>
      <c r="B517" s="102" t="s">
        <v>306</v>
      </c>
      <c r="C517" s="12"/>
      <c r="D517" s="33"/>
      <c r="E517" s="33"/>
      <c r="F517" s="30"/>
    </row>
    <row r="518" spans="1:6" ht="180.75" customHeight="1">
      <c r="B518" s="41" t="s">
        <v>307</v>
      </c>
    </row>
    <row r="519" spans="1:6" ht="39">
      <c r="B519" s="41" t="s">
        <v>309</v>
      </c>
    </row>
    <row r="520" spans="1:6" ht="26">
      <c r="B520" s="41" t="s">
        <v>308</v>
      </c>
    </row>
    <row r="521" spans="1:6" ht="78">
      <c r="B521" s="41" t="s">
        <v>310</v>
      </c>
    </row>
    <row r="522" spans="1:6" ht="78">
      <c r="B522" s="41" t="s">
        <v>3449</v>
      </c>
    </row>
    <row r="523" spans="1:6" ht="65">
      <c r="B523" s="41" t="s">
        <v>311</v>
      </c>
    </row>
    <row r="524" spans="1:6" ht="78">
      <c r="B524" s="41" t="s">
        <v>312</v>
      </c>
    </row>
    <row r="525" spans="1:6" ht="78">
      <c r="B525" s="41" t="s">
        <v>313</v>
      </c>
    </row>
    <row r="526" spans="1:6" ht="143">
      <c r="B526" s="41" t="s">
        <v>314</v>
      </c>
    </row>
    <row r="527" spans="1:6" ht="65">
      <c r="B527" s="41" t="s">
        <v>315</v>
      </c>
      <c r="C527" s="12" t="s">
        <v>6</v>
      </c>
      <c r="D527" s="13">
        <v>600</v>
      </c>
      <c r="E527" s="13"/>
      <c r="F527" s="30">
        <f>ROUND(D527*E527,2)</f>
        <v>0</v>
      </c>
    </row>
    <row r="528" spans="1:6" ht="13">
      <c r="B528" s="41"/>
      <c r="C528" s="12"/>
      <c r="D528" s="33"/>
      <c r="E528" s="33"/>
      <c r="F528" s="30"/>
    </row>
    <row r="529" spans="1:10" ht="120" customHeight="1">
      <c r="A529" s="7" t="s">
        <v>3</v>
      </c>
      <c r="B529" s="41" t="s">
        <v>317</v>
      </c>
      <c r="C529" s="12" t="s">
        <v>6</v>
      </c>
      <c r="D529" s="13">
        <v>2900</v>
      </c>
      <c r="E529" s="13"/>
      <c r="F529" s="30">
        <f>ROUND(D529*E529,2)</f>
        <v>0</v>
      </c>
    </row>
    <row r="531" spans="1:10" ht="104.25" customHeight="1">
      <c r="A531" s="7" t="s">
        <v>4</v>
      </c>
      <c r="B531" s="41" t="s">
        <v>316</v>
      </c>
      <c r="C531" s="12" t="s">
        <v>7</v>
      </c>
      <c r="D531" s="13">
        <v>100</v>
      </c>
      <c r="E531" s="13"/>
      <c r="F531" s="30">
        <f t="shared" ref="F531" si="23">SUM(D531*E531)</f>
        <v>0</v>
      </c>
      <c r="G531" s="41"/>
      <c r="H531" s="12"/>
      <c r="I531" s="13"/>
      <c r="J531" s="33"/>
    </row>
    <row r="533" spans="1:10" ht="52">
      <c r="A533" s="7" t="s">
        <v>5</v>
      </c>
      <c r="B533" s="41" t="s">
        <v>318</v>
      </c>
      <c r="C533" s="12" t="s">
        <v>6</v>
      </c>
      <c r="D533" s="13">
        <v>5000</v>
      </c>
      <c r="E533" s="13"/>
      <c r="F533" s="30">
        <f>ROUND(D533*E533,2)</f>
        <v>0</v>
      </c>
    </row>
    <row r="535" spans="1:10" ht="39">
      <c r="A535" s="7" t="s">
        <v>8</v>
      </c>
      <c r="B535" s="41" t="s">
        <v>320</v>
      </c>
      <c r="C535" s="12" t="s">
        <v>6</v>
      </c>
      <c r="D535" s="13">
        <v>5400</v>
      </c>
      <c r="E535" s="13"/>
      <c r="F535" s="30">
        <f>ROUND(D535*E535,2)</f>
        <v>0</v>
      </c>
    </row>
    <row r="536" spans="1:10" ht="13">
      <c r="A536" s="7"/>
      <c r="B536" s="41"/>
      <c r="C536" s="12"/>
      <c r="D536" s="33"/>
      <c r="E536" s="33"/>
      <c r="F536" s="30"/>
    </row>
    <row r="537" spans="1:10" ht="39">
      <c r="A537" s="7" t="s">
        <v>9</v>
      </c>
      <c r="B537" s="41" t="s">
        <v>319</v>
      </c>
      <c r="C537" s="12" t="s">
        <v>6</v>
      </c>
      <c r="D537" s="13">
        <v>4000</v>
      </c>
      <c r="E537" s="13"/>
      <c r="F537" s="30">
        <f>ROUND(D537*E537,2)</f>
        <v>0</v>
      </c>
    </row>
    <row r="538" spans="1:10" ht="13">
      <c r="A538" s="103"/>
      <c r="B538" s="108"/>
      <c r="C538" s="104"/>
      <c r="D538" s="109"/>
      <c r="E538" s="106"/>
      <c r="F538" s="107"/>
    </row>
    <row r="539" spans="1:10" ht="39">
      <c r="A539" s="7" t="s">
        <v>10</v>
      </c>
      <c r="B539" s="41" t="s">
        <v>338</v>
      </c>
      <c r="C539" s="12" t="s">
        <v>233</v>
      </c>
      <c r="D539" s="13">
        <v>1000</v>
      </c>
      <c r="E539" s="13"/>
      <c r="F539" s="30">
        <f>ROUND(D539*E539,2)</f>
        <v>0</v>
      </c>
    </row>
    <row r="541" spans="1:10" s="90" customFormat="1" ht="144.75" customHeight="1">
      <c r="A541" s="7" t="s">
        <v>11</v>
      </c>
      <c r="B541" s="41" t="s">
        <v>337</v>
      </c>
      <c r="C541" s="12" t="s">
        <v>6</v>
      </c>
      <c r="D541" s="13">
        <v>4500</v>
      </c>
      <c r="E541" s="13"/>
      <c r="F541" s="30">
        <f t="shared" ref="F541" si="24">SUM(D541*E541)</f>
        <v>0</v>
      </c>
      <c r="G541" s="89"/>
      <c r="H541" s="110"/>
      <c r="I541" s="110"/>
    </row>
    <row r="543" spans="1:10" s="90" customFormat="1" ht="110.25" customHeight="1">
      <c r="A543" s="7" t="s">
        <v>12</v>
      </c>
      <c r="B543" s="41" t="s">
        <v>321</v>
      </c>
      <c r="C543" s="12" t="s">
        <v>6</v>
      </c>
      <c r="D543" s="13">
        <v>1140</v>
      </c>
      <c r="E543" s="13"/>
      <c r="F543" s="30">
        <f t="shared" ref="F543" si="25">SUM(D543*E543)</f>
        <v>0</v>
      </c>
      <c r="G543" s="89"/>
    </row>
    <row r="545" spans="1:9" s="90" customFormat="1" ht="39">
      <c r="A545" s="7" t="s">
        <v>13</v>
      </c>
      <c r="B545" s="41" t="s">
        <v>322</v>
      </c>
      <c r="C545" s="12" t="s">
        <v>6</v>
      </c>
      <c r="D545" s="13">
        <v>150</v>
      </c>
      <c r="E545" s="13"/>
      <c r="F545" s="30">
        <f t="shared" ref="F545" si="26">SUM(D545*E545)</f>
        <v>0</v>
      </c>
      <c r="G545" s="89"/>
    </row>
    <row r="547" spans="1:9" s="90" customFormat="1" ht="117.75" customHeight="1">
      <c r="A547" s="7" t="s">
        <v>14</v>
      </c>
      <c r="B547" s="41" t="s">
        <v>1340</v>
      </c>
      <c r="C547" s="12" t="s">
        <v>6</v>
      </c>
      <c r="D547" s="13">
        <v>960</v>
      </c>
      <c r="E547" s="13"/>
      <c r="F547" s="30">
        <f t="shared" ref="F547" si="27">SUM(D547*E547)</f>
        <v>0</v>
      </c>
      <c r="G547" s="89"/>
    </row>
    <row r="548" spans="1:9" ht="13">
      <c r="E548" s="80"/>
    </row>
    <row r="549" spans="1:9" s="90" customFormat="1" ht="117.75" customHeight="1">
      <c r="A549" s="7" t="s">
        <v>15</v>
      </c>
      <c r="B549" s="41" t="s">
        <v>1341</v>
      </c>
      <c r="C549" s="12" t="s">
        <v>6</v>
      </c>
      <c r="D549" s="13">
        <v>3300</v>
      </c>
      <c r="E549" s="13"/>
      <c r="F549" s="30">
        <f t="shared" ref="F549" si="28">SUM(D549*E549)</f>
        <v>0</v>
      </c>
      <c r="G549" s="89"/>
    </row>
    <row r="550" spans="1:9" ht="13">
      <c r="E550" s="80"/>
    </row>
    <row r="551" spans="1:9" s="90" customFormat="1" ht="91">
      <c r="A551" s="7" t="s">
        <v>16</v>
      </c>
      <c r="B551" s="41" t="s">
        <v>1342</v>
      </c>
      <c r="C551" s="12" t="s">
        <v>6</v>
      </c>
      <c r="D551" s="13">
        <v>820</v>
      </c>
      <c r="E551" s="13"/>
      <c r="F551" s="30">
        <f t="shared" ref="F551" si="29">SUM(D551*E551)</f>
        <v>0</v>
      </c>
      <c r="G551" s="89"/>
    </row>
    <row r="553" spans="1:9" ht="52">
      <c r="A553" s="7" t="s">
        <v>17</v>
      </c>
      <c r="B553" s="41" t="s">
        <v>325</v>
      </c>
      <c r="C553" s="12" t="s">
        <v>6</v>
      </c>
      <c r="D553" s="13">
        <v>800</v>
      </c>
      <c r="E553" s="13"/>
      <c r="F553" s="30">
        <f t="shared" ref="F553" si="30">SUM(D553*E553)</f>
        <v>0</v>
      </c>
    </row>
    <row r="554" spans="1:9" ht="13">
      <c r="A554" s="7"/>
      <c r="B554" s="41"/>
      <c r="C554" s="104"/>
      <c r="D554" s="105"/>
      <c r="E554" s="106"/>
      <c r="F554" s="107"/>
    </row>
    <row r="555" spans="1:9" ht="39">
      <c r="A555" s="7" t="s">
        <v>18</v>
      </c>
      <c r="B555" s="41" t="s">
        <v>326</v>
      </c>
      <c r="C555" s="12" t="s">
        <v>233</v>
      </c>
      <c r="D555" s="13">
        <v>100</v>
      </c>
      <c r="E555" s="13"/>
      <c r="F555" s="30">
        <f t="shared" ref="F555" si="31">SUM(D555*E555)</f>
        <v>0</v>
      </c>
    </row>
    <row r="557" spans="1:9" s="90" customFormat="1" ht="39">
      <c r="A557" s="7" t="s">
        <v>19</v>
      </c>
      <c r="B557" s="41" t="s">
        <v>327</v>
      </c>
      <c r="C557" s="12"/>
      <c r="D557" s="13"/>
      <c r="E557" s="33"/>
      <c r="F557" s="30"/>
      <c r="G557" s="89"/>
    </row>
    <row r="558" spans="1:9" s="90" customFormat="1" ht="13">
      <c r="A558" s="7"/>
      <c r="B558" s="41" t="s">
        <v>328</v>
      </c>
      <c r="C558" s="12" t="s">
        <v>329</v>
      </c>
      <c r="D558" s="13">
        <v>300</v>
      </c>
      <c r="E558" s="13"/>
      <c r="F558" s="30">
        <f t="shared" ref="F558:F561" si="32">SUM(D558*E558)</f>
        <v>0</v>
      </c>
      <c r="G558" s="89"/>
    </row>
    <row r="559" spans="1:9" s="90" customFormat="1" ht="13">
      <c r="A559" s="7"/>
      <c r="B559" s="41" t="s">
        <v>330</v>
      </c>
      <c r="C559" s="12" t="s">
        <v>329</v>
      </c>
      <c r="D559" s="13">
        <v>300</v>
      </c>
      <c r="E559" s="13"/>
      <c r="F559" s="30">
        <f t="shared" si="32"/>
        <v>0</v>
      </c>
      <c r="G559" s="89"/>
    </row>
    <row r="560" spans="1:9" s="90" customFormat="1" ht="13">
      <c r="A560" s="7"/>
      <c r="B560" s="41"/>
      <c r="C560" s="12"/>
      <c r="D560" s="13"/>
      <c r="E560" s="33"/>
      <c r="F560" s="30"/>
      <c r="G560" s="89"/>
      <c r="H560" s="110"/>
      <c r="I560" s="110"/>
    </row>
    <row r="561" spans="1:9" s="90" customFormat="1" ht="26">
      <c r="A561" s="7" t="s">
        <v>20</v>
      </c>
      <c r="B561" s="41" t="s">
        <v>331</v>
      </c>
      <c r="C561" s="12" t="s">
        <v>6</v>
      </c>
      <c r="D561" s="13">
        <v>5800</v>
      </c>
      <c r="E561" s="13"/>
      <c r="F561" s="30">
        <f t="shared" si="32"/>
        <v>0</v>
      </c>
      <c r="G561" s="89"/>
    </row>
    <row r="562" spans="1:9" s="90" customFormat="1" ht="13">
      <c r="A562" s="7"/>
      <c r="B562" s="41"/>
      <c r="C562" s="12"/>
      <c r="D562" s="13"/>
      <c r="E562" s="33"/>
      <c r="F562" s="30"/>
      <c r="G562" s="89"/>
      <c r="H562" s="110"/>
      <c r="I562" s="110"/>
    </row>
    <row r="563" spans="1:9" s="90" customFormat="1" ht="26">
      <c r="A563" s="7" t="s">
        <v>21</v>
      </c>
      <c r="B563" s="41" t="s">
        <v>332</v>
      </c>
      <c r="C563" s="12" t="s">
        <v>233</v>
      </c>
      <c r="D563" s="13">
        <v>500</v>
      </c>
      <c r="E563" s="13"/>
      <c r="F563" s="30">
        <f t="shared" ref="F563" si="33">SUM(D563*E563)</f>
        <v>0</v>
      </c>
      <c r="G563" s="89"/>
    </row>
    <row r="565" spans="1:9" s="90" customFormat="1" ht="52">
      <c r="A565" s="7" t="s">
        <v>22</v>
      </c>
      <c r="B565" s="41" t="s">
        <v>333</v>
      </c>
      <c r="C565" s="12" t="s">
        <v>6</v>
      </c>
      <c r="D565" s="13">
        <v>200</v>
      </c>
      <c r="E565" s="13"/>
      <c r="F565" s="30">
        <f t="shared" ref="F565" si="34">SUM(D565*E565)</f>
        <v>0</v>
      </c>
      <c r="G565" s="89"/>
    </row>
    <row r="567" spans="1:9" ht="39">
      <c r="A567" s="7" t="s">
        <v>23</v>
      </c>
      <c r="B567" s="41" t="s">
        <v>334</v>
      </c>
      <c r="C567" s="12" t="s">
        <v>233</v>
      </c>
      <c r="D567" s="13">
        <v>300</v>
      </c>
      <c r="E567" s="13"/>
      <c r="F567" s="30">
        <f t="shared" ref="F567" si="35">SUM(D567*E567)</f>
        <v>0</v>
      </c>
    </row>
    <row r="570" spans="1:9" s="4" customFormat="1" ht="13.5" customHeight="1">
      <c r="A570" s="48" t="s">
        <v>361</v>
      </c>
      <c r="B570" s="92" t="s">
        <v>335</v>
      </c>
      <c r="C570" s="75"/>
      <c r="D570" s="76"/>
      <c r="E570" s="77"/>
      <c r="F570" s="906">
        <f>SUM(F504:F567)</f>
        <v>0</v>
      </c>
    </row>
    <row r="572" spans="1:9" s="4" customFormat="1" ht="13.5" customHeight="1">
      <c r="A572" s="48" t="s">
        <v>365</v>
      </c>
      <c r="B572" s="92" t="s">
        <v>324</v>
      </c>
      <c r="C572" s="88" t="s">
        <v>251</v>
      </c>
      <c r="D572" s="76" t="s">
        <v>248</v>
      </c>
      <c r="E572" s="76" t="s">
        <v>249</v>
      </c>
      <c r="F572" s="76" t="s">
        <v>250</v>
      </c>
    </row>
    <row r="573" spans="1:9" s="4" customFormat="1" ht="13.5" customHeight="1">
      <c r="A573" s="63"/>
      <c r="B573" s="111"/>
      <c r="C573" s="96"/>
      <c r="D573" s="91"/>
      <c r="E573" s="97"/>
      <c r="F573" s="97"/>
    </row>
    <row r="574" spans="1:9" ht="117">
      <c r="A574" s="7" t="s">
        <v>0</v>
      </c>
      <c r="B574" s="41" t="s">
        <v>358</v>
      </c>
      <c r="C574" s="12" t="s">
        <v>6</v>
      </c>
      <c r="D574" s="13">
        <v>1500</v>
      </c>
      <c r="E574" s="13"/>
      <c r="F574" s="30">
        <f t="shared" ref="F574" si="36">SUM(D574*E574)</f>
        <v>0</v>
      </c>
    </row>
    <row r="575" spans="1:9" s="4" customFormat="1" ht="13.5" customHeight="1">
      <c r="A575" s="63"/>
      <c r="B575" s="111"/>
      <c r="C575" s="96"/>
      <c r="D575" s="91"/>
      <c r="E575" s="97"/>
      <c r="F575" s="97"/>
    </row>
    <row r="576" spans="1:9" s="90" customFormat="1" ht="26">
      <c r="A576" s="7" t="s">
        <v>2</v>
      </c>
      <c r="B576" s="41" t="s">
        <v>339</v>
      </c>
      <c r="C576" s="12" t="s">
        <v>6</v>
      </c>
      <c r="D576" s="13">
        <v>1500</v>
      </c>
      <c r="E576" s="13"/>
      <c r="F576" s="30">
        <f t="shared" ref="F576" si="37">SUM(D576*E576)</f>
        <v>0</v>
      </c>
      <c r="G576" s="89"/>
    </row>
    <row r="578" spans="1:7" s="90" customFormat="1" ht="79.5" customHeight="1">
      <c r="A578" s="7" t="s">
        <v>3</v>
      </c>
      <c r="B578" s="41" t="s">
        <v>357</v>
      </c>
      <c r="C578" s="12" t="s">
        <v>6</v>
      </c>
      <c r="D578" s="13">
        <v>160</v>
      </c>
      <c r="E578" s="13"/>
      <c r="F578" s="30">
        <f t="shared" ref="F578" si="38">SUM(D578*E578)</f>
        <v>0</v>
      </c>
      <c r="G578" s="89"/>
    </row>
    <row r="579" spans="1:7" s="90" customFormat="1" ht="13">
      <c r="A579" s="7"/>
      <c r="B579" s="41"/>
      <c r="C579" s="12"/>
      <c r="D579" s="13"/>
      <c r="E579" s="33"/>
      <c r="F579" s="30"/>
      <c r="G579" s="89"/>
    </row>
    <row r="580" spans="1:7" s="90" customFormat="1" ht="78">
      <c r="A580" s="7" t="s">
        <v>4</v>
      </c>
      <c r="B580" s="41" t="s">
        <v>356</v>
      </c>
      <c r="C580" s="12" t="s">
        <v>6</v>
      </c>
      <c r="D580" s="13">
        <v>110</v>
      </c>
      <c r="E580" s="13"/>
      <c r="F580" s="30">
        <f t="shared" ref="F580" si="39">SUM(D580*E580)</f>
        <v>0</v>
      </c>
      <c r="G580" s="89"/>
    </row>
    <row r="581" spans="1:7" s="90" customFormat="1" ht="13">
      <c r="A581" s="7"/>
      <c r="B581" s="41"/>
      <c r="C581" s="12"/>
      <c r="D581" s="13"/>
      <c r="E581" s="33"/>
      <c r="F581" s="30"/>
      <c r="G581" s="89"/>
    </row>
    <row r="582" spans="1:7" s="90" customFormat="1" ht="66" customHeight="1">
      <c r="A582" s="7" t="s">
        <v>5</v>
      </c>
      <c r="B582" s="41" t="s">
        <v>340</v>
      </c>
      <c r="C582" s="12" t="s">
        <v>6</v>
      </c>
      <c r="D582" s="13">
        <v>880</v>
      </c>
      <c r="E582" s="13"/>
      <c r="F582" s="30">
        <f t="shared" ref="F582" si="40">SUM(D582*E582)</f>
        <v>0</v>
      </c>
      <c r="G582" s="89"/>
    </row>
    <row r="583" spans="1:7" s="90" customFormat="1" ht="13">
      <c r="A583" s="7"/>
      <c r="B583" s="41"/>
      <c r="C583" s="12"/>
      <c r="D583" s="13"/>
      <c r="E583" s="33"/>
      <c r="F583" s="30"/>
      <c r="G583" s="89"/>
    </row>
    <row r="584" spans="1:7" s="90" customFormat="1" ht="26">
      <c r="A584" s="7" t="s">
        <v>8</v>
      </c>
      <c r="B584" s="41" t="s">
        <v>341</v>
      </c>
      <c r="C584" s="12" t="s">
        <v>6</v>
      </c>
      <c r="D584" s="13">
        <v>820</v>
      </c>
      <c r="E584" s="13"/>
      <c r="F584" s="30">
        <f t="shared" ref="F584" si="41">SUM(D584*E584)</f>
        <v>0</v>
      </c>
      <c r="G584" s="89"/>
    </row>
    <row r="585" spans="1:7" s="90" customFormat="1" ht="13">
      <c r="A585" s="7"/>
      <c r="B585" s="41"/>
      <c r="C585" s="12"/>
      <c r="D585" s="13"/>
      <c r="E585" s="33"/>
      <c r="F585" s="30"/>
      <c r="G585" s="89"/>
    </row>
    <row r="586" spans="1:7" s="90" customFormat="1" ht="65">
      <c r="A586" s="7" t="s">
        <v>9</v>
      </c>
      <c r="B586" s="41" t="s">
        <v>342</v>
      </c>
      <c r="C586" s="12" t="s">
        <v>6</v>
      </c>
      <c r="D586" s="13">
        <v>880</v>
      </c>
      <c r="E586" s="13"/>
      <c r="F586" s="30">
        <f t="shared" ref="F586" si="42">SUM(D586*E586)</f>
        <v>0</v>
      </c>
      <c r="G586" s="89"/>
    </row>
    <row r="587" spans="1:7" s="90" customFormat="1" ht="13">
      <c r="A587" s="7"/>
      <c r="B587" s="41"/>
      <c r="C587" s="12"/>
      <c r="D587" s="13"/>
      <c r="E587" s="33"/>
      <c r="F587" s="30"/>
      <c r="G587" s="89"/>
    </row>
    <row r="588" spans="1:7" s="90" customFormat="1" ht="52">
      <c r="A588" s="7" t="s">
        <v>10</v>
      </c>
      <c r="B588" s="41" t="s">
        <v>346</v>
      </c>
      <c r="C588" s="12" t="s">
        <v>6</v>
      </c>
      <c r="D588" s="13">
        <v>880</v>
      </c>
      <c r="E588" s="13"/>
      <c r="F588" s="30">
        <f t="shared" ref="F588" si="43">SUM(D588*E588)</f>
        <v>0</v>
      </c>
      <c r="G588" s="89"/>
    </row>
    <row r="589" spans="1:7" s="90" customFormat="1" ht="13">
      <c r="A589" s="7"/>
      <c r="B589" s="41"/>
      <c r="C589" s="12"/>
      <c r="D589" s="13"/>
      <c r="E589" s="33"/>
      <c r="F589" s="30"/>
      <c r="G589" s="89"/>
    </row>
    <row r="590" spans="1:7" s="90" customFormat="1" ht="39">
      <c r="A590" s="7" t="s">
        <v>11</v>
      </c>
      <c r="B590" s="41" t="s">
        <v>343</v>
      </c>
      <c r="C590" s="12" t="s">
        <v>6</v>
      </c>
      <c r="D590" s="13">
        <v>65</v>
      </c>
      <c r="E590" s="13"/>
      <c r="F590" s="30">
        <f t="shared" ref="F590" si="44">SUM(D590*E590)</f>
        <v>0</v>
      </c>
      <c r="G590" s="89"/>
    </row>
    <row r="591" spans="1:7" s="90" customFormat="1" ht="13">
      <c r="A591" s="7"/>
      <c r="B591" s="41"/>
      <c r="C591" s="12"/>
      <c r="D591" s="13"/>
      <c r="E591" s="33"/>
      <c r="F591" s="30"/>
      <c r="G591" s="89"/>
    </row>
    <row r="592" spans="1:7" s="90" customFormat="1" ht="52">
      <c r="A592" s="7" t="s">
        <v>12</v>
      </c>
      <c r="B592" s="41" t="s">
        <v>344</v>
      </c>
      <c r="C592" s="12" t="s">
        <v>6</v>
      </c>
      <c r="D592" s="13">
        <v>65</v>
      </c>
      <c r="E592" s="13"/>
      <c r="F592" s="30">
        <f t="shared" ref="F592" si="45">SUM(D592*E592)</f>
        <v>0</v>
      </c>
      <c r="G592" s="89"/>
    </row>
    <row r="593" spans="1:7" s="90" customFormat="1" ht="13">
      <c r="A593" s="7"/>
      <c r="B593" s="41"/>
      <c r="C593" s="12"/>
      <c r="D593" s="13"/>
      <c r="E593" s="33"/>
      <c r="F593" s="30"/>
      <c r="G593" s="89"/>
    </row>
    <row r="594" spans="1:7" s="90" customFormat="1" ht="39">
      <c r="A594" s="7" t="s">
        <v>13</v>
      </c>
      <c r="B594" s="41" t="s">
        <v>345</v>
      </c>
      <c r="C594" s="12" t="s">
        <v>6</v>
      </c>
      <c r="D594" s="13">
        <v>65</v>
      </c>
      <c r="E594" s="13"/>
      <c r="F594" s="30">
        <f t="shared" ref="F594" si="46">SUM(D594*E594)</f>
        <v>0</v>
      </c>
      <c r="G594" s="89"/>
    </row>
    <row r="595" spans="1:7" s="90" customFormat="1" ht="13">
      <c r="A595" s="7"/>
      <c r="B595" s="41"/>
      <c r="C595" s="12"/>
      <c r="D595" s="13"/>
      <c r="E595" s="33"/>
      <c r="F595" s="30"/>
      <c r="G595" s="89"/>
    </row>
    <row r="596" spans="1:7" s="90" customFormat="1" ht="39">
      <c r="A596" s="7" t="s">
        <v>14</v>
      </c>
      <c r="B596" s="41" t="s">
        <v>347</v>
      </c>
      <c r="C596" s="12" t="s">
        <v>6</v>
      </c>
      <c r="D596" s="13">
        <v>65</v>
      </c>
      <c r="E596" s="13"/>
      <c r="F596" s="30">
        <f t="shared" ref="F596" si="47">SUM(D596*E596)</f>
        <v>0</v>
      </c>
      <c r="G596" s="89"/>
    </row>
    <row r="597" spans="1:7" s="90" customFormat="1" ht="13">
      <c r="A597" s="7"/>
      <c r="B597" s="41"/>
      <c r="C597" s="12"/>
      <c r="D597" s="13"/>
      <c r="E597" s="33"/>
      <c r="F597" s="30"/>
      <c r="G597" s="89"/>
    </row>
    <row r="598" spans="1:7" s="90" customFormat="1" ht="39">
      <c r="A598" s="7" t="s">
        <v>15</v>
      </c>
      <c r="B598" s="41" t="s">
        <v>348</v>
      </c>
      <c r="C598" s="12" t="s">
        <v>6</v>
      </c>
      <c r="D598" s="13">
        <v>65</v>
      </c>
      <c r="E598" s="13"/>
      <c r="F598" s="30">
        <f t="shared" ref="F598" si="48">SUM(D598*E598)</f>
        <v>0</v>
      </c>
      <c r="G598" s="89"/>
    </row>
    <row r="599" spans="1:7" s="90" customFormat="1" ht="13">
      <c r="A599" s="7"/>
      <c r="B599" s="41"/>
      <c r="C599" s="12"/>
      <c r="D599" s="13"/>
      <c r="E599" s="33"/>
      <c r="F599" s="30"/>
      <c r="G599" s="89"/>
    </row>
    <row r="600" spans="1:7" ht="104">
      <c r="A600" s="7" t="s">
        <v>16</v>
      </c>
      <c r="B600" s="41" t="s">
        <v>1209</v>
      </c>
      <c r="C600" s="12" t="s">
        <v>6</v>
      </c>
      <c r="D600" s="13">
        <v>190</v>
      </c>
      <c r="E600" s="13"/>
      <c r="F600" s="30">
        <f t="shared" ref="F600" si="49">SUM(D600*E600)</f>
        <v>0</v>
      </c>
    </row>
    <row r="601" spans="1:7" ht="13">
      <c r="A601" s="7"/>
      <c r="B601" s="41"/>
      <c r="C601" s="12"/>
      <c r="D601" s="33"/>
      <c r="E601" s="33"/>
      <c r="F601" s="30"/>
    </row>
    <row r="602" spans="1:7" ht="78">
      <c r="A602" s="7" t="s">
        <v>17</v>
      </c>
      <c r="B602" s="41" t="s">
        <v>349</v>
      </c>
      <c r="C602" s="12" t="s">
        <v>6</v>
      </c>
      <c r="D602" s="13">
        <v>380</v>
      </c>
      <c r="E602" s="13"/>
      <c r="F602" s="30">
        <f t="shared" ref="F602" si="50">SUM(D602*E602)</f>
        <v>0</v>
      </c>
    </row>
    <row r="603" spans="1:7" s="90" customFormat="1" ht="13">
      <c r="A603" s="7"/>
      <c r="B603" s="41"/>
      <c r="C603" s="12"/>
      <c r="D603" s="13"/>
      <c r="E603" s="33"/>
      <c r="F603" s="30"/>
      <c r="G603" s="89"/>
    </row>
    <row r="604" spans="1:7" ht="52">
      <c r="A604" s="7" t="s">
        <v>18</v>
      </c>
      <c r="B604" s="41" t="s">
        <v>350</v>
      </c>
      <c r="C604" s="12" t="s">
        <v>6</v>
      </c>
      <c r="D604" s="13">
        <v>380</v>
      </c>
      <c r="E604" s="13"/>
      <c r="F604" s="30">
        <f t="shared" ref="F604" si="51">SUM(D604*E604)</f>
        <v>0</v>
      </c>
    </row>
    <row r="605" spans="1:7" s="90" customFormat="1" ht="13">
      <c r="A605" s="7"/>
      <c r="B605" s="41"/>
      <c r="C605" s="12"/>
      <c r="D605" s="13"/>
      <c r="E605" s="33"/>
      <c r="F605" s="30"/>
      <c r="G605" s="89"/>
    </row>
    <row r="606" spans="1:7" ht="65">
      <c r="A606" s="7" t="s">
        <v>19</v>
      </c>
      <c r="B606" s="41" t="s">
        <v>351</v>
      </c>
      <c r="C606" s="12" t="s">
        <v>6</v>
      </c>
      <c r="D606" s="13">
        <v>24</v>
      </c>
      <c r="E606" s="13"/>
      <c r="F606" s="30">
        <f t="shared" ref="F606" si="52">SUM(D606*E606)</f>
        <v>0</v>
      </c>
    </row>
    <row r="607" spans="1:7" s="90" customFormat="1" ht="13">
      <c r="A607" s="7"/>
      <c r="B607" s="41"/>
      <c r="C607" s="12"/>
      <c r="D607" s="13"/>
      <c r="E607" s="33"/>
      <c r="F607" s="30"/>
      <c r="G607" s="89"/>
    </row>
    <row r="608" spans="1:7" ht="78">
      <c r="A608" s="7" t="s">
        <v>20</v>
      </c>
      <c r="B608" s="41" t="s">
        <v>352</v>
      </c>
      <c r="C608" s="12" t="s">
        <v>6</v>
      </c>
      <c r="D608" s="13">
        <v>955</v>
      </c>
      <c r="E608" s="13"/>
      <c r="F608" s="30">
        <f t="shared" ref="F608" si="53">SUM(D608*E608)</f>
        <v>0</v>
      </c>
    </row>
    <row r="609" spans="1:6" ht="13">
      <c r="A609" s="7"/>
      <c r="B609" s="41"/>
      <c r="C609" s="12"/>
      <c r="D609" s="33"/>
      <c r="E609" s="33"/>
      <c r="F609" s="30"/>
    </row>
    <row r="610" spans="1:6" ht="66" customHeight="1">
      <c r="A610" s="7" t="s">
        <v>21</v>
      </c>
      <c r="B610" s="41" t="s">
        <v>3368</v>
      </c>
      <c r="C610" s="12" t="s">
        <v>6</v>
      </c>
      <c r="D610" s="13">
        <v>1140</v>
      </c>
      <c r="E610" s="13"/>
      <c r="F610" s="30">
        <f t="shared" ref="F610" si="54">SUM(D610*E610)</f>
        <v>0</v>
      </c>
    </row>
    <row r="611" spans="1:6" ht="13">
      <c r="A611" s="7"/>
      <c r="B611" s="41"/>
      <c r="C611" s="12"/>
      <c r="D611" s="33"/>
      <c r="E611" s="33"/>
      <c r="F611" s="30"/>
    </row>
    <row r="612" spans="1:6" ht="39">
      <c r="A612" s="7" t="s">
        <v>22</v>
      </c>
      <c r="B612" s="41" t="s">
        <v>3369</v>
      </c>
      <c r="C612" s="12" t="s">
        <v>6</v>
      </c>
      <c r="D612" s="13">
        <v>1140</v>
      </c>
      <c r="E612" s="13"/>
      <c r="F612" s="30">
        <f t="shared" ref="F612" si="55">SUM(D612*E612)</f>
        <v>0</v>
      </c>
    </row>
    <row r="613" spans="1:6" ht="13">
      <c r="A613" s="7"/>
      <c r="B613" s="41"/>
      <c r="C613" s="12"/>
      <c r="D613" s="33"/>
      <c r="E613" s="33"/>
      <c r="F613" s="30"/>
    </row>
    <row r="614" spans="1:6" ht="52">
      <c r="A614" s="7" t="s">
        <v>23</v>
      </c>
      <c r="B614" s="41" t="s">
        <v>355</v>
      </c>
      <c r="C614" s="12" t="s">
        <v>6</v>
      </c>
      <c r="D614" s="13">
        <v>915</v>
      </c>
      <c r="E614" s="13"/>
      <c r="F614" s="30">
        <f t="shared" ref="F614" si="56">SUM(D614*E614)</f>
        <v>0</v>
      </c>
    </row>
    <row r="615" spans="1:6" ht="13">
      <c r="A615" s="7"/>
      <c r="B615" s="41"/>
      <c r="C615" s="12"/>
      <c r="D615" s="33"/>
      <c r="E615" s="33"/>
      <c r="F615" s="30"/>
    </row>
    <row r="616" spans="1:6" ht="78">
      <c r="A616" s="7" t="s">
        <v>24</v>
      </c>
      <c r="B616" s="41" t="s">
        <v>3370</v>
      </c>
      <c r="C616" s="12" t="s">
        <v>6</v>
      </c>
      <c r="D616" s="13">
        <v>720</v>
      </c>
      <c r="E616" s="13"/>
      <c r="F616" s="30">
        <f t="shared" ref="F616" si="57">SUM(D616*E616)</f>
        <v>0</v>
      </c>
    </row>
    <row r="617" spans="1:6" ht="13">
      <c r="A617" s="7"/>
      <c r="B617" s="41"/>
      <c r="C617" s="12"/>
      <c r="D617" s="33"/>
      <c r="E617" s="33"/>
      <c r="F617" s="30"/>
    </row>
    <row r="618" spans="1:6" ht="39">
      <c r="A618" s="7" t="s">
        <v>25</v>
      </c>
      <c r="B618" s="41" t="s">
        <v>3371</v>
      </c>
      <c r="C618" s="12" t="s">
        <v>6</v>
      </c>
      <c r="D618" s="13">
        <v>140</v>
      </c>
      <c r="E618" s="13"/>
      <c r="F618" s="30">
        <f t="shared" ref="F618" si="58">SUM(D618*E618)</f>
        <v>0</v>
      </c>
    </row>
    <row r="619" spans="1:6" ht="13">
      <c r="A619" s="7"/>
      <c r="B619" s="41"/>
      <c r="C619" s="12"/>
      <c r="D619" s="33"/>
      <c r="E619" s="33"/>
      <c r="F619" s="30"/>
    </row>
    <row r="620" spans="1:6" ht="65">
      <c r="A620" s="7" t="s">
        <v>26</v>
      </c>
      <c r="B620" s="41" t="s">
        <v>3372</v>
      </c>
      <c r="C620" s="12" t="s">
        <v>6</v>
      </c>
      <c r="D620" s="13">
        <v>140</v>
      </c>
      <c r="E620" s="13"/>
      <c r="F620" s="30">
        <f t="shared" ref="F620" si="59">SUM(D620*E620)</f>
        <v>0</v>
      </c>
    </row>
    <row r="621" spans="1:6" ht="13">
      <c r="A621" s="7"/>
      <c r="B621" s="41"/>
      <c r="C621" s="12"/>
      <c r="D621" s="33"/>
      <c r="E621" s="33"/>
      <c r="F621" s="30"/>
    </row>
    <row r="622" spans="1:6" ht="52">
      <c r="A622" s="7" t="s">
        <v>27</v>
      </c>
      <c r="B622" s="41" t="s">
        <v>3373</v>
      </c>
      <c r="C622" s="12" t="s">
        <v>6</v>
      </c>
      <c r="D622" s="13">
        <v>880</v>
      </c>
      <c r="E622" s="13"/>
      <c r="F622" s="30">
        <f t="shared" ref="F622" si="60">SUM(D622*E622)</f>
        <v>0</v>
      </c>
    </row>
    <row r="623" spans="1:6" ht="13">
      <c r="A623" s="7"/>
      <c r="B623" s="41"/>
      <c r="C623" s="12"/>
      <c r="D623" s="33"/>
      <c r="E623" s="33"/>
      <c r="F623" s="30"/>
    </row>
    <row r="624" spans="1:6" ht="65">
      <c r="A624" s="7" t="s">
        <v>28</v>
      </c>
      <c r="B624" s="41" t="s">
        <v>3374</v>
      </c>
      <c r="C624" s="12" t="s">
        <v>6</v>
      </c>
      <c r="D624" s="13">
        <v>400</v>
      </c>
      <c r="E624" s="13"/>
      <c r="F624" s="30">
        <f t="shared" ref="F624" si="61">SUM(D624*E624)</f>
        <v>0</v>
      </c>
    </row>
    <row r="625" spans="1:6" ht="13">
      <c r="A625" s="7"/>
      <c r="B625" s="41"/>
      <c r="C625" s="12"/>
      <c r="D625" s="33"/>
      <c r="E625" s="33"/>
      <c r="F625" s="30"/>
    </row>
    <row r="626" spans="1:6" ht="52">
      <c r="A626" s="7" t="s">
        <v>29</v>
      </c>
      <c r="B626" s="41" t="s">
        <v>3375</v>
      </c>
      <c r="C626" s="12" t="s">
        <v>6</v>
      </c>
      <c r="D626" s="13">
        <v>315</v>
      </c>
      <c r="E626" s="13"/>
      <c r="F626" s="30">
        <f t="shared" ref="F626" si="62">SUM(D626*E626)</f>
        <v>0</v>
      </c>
    </row>
    <row r="627" spans="1:6" ht="13">
      <c r="A627" s="7"/>
      <c r="B627" s="41"/>
      <c r="C627" s="12"/>
      <c r="D627" s="33"/>
      <c r="E627" s="33"/>
      <c r="F627" s="30"/>
    </row>
    <row r="628" spans="1:6" ht="91">
      <c r="A628" s="7" t="s">
        <v>30</v>
      </c>
      <c r="B628" s="41" t="s">
        <v>3376</v>
      </c>
      <c r="C628" s="12" t="s">
        <v>6</v>
      </c>
      <c r="D628" s="13">
        <v>125</v>
      </c>
      <c r="E628" s="13"/>
      <c r="F628" s="30">
        <f t="shared" ref="F628" si="63">SUM(D628*E628)</f>
        <v>0</v>
      </c>
    </row>
    <row r="629" spans="1:6" ht="13">
      <c r="A629" s="7"/>
      <c r="B629" s="41"/>
      <c r="C629" s="12"/>
      <c r="D629" s="33"/>
      <c r="E629" s="33"/>
      <c r="F629" s="30"/>
    </row>
    <row r="630" spans="1:6" ht="55.5">
      <c r="A630" s="7" t="s">
        <v>31</v>
      </c>
      <c r="B630" s="41" t="s">
        <v>3377</v>
      </c>
      <c r="C630" s="12" t="s">
        <v>6</v>
      </c>
      <c r="D630" s="13">
        <v>240</v>
      </c>
      <c r="E630" s="13"/>
      <c r="F630" s="30">
        <f t="shared" ref="F630" si="64">SUM(D630*E630)</f>
        <v>0</v>
      </c>
    </row>
    <row r="631" spans="1:6" ht="13">
      <c r="A631" s="7"/>
      <c r="B631" s="41"/>
      <c r="C631" s="12"/>
      <c r="D631" s="33"/>
      <c r="E631" s="33"/>
      <c r="F631" s="30"/>
    </row>
    <row r="632" spans="1:6" ht="39">
      <c r="A632" s="7" t="s">
        <v>32</v>
      </c>
      <c r="B632" s="41" t="s">
        <v>1207</v>
      </c>
      <c r="C632" s="12" t="s">
        <v>6</v>
      </c>
      <c r="D632" s="13">
        <v>65</v>
      </c>
      <c r="E632" s="13"/>
      <c r="F632" s="30">
        <f t="shared" ref="F632" si="65">SUM(D632*E632)</f>
        <v>0</v>
      </c>
    </row>
    <row r="633" spans="1:6" ht="13">
      <c r="A633" s="7"/>
      <c r="B633" s="41"/>
      <c r="C633" s="12"/>
      <c r="D633" s="33"/>
      <c r="E633" s="33"/>
      <c r="F633" s="30"/>
    </row>
    <row r="634" spans="1:6" ht="13">
      <c r="A634" s="7"/>
      <c r="B634" s="41"/>
      <c r="C634" s="12"/>
      <c r="D634" s="33"/>
      <c r="E634" s="33"/>
      <c r="F634" s="30"/>
    </row>
    <row r="635" spans="1:6" s="4" customFormat="1" ht="13.5" customHeight="1">
      <c r="A635" s="48" t="s">
        <v>365</v>
      </c>
      <c r="B635" s="92" t="s">
        <v>353</v>
      </c>
      <c r="C635" s="88"/>
      <c r="D635" s="76"/>
      <c r="E635" s="76"/>
      <c r="F635" s="906">
        <f>SUM(F574:F632)</f>
        <v>0</v>
      </c>
    </row>
    <row r="637" spans="1:6" s="4" customFormat="1" ht="13.5" customHeight="1">
      <c r="A637" s="48" t="s">
        <v>396</v>
      </c>
      <c r="B637" s="92" t="s">
        <v>362</v>
      </c>
      <c r="C637" s="88" t="s">
        <v>251</v>
      </c>
      <c r="D637" s="76" t="s">
        <v>248</v>
      </c>
      <c r="E637" s="76" t="s">
        <v>249</v>
      </c>
      <c r="F637" s="76" t="s">
        <v>250</v>
      </c>
    </row>
    <row r="638" spans="1:6" s="4" customFormat="1" ht="13.5" customHeight="1">
      <c r="A638" s="63"/>
      <c r="B638" s="111"/>
      <c r="C638" s="96"/>
      <c r="D638" s="91"/>
      <c r="E638" s="97"/>
      <c r="F638" s="97"/>
    </row>
    <row r="639" spans="1:6" s="4" customFormat="1" ht="208.5" customHeight="1">
      <c r="A639" s="7" t="s">
        <v>0</v>
      </c>
      <c r="B639" s="41" t="s">
        <v>958</v>
      </c>
      <c r="C639" s="12" t="s">
        <v>6</v>
      </c>
      <c r="D639" s="13">
        <v>3500</v>
      </c>
      <c r="E639" s="13"/>
      <c r="F639" s="30">
        <f>ROUND(D639*E639,2)</f>
        <v>0</v>
      </c>
    </row>
    <row r="640" spans="1:6" s="4" customFormat="1" ht="13">
      <c r="A640" s="11"/>
      <c r="B640" s="41"/>
      <c r="C640" s="1"/>
      <c r="D640" s="52"/>
      <c r="E640" s="3"/>
      <c r="F640" s="2"/>
    </row>
    <row r="641" spans="1:11" s="4" customFormat="1" ht="156.75" customHeight="1">
      <c r="A641" s="7" t="s">
        <v>2</v>
      </c>
      <c r="B641" s="41" t="s">
        <v>957</v>
      </c>
      <c r="C641" s="12" t="s">
        <v>6</v>
      </c>
      <c r="D641" s="13">
        <v>120</v>
      </c>
      <c r="E641" s="13"/>
      <c r="F641" s="30">
        <f>ROUND(D641*E641,2)</f>
        <v>0</v>
      </c>
    </row>
    <row r="642" spans="1:11" s="4" customFormat="1" ht="13">
      <c r="A642" s="7"/>
      <c r="B642" s="41"/>
      <c r="C642" s="12"/>
      <c r="D642" s="13"/>
      <c r="E642" s="33"/>
      <c r="F642" s="30"/>
    </row>
    <row r="643" spans="1:11" s="90" customFormat="1" ht="26">
      <c r="A643" s="7" t="s">
        <v>3</v>
      </c>
      <c r="B643" s="41" t="s">
        <v>364</v>
      </c>
      <c r="C643" s="12" t="s">
        <v>6</v>
      </c>
      <c r="D643" s="13">
        <v>600</v>
      </c>
      <c r="E643" s="13"/>
      <c r="F643" s="30">
        <f t="shared" ref="F643" si="66">SUM(D643*E643)</f>
        <v>0</v>
      </c>
    </row>
    <row r="644" spans="1:11" s="154" customFormat="1" ht="13">
      <c r="A644" s="155"/>
      <c r="B644" s="72"/>
      <c r="C644" s="157"/>
      <c r="D644" s="162"/>
      <c r="E644" s="158"/>
      <c r="F644" s="159"/>
    </row>
    <row r="645" spans="1:11" s="154" customFormat="1" ht="13">
      <c r="A645" s="155"/>
      <c r="B645" s="72"/>
      <c r="C645" s="157"/>
      <c r="D645" s="162"/>
      <c r="E645" s="158"/>
      <c r="F645" s="159"/>
    </row>
    <row r="646" spans="1:11" s="4" customFormat="1" ht="13.5" customHeight="1">
      <c r="A646" s="48" t="s">
        <v>429</v>
      </c>
      <c r="B646" s="92" t="s">
        <v>363</v>
      </c>
      <c r="C646" s="88"/>
      <c r="D646" s="76"/>
      <c r="E646" s="76"/>
      <c r="F646" s="906">
        <f>SUM(F639:F643)</f>
        <v>0</v>
      </c>
    </row>
    <row r="648" spans="1:11" s="4" customFormat="1" ht="13.5" customHeight="1">
      <c r="A648" s="48" t="s">
        <v>429</v>
      </c>
      <c r="B648" s="92" t="s">
        <v>366</v>
      </c>
      <c r="C648" s="88" t="s">
        <v>251</v>
      </c>
      <c r="D648" s="76" t="s">
        <v>248</v>
      </c>
      <c r="E648" s="76" t="s">
        <v>249</v>
      </c>
      <c r="F648" s="76" t="s">
        <v>250</v>
      </c>
    </row>
    <row r="649" spans="1:11" s="4" customFormat="1" ht="13.5" customHeight="1">
      <c r="A649" s="63"/>
      <c r="B649" s="111"/>
      <c r="C649" s="96"/>
      <c r="D649" s="91"/>
      <c r="E649" s="97"/>
      <c r="F649" s="97"/>
    </row>
    <row r="650" spans="1:11" s="90" customFormat="1" ht="78">
      <c r="A650" s="71" t="s">
        <v>0</v>
      </c>
      <c r="B650" s="141" t="s">
        <v>420</v>
      </c>
      <c r="C650" s="124"/>
      <c r="D650" s="124"/>
      <c r="E650" s="124"/>
      <c r="F650" s="125"/>
      <c r="H650" s="110"/>
      <c r="I650" s="110"/>
    </row>
    <row r="651" spans="1:11" s="90" customFormat="1" ht="13">
      <c r="A651" s="142"/>
      <c r="B651" s="143"/>
      <c r="C651" s="124"/>
      <c r="D651" s="124"/>
      <c r="E651" s="124"/>
      <c r="F651" s="125"/>
      <c r="H651" s="110"/>
      <c r="I651" s="110"/>
    </row>
    <row r="652" spans="1:11" s="90" customFormat="1" ht="39">
      <c r="A652" s="142"/>
      <c r="B652" s="141" t="s">
        <v>368</v>
      </c>
      <c r="C652" s="124"/>
      <c r="D652" s="124"/>
      <c r="E652" s="124"/>
      <c r="F652" s="125"/>
      <c r="H652" s="110"/>
      <c r="I652" s="110"/>
    </row>
    <row r="653" spans="1:11" s="129" customFormat="1" ht="13">
      <c r="A653" s="128"/>
      <c r="B653" s="127"/>
      <c r="C653" s="124"/>
      <c r="D653" s="124"/>
      <c r="E653" s="124"/>
      <c r="F653" s="125"/>
      <c r="G653" s="90"/>
      <c r="H653" s="110"/>
      <c r="I653" s="110"/>
      <c r="J653" s="90"/>
      <c r="K653" s="90"/>
    </row>
    <row r="654" spans="1:11" s="129" customFormat="1" ht="154.5" customHeight="1">
      <c r="A654" s="128"/>
      <c r="B654" s="71" t="s">
        <v>387</v>
      </c>
      <c r="C654" s="131"/>
      <c r="D654" s="132"/>
      <c r="E654" s="133"/>
      <c r="F654" s="134"/>
    </row>
    <row r="655" spans="1:11" s="129" customFormat="1" ht="52">
      <c r="A655" s="128"/>
      <c r="B655" s="72" t="s">
        <v>369</v>
      </c>
      <c r="C655" s="131"/>
      <c r="D655" s="132"/>
      <c r="E655" s="133"/>
      <c r="F655" s="134"/>
    </row>
    <row r="656" spans="1:11" s="129" customFormat="1" ht="156.75" customHeight="1">
      <c r="A656" s="128"/>
      <c r="B656" s="144" t="s">
        <v>370</v>
      </c>
      <c r="C656" s="131"/>
      <c r="D656" s="132"/>
      <c r="E656" s="133"/>
      <c r="F656" s="134"/>
    </row>
    <row r="657" spans="1:6" s="129" customFormat="1" ht="52">
      <c r="A657" s="128"/>
      <c r="B657" s="144" t="s">
        <v>371</v>
      </c>
      <c r="C657" s="131"/>
      <c r="D657" s="132"/>
      <c r="E657" s="133"/>
      <c r="F657" s="134"/>
    </row>
    <row r="658" spans="1:6" s="129" customFormat="1" ht="13">
      <c r="A658" s="128"/>
      <c r="B658" s="135"/>
      <c r="C658" s="131"/>
      <c r="D658" s="132"/>
      <c r="E658" s="133"/>
      <c r="F658" s="134"/>
    </row>
    <row r="659" spans="1:6" s="129" customFormat="1" ht="198" customHeight="1">
      <c r="A659" s="128"/>
      <c r="B659" s="145" t="s">
        <v>372</v>
      </c>
      <c r="C659" s="131"/>
      <c r="D659" s="132"/>
      <c r="E659" s="133"/>
      <c r="F659" s="134"/>
    </row>
    <row r="660" spans="1:6" s="129" customFormat="1" ht="26">
      <c r="A660" s="128"/>
      <c r="B660" s="144" t="s">
        <v>373</v>
      </c>
      <c r="C660" s="124"/>
      <c r="D660" s="124"/>
      <c r="E660" s="124"/>
      <c r="F660" s="136"/>
    </row>
    <row r="661" spans="1:6" s="129" customFormat="1" ht="52">
      <c r="A661" s="128"/>
      <c r="B661" s="144" t="s">
        <v>374</v>
      </c>
      <c r="C661" s="124"/>
      <c r="D661" s="124"/>
      <c r="E661" s="124"/>
      <c r="F661" s="136"/>
    </row>
    <row r="662" spans="1:6" s="129" customFormat="1" ht="13">
      <c r="A662" s="128"/>
      <c r="B662" s="144" t="s">
        <v>375</v>
      </c>
      <c r="C662" s="124"/>
      <c r="D662" s="124"/>
      <c r="E662" s="124"/>
      <c r="F662" s="136"/>
    </row>
    <row r="663" spans="1:6" s="129" customFormat="1" ht="13">
      <c r="A663" s="128"/>
      <c r="B663" s="144" t="s">
        <v>376</v>
      </c>
      <c r="C663" s="124"/>
      <c r="D663" s="124"/>
      <c r="E663" s="124"/>
      <c r="F663" s="136"/>
    </row>
    <row r="664" spans="1:6" s="129" customFormat="1" ht="26">
      <c r="A664" s="128"/>
      <c r="B664" s="144" t="s">
        <v>377</v>
      </c>
      <c r="C664" s="124"/>
      <c r="D664" s="124"/>
      <c r="E664" s="124"/>
      <c r="F664" s="136"/>
    </row>
    <row r="665" spans="1:6" s="129" customFormat="1" ht="13">
      <c r="A665" s="128"/>
      <c r="B665" s="144" t="s">
        <v>378</v>
      </c>
      <c r="C665" s="124"/>
      <c r="D665" s="124"/>
      <c r="E665" s="124"/>
      <c r="F665" s="136"/>
    </row>
    <row r="666" spans="1:6" s="129" customFormat="1" ht="26">
      <c r="A666" s="128"/>
      <c r="B666" s="144" t="s">
        <v>379</v>
      </c>
      <c r="C666" s="124"/>
      <c r="D666" s="124"/>
      <c r="E666" s="124"/>
      <c r="F666" s="136"/>
    </row>
    <row r="667" spans="1:6" s="129" customFormat="1" ht="13">
      <c r="A667" s="128"/>
      <c r="B667" s="144" t="s">
        <v>380</v>
      </c>
      <c r="C667" s="124"/>
      <c r="D667" s="124"/>
      <c r="E667" s="124"/>
      <c r="F667" s="136"/>
    </row>
    <row r="668" spans="1:6" s="129" customFormat="1" ht="13">
      <c r="A668" s="128"/>
      <c r="B668" s="144" t="s">
        <v>381</v>
      </c>
      <c r="C668" s="124"/>
      <c r="D668" s="124"/>
      <c r="E668" s="124"/>
      <c r="F668" s="136"/>
    </row>
    <row r="669" spans="1:6" s="129" customFormat="1" ht="13">
      <c r="A669" s="128"/>
      <c r="B669" s="72"/>
      <c r="C669" s="124"/>
      <c r="D669" s="124"/>
      <c r="E669" s="124"/>
      <c r="F669" s="136"/>
    </row>
    <row r="670" spans="1:6" s="129" customFormat="1" ht="39">
      <c r="A670" s="128"/>
      <c r="B670" s="145" t="s">
        <v>382</v>
      </c>
      <c r="C670" s="124"/>
      <c r="D670" s="124"/>
      <c r="E670" s="124"/>
      <c r="F670" s="136"/>
    </row>
    <row r="671" spans="1:6" s="129" customFormat="1" ht="52.5" customHeight="1">
      <c r="A671" s="128"/>
      <c r="B671" s="72" t="s">
        <v>383</v>
      </c>
      <c r="C671" s="124"/>
      <c r="D671" s="124"/>
      <c r="E671" s="124"/>
      <c r="F671" s="136"/>
    </row>
    <row r="672" spans="1:6" s="129" customFormat="1" ht="13">
      <c r="A672" s="128"/>
      <c r="B672" s="71" t="s">
        <v>384</v>
      </c>
      <c r="C672" s="124"/>
      <c r="D672" s="124"/>
      <c r="E672" s="124"/>
      <c r="F672" s="136"/>
    </row>
    <row r="673" spans="1:11" s="129" customFormat="1" ht="13">
      <c r="A673" s="128"/>
      <c r="B673" s="72" t="s">
        <v>385</v>
      </c>
      <c r="C673" s="137"/>
      <c r="D673" s="137"/>
      <c r="E673" s="138"/>
      <c r="F673" s="138"/>
    </row>
    <row r="674" spans="1:11" s="90" customFormat="1" ht="13">
      <c r="A674" s="126"/>
      <c r="B674" s="72" t="s">
        <v>386</v>
      </c>
      <c r="C674" s="12" t="s">
        <v>6</v>
      </c>
      <c r="D674" s="13">
        <v>1000</v>
      </c>
      <c r="E674" s="13"/>
      <c r="F674" s="30">
        <f t="shared" ref="F674" si="67">SUM(D674*E674)</f>
        <v>0</v>
      </c>
      <c r="G674" s="129"/>
      <c r="H674" s="129"/>
      <c r="I674" s="129"/>
      <c r="J674" s="129"/>
      <c r="K674" s="129"/>
    </row>
    <row r="675" spans="1:11" s="129" customFormat="1" ht="13">
      <c r="A675" s="128"/>
      <c r="B675" s="130"/>
      <c r="C675" s="124"/>
      <c r="D675" s="124"/>
      <c r="E675" s="124"/>
      <c r="F675" s="125"/>
      <c r="G675" s="90"/>
      <c r="H675" s="110"/>
      <c r="I675" s="110"/>
      <c r="J675" s="90"/>
      <c r="K675" s="90"/>
    </row>
    <row r="676" spans="1:11" s="90" customFormat="1" ht="182">
      <c r="A676" s="160" t="s">
        <v>2</v>
      </c>
      <c r="B676" s="141" t="s">
        <v>389</v>
      </c>
      <c r="C676" s="137"/>
      <c r="D676" s="137"/>
      <c r="E676" s="140"/>
      <c r="F676" s="139"/>
      <c r="H676" s="110"/>
      <c r="I676" s="110"/>
    </row>
    <row r="677" spans="1:11" ht="211.5" customHeight="1">
      <c r="A677" s="7"/>
      <c r="B677" s="41" t="s">
        <v>388</v>
      </c>
      <c r="C677" s="12" t="s">
        <v>6</v>
      </c>
      <c r="D677" s="13">
        <v>80</v>
      </c>
      <c r="E677" s="13"/>
      <c r="F677" s="30">
        <f t="shared" ref="F677" si="68">SUM(D677*E677)</f>
        <v>0</v>
      </c>
    </row>
    <row r="678" spans="1:11" ht="13">
      <c r="A678" s="7"/>
      <c r="B678" s="41"/>
      <c r="C678" s="12"/>
      <c r="D678" s="33"/>
      <c r="E678" s="13"/>
      <c r="F678" s="30"/>
    </row>
    <row r="679" spans="1:11" s="154" customFormat="1" ht="155.25" customHeight="1">
      <c r="A679" s="160" t="s">
        <v>3</v>
      </c>
      <c r="B679" s="161" t="s">
        <v>3212</v>
      </c>
      <c r="C679" s="150"/>
      <c r="D679" s="151"/>
      <c r="E679" s="152"/>
      <c r="F679" s="153"/>
    </row>
    <row r="680" spans="1:11" s="154" customFormat="1" ht="168" customHeight="1">
      <c r="A680" s="149"/>
      <c r="B680" s="161" t="s">
        <v>397</v>
      </c>
      <c r="C680" s="150"/>
      <c r="D680" s="151"/>
      <c r="E680" s="152"/>
      <c r="F680" s="153"/>
    </row>
    <row r="681" spans="1:11" s="154" customFormat="1" ht="39">
      <c r="A681" s="149"/>
      <c r="B681" s="149" t="s">
        <v>398</v>
      </c>
      <c r="C681" s="150"/>
      <c r="D681" s="151"/>
      <c r="E681" s="152"/>
      <c r="F681" s="153"/>
    </row>
    <row r="682" spans="1:11" s="154" customFormat="1" ht="52">
      <c r="A682" s="149"/>
      <c r="B682" s="149" t="s">
        <v>399</v>
      </c>
      <c r="C682" s="150"/>
      <c r="D682" s="151"/>
      <c r="E682" s="152"/>
      <c r="F682" s="153"/>
    </row>
    <row r="683" spans="1:11" s="154" customFormat="1" ht="26">
      <c r="A683" s="149"/>
      <c r="B683" s="149" t="s">
        <v>400</v>
      </c>
      <c r="C683" s="150"/>
      <c r="D683" s="151"/>
      <c r="E683" s="152"/>
      <c r="F683" s="153"/>
    </row>
    <row r="684" spans="1:11" s="154" customFormat="1" ht="65">
      <c r="A684" s="149"/>
      <c r="B684" s="149" t="s">
        <v>401</v>
      </c>
      <c r="C684" s="150"/>
      <c r="D684" s="151"/>
      <c r="E684" s="152"/>
      <c r="F684" s="153"/>
    </row>
    <row r="685" spans="1:11" s="154" customFormat="1" ht="65">
      <c r="A685" s="149"/>
      <c r="B685" s="161" t="s">
        <v>402</v>
      </c>
      <c r="C685" s="150"/>
      <c r="D685" s="151"/>
      <c r="E685" s="152"/>
      <c r="F685" s="153"/>
    </row>
    <row r="686" spans="1:11" s="154" customFormat="1" ht="52">
      <c r="A686" s="149"/>
      <c r="B686" s="161" t="s">
        <v>403</v>
      </c>
      <c r="C686" s="150"/>
      <c r="D686" s="151"/>
      <c r="E686" s="152"/>
      <c r="F686" s="153"/>
    </row>
    <row r="687" spans="1:11" s="154" customFormat="1" ht="144.75" customHeight="1">
      <c r="A687" s="149"/>
      <c r="B687" s="161" t="s">
        <v>404</v>
      </c>
      <c r="C687" s="150"/>
      <c r="D687" s="151"/>
      <c r="E687" s="152"/>
      <c r="F687" s="153"/>
    </row>
    <row r="688" spans="1:11" s="154" customFormat="1" ht="120" customHeight="1">
      <c r="A688" s="149"/>
      <c r="B688" s="161" t="s">
        <v>405</v>
      </c>
      <c r="C688" s="150"/>
      <c r="D688" s="151"/>
      <c r="E688" s="152"/>
      <c r="F688" s="153"/>
    </row>
    <row r="689" spans="1:6" s="154" customFormat="1" ht="96.75" customHeight="1">
      <c r="A689" s="149"/>
      <c r="B689" s="161" t="s">
        <v>406</v>
      </c>
      <c r="C689" s="150"/>
      <c r="D689" s="151"/>
      <c r="E689" s="152"/>
      <c r="F689" s="153"/>
    </row>
    <row r="690" spans="1:6" s="154" customFormat="1" ht="168" customHeight="1">
      <c r="A690" s="149"/>
      <c r="B690" s="161" t="s">
        <v>407</v>
      </c>
      <c r="C690" s="150"/>
      <c r="D690" s="151"/>
      <c r="E690" s="152"/>
      <c r="F690" s="153"/>
    </row>
    <row r="691" spans="1:6" s="154" customFormat="1" ht="16.5" customHeight="1">
      <c r="A691" s="149"/>
      <c r="B691" s="161"/>
      <c r="C691" s="150"/>
      <c r="D691" s="151"/>
      <c r="E691" s="152"/>
      <c r="F691" s="153"/>
    </row>
    <row r="692" spans="1:6" s="154" customFormat="1" ht="117">
      <c r="A692" s="71"/>
      <c r="B692" s="161" t="s">
        <v>419</v>
      </c>
      <c r="C692" s="150"/>
      <c r="D692" s="151"/>
      <c r="E692" s="152"/>
      <c r="F692" s="153"/>
    </row>
    <row r="693" spans="1:6" s="154" customFormat="1" ht="95.25" customHeight="1">
      <c r="A693" s="149"/>
      <c r="B693" s="161" t="s">
        <v>408</v>
      </c>
      <c r="C693" s="150"/>
      <c r="D693" s="151"/>
      <c r="E693" s="152"/>
      <c r="F693" s="153"/>
    </row>
    <row r="694" spans="1:6" s="154" customFormat="1" ht="81" customHeight="1">
      <c r="A694" s="149"/>
      <c r="B694" s="161" t="s">
        <v>409</v>
      </c>
      <c r="C694" s="150"/>
      <c r="D694" s="151"/>
      <c r="E694" s="152"/>
      <c r="F694" s="153"/>
    </row>
    <row r="695" spans="1:6" s="154" customFormat="1" ht="65">
      <c r="A695" s="149"/>
      <c r="B695" s="161" t="s">
        <v>410</v>
      </c>
      <c r="C695" s="150"/>
      <c r="D695" s="151"/>
      <c r="E695" s="152"/>
      <c r="F695" s="153"/>
    </row>
    <row r="696" spans="1:6" s="154" customFormat="1" ht="117.75" customHeight="1">
      <c r="A696" s="149"/>
      <c r="B696" s="161" t="s">
        <v>422</v>
      </c>
      <c r="C696" s="150"/>
      <c r="D696" s="151"/>
      <c r="E696" s="152"/>
      <c r="F696" s="153"/>
    </row>
    <row r="697" spans="1:6" s="154" customFormat="1" ht="54" customHeight="1">
      <c r="A697" s="149"/>
      <c r="B697" s="161" t="s">
        <v>411</v>
      </c>
      <c r="C697" s="150"/>
      <c r="D697" s="151"/>
      <c r="E697" s="152"/>
      <c r="F697" s="153"/>
    </row>
    <row r="698" spans="1:6" s="154" customFormat="1" ht="78" customHeight="1">
      <c r="A698" s="149"/>
      <c r="B698" s="161" t="s">
        <v>412</v>
      </c>
      <c r="C698" s="150"/>
      <c r="D698" s="151"/>
      <c r="E698" s="152"/>
      <c r="F698" s="153"/>
    </row>
    <row r="699" spans="1:6" s="154" customFormat="1" ht="118.5" customHeight="1">
      <c r="A699" s="149"/>
      <c r="B699" s="161" t="s">
        <v>413</v>
      </c>
      <c r="C699" s="150"/>
      <c r="D699" s="151"/>
      <c r="E699" s="152"/>
      <c r="F699" s="153"/>
    </row>
    <row r="700" spans="1:6" s="154" customFormat="1" ht="17.25" customHeight="1">
      <c r="A700" s="149"/>
      <c r="B700" s="161" t="s">
        <v>414</v>
      </c>
      <c r="C700" s="150"/>
      <c r="D700" s="151"/>
      <c r="E700" s="152"/>
      <c r="F700" s="153"/>
    </row>
    <row r="701" spans="1:6" s="154" customFormat="1" ht="144" customHeight="1">
      <c r="A701" s="149"/>
      <c r="B701" s="161" t="s">
        <v>415</v>
      </c>
      <c r="C701" s="150"/>
      <c r="D701" s="151"/>
      <c r="E701" s="152"/>
      <c r="F701" s="153"/>
    </row>
    <row r="702" spans="1:6" s="154" customFormat="1" ht="13">
      <c r="A702" s="149"/>
      <c r="B702" s="149"/>
      <c r="C702" s="150"/>
      <c r="D702" s="151"/>
      <c r="E702" s="152"/>
      <c r="F702" s="153"/>
    </row>
    <row r="703" spans="1:6" s="154" customFormat="1" ht="13">
      <c r="A703" s="149"/>
      <c r="B703" s="149" t="s">
        <v>421</v>
      </c>
      <c r="C703" s="150"/>
      <c r="D703" s="151"/>
      <c r="E703" s="152"/>
      <c r="F703" s="153"/>
    </row>
    <row r="704" spans="1:6" s="154" customFormat="1" ht="13">
      <c r="A704" s="149"/>
      <c r="B704" s="149" t="s">
        <v>416</v>
      </c>
      <c r="C704" s="150"/>
      <c r="D704" s="151"/>
      <c r="E704" s="152"/>
      <c r="F704" s="153"/>
    </row>
    <row r="705" spans="1:6" s="154" customFormat="1" ht="13">
      <c r="A705" s="149"/>
      <c r="B705" s="149" t="s">
        <v>417</v>
      </c>
      <c r="C705" s="150"/>
      <c r="D705" s="151"/>
      <c r="E705" s="152"/>
      <c r="F705" s="153"/>
    </row>
    <row r="706" spans="1:6" s="154" customFormat="1" ht="26">
      <c r="A706" s="155"/>
      <c r="B706" s="156" t="s">
        <v>418</v>
      </c>
      <c r="C706" s="12" t="s">
        <v>6</v>
      </c>
      <c r="D706" s="13">
        <v>2500</v>
      </c>
      <c r="E706" s="13"/>
      <c r="F706" s="30">
        <f t="shared" ref="F706" si="69">SUM(D706*E706)</f>
        <v>0</v>
      </c>
    </row>
    <row r="707" spans="1:6" s="154" customFormat="1" ht="13">
      <c r="A707" s="155"/>
      <c r="B707" s="156"/>
      <c r="C707" s="157"/>
      <c r="D707" s="162"/>
      <c r="E707" s="158"/>
      <c r="F707" s="159"/>
    </row>
    <row r="708" spans="1:6" s="154" customFormat="1" ht="26">
      <c r="A708" s="71" t="s">
        <v>4</v>
      </c>
      <c r="B708" s="161" t="s">
        <v>424</v>
      </c>
      <c r="C708" s="150"/>
      <c r="D708" s="151"/>
      <c r="E708" s="152"/>
      <c r="F708" s="153"/>
    </row>
    <row r="709" spans="1:6" s="154" customFormat="1" ht="79.5" customHeight="1">
      <c r="A709" s="155"/>
      <c r="B709" s="72" t="s">
        <v>423</v>
      </c>
      <c r="C709" s="157"/>
      <c r="D709" s="162"/>
      <c r="E709" s="158"/>
      <c r="F709" s="159"/>
    </row>
    <row r="710" spans="1:6" s="154" customFormat="1" ht="117" customHeight="1">
      <c r="A710" s="155"/>
      <c r="B710" s="72" t="s">
        <v>428</v>
      </c>
      <c r="C710" s="157"/>
      <c r="D710" s="162"/>
      <c r="E710" s="158"/>
      <c r="F710" s="159"/>
    </row>
    <row r="711" spans="1:6" s="154" customFormat="1" ht="26">
      <c r="A711" s="155"/>
      <c r="B711" s="72" t="s">
        <v>425</v>
      </c>
      <c r="C711" s="157"/>
      <c r="D711" s="162"/>
      <c r="E711" s="158"/>
      <c r="F711" s="159"/>
    </row>
    <row r="712" spans="1:6" s="154" customFormat="1" ht="52">
      <c r="A712" s="155"/>
      <c r="B712" s="72" t="s">
        <v>427</v>
      </c>
      <c r="C712" s="157"/>
      <c r="D712" s="162"/>
      <c r="E712" s="158"/>
      <c r="F712" s="159"/>
    </row>
    <row r="713" spans="1:6" s="154" customFormat="1" ht="26">
      <c r="A713" s="155"/>
      <c r="B713" s="72" t="s">
        <v>426</v>
      </c>
      <c r="C713" s="12" t="s">
        <v>6</v>
      </c>
      <c r="D713" s="13">
        <v>45</v>
      </c>
      <c r="E713" s="13"/>
      <c r="F713" s="30">
        <f t="shared" ref="F713" si="70">SUM(D713*E713)</f>
        <v>0</v>
      </c>
    </row>
    <row r="714" spans="1:6" s="154" customFormat="1" ht="13">
      <c r="A714" s="155"/>
      <c r="B714" s="72"/>
      <c r="C714" s="157"/>
      <c r="D714" s="162"/>
      <c r="E714" s="158"/>
      <c r="F714" s="159"/>
    </row>
    <row r="715" spans="1:6" s="154" customFormat="1" ht="13">
      <c r="A715" s="155"/>
      <c r="B715" s="72"/>
      <c r="C715" s="157"/>
      <c r="D715" s="162"/>
      <c r="E715" s="158"/>
      <c r="F715" s="159"/>
    </row>
    <row r="716" spans="1:6" s="4" customFormat="1" ht="13.5" customHeight="1">
      <c r="A716" s="48" t="s">
        <v>429</v>
      </c>
      <c r="B716" s="92" t="s">
        <v>367</v>
      </c>
      <c r="C716" s="88"/>
      <c r="D716" s="76"/>
      <c r="E716" s="76"/>
      <c r="F716" s="906">
        <f>SUM(F654:F713)</f>
        <v>0</v>
      </c>
    </row>
    <row r="718" spans="1:6" s="4" customFormat="1" ht="13.5" customHeight="1">
      <c r="A718" s="48" t="s">
        <v>920</v>
      </c>
      <c r="B718" s="92" t="s">
        <v>430</v>
      </c>
      <c r="C718" s="88" t="s">
        <v>251</v>
      </c>
      <c r="D718" s="76" t="s">
        <v>248</v>
      </c>
      <c r="E718" s="76" t="s">
        <v>249</v>
      </c>
      <c r="F718" s="76" t="s">
        <v>250</v>
      </c>
    </row>
    <row r="719" spans="1:6" s="4" customFormat="1" ht="13.5" customHeight="1">
      <c r="A719" s="63"/>
      <c r="B719" s="111"/>
      <c r="C719" s="113"/>
      <c r="D719" s="91"/>
      <c r="E719" s="91"/>
      <c r="F719" s="91"/>
    </row>
    <row r="720" spans="1:6" s="163" customFormat="1" ht="212.25" customHeight="1">
      <c r="A720" s="71" t="s">
        <v>0</v>
      </c>
      <c r="B720" s="141" t="s">
        <v>434</v>
      </c>
      <c r="C720" s="164"/>
      <c r="D720" s="165"/>
      <c r="E720" s="165"/>
      <c r="F720" s="165"/>
    </row>
    <row r="721" spans="1:11" s="163" customFormat="1" ht="96.75" customHeight="1">
      <c r="B721" s="141" t="s">
        <v>432</v>
      </c>
      <c r="C721" s="164"/>
      <c r="D721" s="165"/>
      <c r="E721" s="165"/>
      <c r="F721" s="165"/>
    </row>
    <row r="722" spans="1:11" s="163" customFormat="1" ht="45" customHeight="1">
      <c r="B722" s="141" t="s">
        <v>433</v>
      </c>
      <c r="D722" s="166"/>
      <c r="E722" s="166"/>
      <c r="F722" s="166"/>
    </row>
    <row r="723" spans="1:11" s="4" customFormat="1" ht="13.5" customHeight="1">
      <c r="A723" s="63"/>
      <c r="B723" s="111"/>
      <c r="C723" s="96"/>
      <c r="D723" s="91"/>
      <c r="E723" s="97"/>
      <c r="F723" s="97"/>
    </row>
    <row r="724" spans="1:11" s="90" customFormat="1" ht="195">
      <c r="A724" s="71"/>
      <c r="B724" s="141" t="s">
        <v>441</v>
      </c>
      <c r="C724" s="12"/>
      <c r="D724" s="33"/>
      <c r="E724" s="13"/>
      <c r="F724" s="30"/>
      <c r="H724" s="110"/>
      <c r="I724" s="110"/>
    </row>
    <row r="725" spans="1:11" s="129" customFormat="1" ht="13">
      <c r="A725" s="128"/>
      <c r="B725" s="130"/>
      <c r="C725" s="124"/>
      <c r="D725" s="124"/>
      <c r="E725" s="124"/>
      <c r="F725" s="125"/>
      <c r="G725" s="90"/>
      <c r="H725" s="110"/>
      <c r="I725" s="110"/>
      <c r="J725" s="90"/>
      <c r="K725" s="90"/>
    </row>
    <row r="726" spans="1:11" s="154" customFormat="1" ht="52">
      <c r="A726" s="71"/>
      <c r="B726" s="72" t="s">
        <v>442</v>
      </c>
      <c r="C726" s="12"/>
      <c r="D726" s="33"/>
      <c r="E726" s="13"/>
      <c r="F726" s="30"/>
    </row>
    <row r="727" spans="1:11" s="154" customFormat="1" ht="13">
      <c r="A727" s="71"/>
      <c r="B727" s="72"/>
      <c r="C727" s="12"/>
      <c r="D727" s="33"/>
      <c r="E727" s="13"/>
      <c r="F727" s="30"/>
    </row>
    <row r="728" spans="1:11" s="154" customFormat="1" ht="13">
      <c r="A728" s="155"/>
      <c r="B728" s="72" t="s">
        <v>443</v>
      </c>
      <c r="C728" s="12" t="s">
        <v>394</v>
      </c>
      <c r="D728" s="13">
        <v>96000</v>
      </c>
      <c r="E728" s="13"/>
      <c r="F728" s="30">
        <f t="shared" ref="F728:F729" si="71">SUM(D728*E728)</f>
        <v>0</v>
      </c>
    </row>
    <row r="729" spans="1:11" s="154" customFormat="1" ht="13">
      <c r="A729" s="155"/>
      <c r="B729" s="72" t="s">
        <v>444</v>
      </c>
      <c r="C729" s="12" t="s">
        <v>394</v>
      </c>
      <c r="D729" s="13">
        <v>13700</v>
      </c>
      <c r="E729" s="13"/>
      <c r="F729" s="30">
        <f t="shared" si="71"/>
        <v>0</v>
      </c>
    </row>
    <row r="730" spans="1:11" s="154" customFormat="1" ht="13">
      <c r="A730" s="155"/>
      <c r="B730" s="72"/>
      <c r="C730" s="12"/>
      <c r="D730" s="33"/>
      <c r="E730" s="13"/>
      <c r="F730" s="30"/>
    </row>
    <row r="731" spans="1:11" s="163" customFormat="1" ht="65">
      <c r="A731" s="71" t="s">
        <v>2</v>
      </c>
      <c r="B731" s="141" t="s">
        <v>435</v>
      </c>
      <c r="C731" s="12" t="s">
        <v>360</v>
      </c>
      <c r="D731" s="13">
        <v>1</v>
      </c>
      <c r="E731" s="13"/>
      <c r="F731" s="30">
        <f>D731*E731</f>
        <v>0</v>
      </c>
    </row>
    <row r="732" spans="1:11" s="163" customFormat="1" ht="13">
      <c r="A732" s="71"/>
      <c r="B732" s="141"/>
      <c r="C732" s="12"/>
      <c r="D732" s="33"/>
      <c r="E732" s="13"/>
      <c r="F732" s="30"/>
    </row>
    <row r="733" spans="1:11" s="154" customFormat="1" ht="13">
      <c r="A733" s="155"/>
      <c r="B733" s="72"/>
      <c r="C733" s="157"/>
      <c r="D733" s="162"/>
      <c r="E733" s="158"/>
      <c r="F733" s="159"/>
    </row>
    <row r="734" spans="1:11" s="4" customFormat="1" ht="13.5" customHeight="1">
      <c r="A734" s="48" t="s">
        <v>920</v>
      </c>
      <c r="B734" s="92" t="s">
        <v>431</v>
      </c>
      <c r="C734" s="88"/>
      <c r="D734" s="76"/>
      <c r="E734" s="76"/>
      <c r="F734" s="115">
        <f>SUM(F728:F731)</f>
        <v>0</v>
      </c>
    </row>
    <row r="735" spans="1:11" s="4" customFormat="1" ht="13.5" customHeight="1">
      <c r="A735" s="63"/>
      <c r="B735" s="111"/>
      <c r="C735" s="113"/>
      <c r="D735" s="91"/>
      <c r="E735" s="91"/>
      <c r="F735" s="904"/>
    </row>
    <row r="737" spans="1:6" ht="15.5">
      <c r="A737" s="900"/>
      <c r="B737" s="404" t="s">
        <v>919</v>
      </c>
      <c r="C737" s="900"/>
      <c r="D737" s="900"/>
      <c r="E737" s="900"/>
      <c r="F737" s="900"/>
    </row>
    <row r="738" spans="1:6" ht="15.5">
      <c r="B738" s="403"/>
    </row>
    <row r="739" spans="1:6" ht="14">
      <c r="A739" s="896" t="s">
        <v>230</v>
      </c>
      <c r="B739" s="890" t="s">
        <v>220</v>
      </c>
      <c r="F739" s="908">
        <f>F16</f>
        <v>0</v>
      </c>
    </row>
    <row r="740" spans="1:6" ht="14">
      <c r="A740" s="896" t="s">
        <v>33</v>
      </c>
      <c r="B740" s="871" t="s">
        <v>3203</v>
      </c>
      <c r="F740" s="908">
        <f>F358</f>
        <v>0</v>
      </c>
    </row>
    <row r="741" spans="1:6" ht="14">
      <c r="A741" s="896" t="s">
        <v>252</v>
      </c>
      <c r="B741" s="891" t="s">
        <v>236</v>
      </c>
      <c r="F741" s="908">
        <f>F386</f>
        <v>0</v>
      </c>
    </row>
    <row r="742" spans="1:6" ht="14">
      <c r="A742" s="896" t="s">
        <v>272</v>
      </c>
      <c r="B742" s="892" t="s">
        <v>253</v>
      </c>
      <c r="F742" s="908">
        <f>F478</f>
        <v>0</v>
      </c>
    </row>
    <row r="743" spans="1:6" ht="14">
      <c r="A743" s="896" t="s">
        <v>323</v>
      </c>
      <c r="B743" s="893" t="s">
        <v>390</v>
      </c>
      <c r="F743" s="908">
        <f>F488</f>
        <v>0</v>
      </c>
    </row>
    <row r="744" spans="1:6" ht="14">
      <c r="A744" s="896" t="s">
        <v>361</v>
      </c>
      <c r="B744" s="891" t="s">
        <v>273</v>
      </c>
      <c r="F744" s="908">
        <f>F570</f>
        <v>0</v>
      </c>
    </row>
    <row r="745" spans="1:6" ht="14">
      <c r="A745" s="896" t="s">
        <v>365</v>
      </c>
      <c r="B745" s="891" t="s">
        <v>324</v>
      </c>
      <c r="F745" s="908">
        <f>F635</f>
        <v>0</v>
      </c>
    </row>
    <row r="746" spans="1:6" ht="14">
      <c r="A746" s="896" t="s">
        <v>396</v>
      </c>
      <c r="B746" s="894" t="s">
        <v>362</v>
      </c>
      <c r="F746" s="908">
        <f>F646</f>
        <v>0</v>
      </c>
    </row>
    <row r="747" spans="1:6" ht="14">
      <c r="A747" s="896" t="s">
        <v>429</v>
      </c>
      <c r="B747" s="895" t="s">
        <v>366</v>
      </c>
      <c r="F747" s="908">
        <f>F716</f>
        <v>0</v>
      </c>
    </row>
    <row r="748" spans="1:6" ht="14">
      <c r="A748" s="897" t="s">
        <v>920</v>
      </c>
      <c r="B748" s="898" t="s">
        <v>926</v>
      </c>
      <c r="C748" s="899"/>
      <c r="D748" s="899"/>
      <c r="E748" s="899"/>
      <c r="F748" s="909">
        <f>F734</f>
        <v>0</v>
      </c>
    </row>
    <row r="750" spans="1:6" ht="14">
      <c r="A750" s="901" t="s">
        <v>219</v>
      </c>
      <c r="B750" s="902" t="s">
        <v>3204</v>
      </c>
      <c r="C750" s="903"/>
      <c r="D750" s="903"/>
      <c r="E750" s="903"/>
      <c r="F750" s="907">
        <f>SUM(F739:F748)</f>
        <v>0</v>
      </c>
    </row>
    <row r="753" spans="1:6" s="4" customFormat="1" ht="14">
      <c r="A753" s="910" t="s">
        <v>436</v>
      </c>
      <c r="B753" s="910" t="s">
        <v>437</v>
      </c>
      <c r="C753" s="911"/>
      <c r="D753" s="912"/>
      <c r="E753" s="913"/>
      <c r="F753" s="912"/>
    </row>
    <row r="756" spans="1:6" s="4" customFormat="1" ht="13">
      <c r="A756" s="48" t="s">
        <v>230</v>
      </c>
      <c r="B756" s="48" t="s">
        <v>438</v>
      </c>
      <c r="C756" s="75" t="s">
        <v>251</v>
      </c>
      <c r="D756" s="76" t="s">
        <v>248</v>
      </c>
      <c r="E756" s="77" t="s">
        <v>249</v>
      </c>
      <c r="F756" s="77" t="s">
        <v>250</v>
      </c>
    </row>
    <row r="757" spans="1:6" s="4" customFormat="1" ht="13">
      <c r="A757" s="11"/>
      <c r="B757" s="11"/>
      <c r="C757" s="1"/>
      <c r="D757" s="2"/>
      <c r="E757" s="3"/>
      <c r="F757" s="2"/>
    </row>
    <row r="758" spans="1:6" s="174" customFormat="1" ht="65">
      <c r="A758" s="7" t="s">
        <v>0</v>
      </c>
      <c r="B758" s="41" t="s">
        <v>602</v>
      </c>
      <c r="C758" s="12" t="s">
        <v>233</v>
      </c>
      <c r="D758" s="13">
        <v>100</v>
      </c>
      <c r="E758" s="13"/>
      <c r="F758" s="30">
        <f>ROUND(D758*E758,2)</f>
        <v>0</v>
      </c>
    </row>
    <row r="759" spans="1:6" ht="12" customHeight="1"/>
    <row r="760" spans="1:6" s="174" customFormat="1" ht="52">
      <c r="A760" s="7" t="s">
        <v>2</v>
      </c>
      <c r="B760" s="41" t="s">
        <v>603</v>
      </c>
      <c r="C760" s="12" t="s">
        <v>233</v>
      </c>
      <c r="D760" s="13">
        <v>80</v>
      </c>
      <c r="E760" s="13"/>
      <c r="F760" s="30">
        <f>ROUND(D760*E760,2)</f>
        <v>0</v>
      </c>
    </row>
    <row r="761" spans="1:6" s="174" customFormat="1" ht="13">
      <c r="A761" s="7"/>
      <c r="B761" s="41"/>
      <c r="C761" s="12"/>
      <c r="D761" s="13"/>
      <c r="E761" s="13"/>
      <c r="F761" s="30"/>
    </row>
    <row r="762" spans="1:6" s="174" customFormat="1" ht="52">
      <c r="A762" s="7" t="s">
        <v>3</v>
      </c>
      <c r="B762" s="41" t="s">
        <v>948</v>
      </c>
      <c r="C762" s="12" t="s">
        <v>233</v>
      </c>
      <c r="D762" s="13">
        <v>30</v>
      </c>
      <c r="E762" s="13"/>
      <c r="F762" s="30">
        <f>ROUND(D762*E762,2)</f>
        <v>0</v>
      </c>
    </row>
    <row r="763" spans="1:6" s="174" customFormat="1" ht="13">
      <c r="A763" s="7"/>
      <c r="B763" s="41"/>
      <c r="C763" s="12"/>
      <c r="D763" s="13"/>
      <c r="E763" s="13"/>
      <c r="F763" s="30"/>
    </row>
    <row r="764" spans="1:6" s="174" customFormat="1" ht="39">
      <c r="A764" s="7" t="s">
        <v>4</v>
      </c>
      <c r="B764" s="41" t="s">
        <v>604</v>
      </c>
      <c r="C764" s="12" t="s">
        <v>1</v>
      </c>
      <c r="D764" s="13">
        <v>100</v>
      </c>
      <c r="E764" s="13"/>
      <c r="F764" s="30">
        <f>D764*E764</f>
        <v>0</v>
      </c>
    </row>
    <row r="765" spans="1:6" s="174" customFormat="1" ht="13">
      <c r="A765" s="7"/>
      <c r="B765" s="41"/>
      <c r="C765" s="12"/>
      <c r="D765" s="33"/>
      <c r="E765" s="13"/>
      <c r="F765" s="30"/>
    </row>
    <row r="766" spans="1:6" s="174" customFormat="1" ht="52">
      <c r="A766" s="7" t="s">
        <v>5</v>
      </c>
      <c r="B766" s="41" t="s">
        <v>605</v>
      </c>
      <c r="C766" s="12" t="s">
        <v>233</v>
      </c>
      <c r="D766" s="13">
        <v>440</v>
      </c>
      <c r="E766" s="13"/>
      <c r="F766" s="30">
        <f>ROUND(D766*E766,2)</f>
        <v>0</v>
      </c>
    </row>
    <row r="767" spans="1:6" s="174" customFormat="1" ht="13">
      <c r="A767" s="7"/>
      <c r="B767" s="41"/>
      <c r="C767" s="12"/>
      <c r="D767" s="33"/>
      <c r="E767" s="13"/>
      <c r="F767" s="30"/>
    </row>
    <row r="768" spans="1:6" s="174" customFormat="1" ht="65">
      <c r="A768" s="7" t="s">
        <v>8</v>
      </c>
      <c r="B768" s="41" t="s">
        <v>949</v>
      </c>
      <c r="C768" s="12" t="s">
        <v>233</v>
      </c>
      <c r="D768" s="13">
        <v>130</v>
      </c>
      <c r="E768" s="13"/>
      <c r="F768" s="30">
        <f>ROUND(D768*E768,2)</f>
        <v>0</v>
      </c>
    </row>
    <row r="769" spans="1:6" s="174" customFormat="1" ht="13">
      <c r="A769" s="7"/>
      <c r="B769" s="41"/>
      <c r="C769" s="12"/>
      <c r="D769" s="33"/>
      <c r="E769" s="13"/>
      <c r="F769" s="30"/>
    </row>
    <row r="770" spans="1:6" s="174" customFormat="1" ht="52">
      <c r="A770" s="7" t="s">
        <v>9</v>
      </c>
      <c r="B770" s="41" t="s">
        <v>606</v>
      </c>
      <c r="C770" s="12" t="s">
        <v>233</v>
      </c>
      <c r="D770" s="13">
        <v>280</v>
      </c>
      <c r="E770" s="13"/>
      <c r="F770" s="30">
        <f>ROUND(D770*E770,2)</f>
        <v>0</v>
      </c>
    </row>
    <row r="771" spans="1:6" s="174" customFormat="1" ht="13">
      <c r="A771" s="7"/>
      <c r="B771" s="41"/>
      <c r="C771" s="12"/>
      <c r="D771" s="33"/>
      <c r="E771" s="13"/>
      <c r="F771" s="30"/>
    </row>
    <row r="772" spans="1:6" s="174" customFormat="1" ht="104">
      <c r="A772" s="7" t="s">
        <v>10</v>
      </c>
      <c r="B772" s="41" t="s">
        <v>607</v>
      </c>
      <c r="C772" s="12" t="s">
        <v>233</v>
      </c>
      <c r="D772" s="13">
        <v>120</v>
      </c>
      <c r="E772" s="13"/>
      <c r="F772" s="30">
        <f>D772*E772</f>
        <v>0</v>
      </c>
    </row>
    <row r="773" spans="1:6" s="174" customFormat="1" ht="13">
      <c r="A773" s="7"/>
      <c r="B773" s="41"/>
      <c r="C773" s="12"/>
      <c r="D773" s="33"/>
      <c r="E773" s="13"/>
      <c r="F773" s="30"/>
    </row>
    <row r="774" spans="1:6" s="174" customFormat="1" ht="13">
      <c r="A774" s="7"/>
      <c r="B774" s="41"/>
      <c r="C774" s="12"/>
      <c r="D774" s="33"/>
      <c r="E774" s="13"/>
      <c r="F774" s="30"/>
    </row>
    <row r="775" spans="1:6" s="4" customFormat="1" ht="13">
      <c r="A775" s="48" t="s">
        <v>230</v>
      </c>
      <c r="B775" s="48" t="s">
        <v>439</v>
      </c>
      <c r="C775" s="53"/>
      <c r="D775" s="54"/>
      <c r="E775" s="55"/>
      <c r="F775" s="905">
        <f>SUM(F758:F772)</f>
        <v>0</v>
      </c>
    </row>
    <row r="777" spans="1:6" s="4" customFormat="1" ht="13">
      <c r="A777" s="48" t="s">
        <v>33</v>
      </c>
      <c r="B777" s="48" t="s">
        <v>481</v>
      </c>
      <c r="C777" s="75" t="s">
        <v>251</v>
      </c>
      <c r="D777" s="76" t="s">
        <v>248</v>
      </c>
      <c r="E777" s="77" t="s">
        <v>249</v>
      </c>
      <c r="F777" s="77" t="s">
        <v>250</v>
      </c>
    </row>
    <row r="778" spans="1:6" s="4" customFormat="1" ht="13">
      <c r="A778" s="11"/>
      <c r="B778" s="11"/>
      <c r="C778" s="1"/>
      <c r="D778" s="2"/>
      <c r="E778" s="3"/>
      <c r="F778" s="2"/>
    </row>
    <row r="779" spans="1:6" s="4" customFormat="1" ht="13">
      <c r="A779" s="11" t="s">
        <v>479</v>
      </c>
      <c r="B779" s="173" t="s">
        <v>482</v>
      </c>
      <c r="C779" s="1"/>
      <c r="D779" s="2"/>
      <c r="E779" s="3"/>
      <c r="F779" s="2"/>
    </row>
    <row r="780" spans="1:6" s="4" customFormat="1" ht="13">
      <c r="A780" s="11"/>
      <c r="B780" s="173"/>
      <c r="C780" s="1"/>
      <c r="D780" s="2"/>
      <c r="E780" s="3"/>
      <c r="F780" s="2"/>
    </row>
    <row r="781" spans="1:6" s="4" customFormat="1" ht="13">
      <c r="A781" s="11"/>
      <c r="B781" s="1253" t="s">
        <v>956</v>
      </c>
      <c r="C781" s="1253"/>
      <c r="D781" s="2"/>
      <c r="E781" s="3"/>
      <c r="F781" s="2"/>
    </row>
    <row r="782" spans="1:6" s="4" customFormat="1" ht="13">
      <c r="A782" s="11"/>
      <c r="B782" s="173"/>
      <c r="C782" s="1"/>
      <c r="D782" s="2"/>
      <c r="E782" s="3"/>
      <c r="F782" s="2"/>
    </row>
    <row r="783" spans="1:6" s="129" customFormat="1" ht="52">
      <c r="A783" s="7" t="s">
        <v>0</v>
      </c>
      <c r="B783" s="41" t="s">
        <v>959</v>
      </c>
      <c r="C783" s="181"/>
      <c r="D783" s="182"/>
      <c r="E783" s="182"/>
      <c r="F783" s="183"/>
    </row>
    <row r="784" spans="1:6" s="129" customFormat="1" ht="13">
      <c r="A784" s="35"/>
      <c r="B784" s="41" t="s">
        <v>484</v>
      </c>
      <c r="C784" s="32"/>
      <c r="D784" s="33"/>
      <c r="E784" s="33"/>
      <c r="F784" s="34"/>
    </row>
    <row r="785" spans="1:11" s="129" customFormat="1" ht="168.75" customHeight="1">
      <c r="A785" s="35"/>
      <c r="B785" s="41" t="s">
        <v>963</v>
      </c>
      <c r="C785" s="32"/>
      <c r="D785" s="33"/>
      <c r="E785" s="33"/>
      <c r="F785" s="34"/>
    </row>
    <row r="786" spans="1:11" s="90" customFormat="1" ht="26">
      <c r="A786" s="178"/>
      <c r="B786" s="41" t="s">
        <v>485</v>
      </c>
      <c r="C786" s="169"/>
      <c r="D786" s="169"/>
      <c r="E786" s="180"/>
      <c r="F786" s="170"/>
      <c r="G786" s="129"/>
      <c r="H786" s="129"/>
      <c r="I786" s="129"/>
      <c r="J786" s="129"/>
      <c r="K786" s="129"/>
    </row>
    <row r="787" spans="1:11" s="90" customFormat="1" ht="81.75" customHeight="1">
      <c r="A787" s="7"/>
      <c r="B787" s="41" t="s">
        <v>486</v>
      </c>
      <c r="C787" s="32"/>
      <c r="D787" s="33"/>
      <c r="E787" s="33"/>
      <c r="F787" s="34"/>
      <c r="G787" s="129"/>
      <c r="H787" s="129"/>
      <c r="I787" s="129"/>
      <c r="J787" s="129"/>
      <c r="K787" s="129"/>
    </row>
    <row r="788" spans="1:11" s="90" customFormat="1" ht="91">
      <c r="A788" s="185"/>
      <c r="B788" s="41" t="s">
        <v>487</v>
      </c>
      <c r="C788" s="181"/>
      <c r="D788" s="182"/>
      <c r="E788" s="182"/>
      <c r="F788" s="183"/>
    </row>
    <row r="789" spans="1:11" s="129" customFormat="1" ht="26">
      <c r="A789" s="35"/>
      <c r="B789" s="41" t="s">
        <v>488</v>
      </c>
      <c r="C789" s="32"/>
      <c r="D789" s="33"/>
      <c r="E789" s="33"/>
      <c r="F789" s="34"/>
      <c r="G789" s="90"/>
      <c r="H789" s="90"/>
      <c r="I789" s="90"/>
      <c r="J789" s="90"/>
      <c r="K789" s="90"/>
    </row>
    <row r="790" spans="1:11" s="90" customFormat="1" ht="14">
      <c r="A790" s="178"/>
      <c r="B790" s="41" t="s">
        <v>489</v>
      </c>
      <c r="C790" s="12"/>
      <c r="D790" s="33"/>
      <c r="E790" s="13"/>
      <c r="F790" s="30"/>
      <c r="G790" s="89"/>
      <c r="H790" s="110"/>
      <c r="I790" s="110"/>
    </row>
    <row r="791" spans="1:11" s="90" customFormat="1" ht="52">
      <c r="A791" s="178"/>
      <c r="B791" s="179" t="s">
        <v>490</v>
      </c>
      <c r="C791" s="12" t="s">
        <v>1</v>
      </c>
      <c r="D791" s="13">
        <v>1</v>
      </c>
      <c r="E791" s="13"/>
      <c r="F791" s="30">
        <f>D791*E791</f>
        <v>0</v>
      </c>
      <c r="G791" s="89"/>
      <c r="H791" s="110"/>
      <c r="I791" s="110"/>
    </row>
    <row r="792" spans="1:11" s="90" customFormat="1" ht="14">
      <c r="A792" s="178"/>
      <c r="B792" s="179"/>
      <c r="C792" s="12"/>
      <c r="D792" s="13"/>
      <c r="E792" s="13"/>
      <c r="F792" s="30"/>
      <c r="G792" s="89"/>
      <c r="H792" s="110"/>
      <c r="I792" s="110"/>
    </row>
    <row r="793" spans="1:11" s="129" customFormat="1" ht="52">
      <c r="A793" s="7" t="s">
        <v>2</v>
      </c>
      <c r="B793" s="41" t="s">
        <v>960</v>
      </c>
      <c r="C793" s="181"/>
      <c r="D793" s="182"/>
      <c r="E793" s="182"/>
      <c r="F793" s="183"/>
    </row>
    <row r="794" spans="1:11" s="129" customFormat="1" ht="15.75" customHeight="1">
      <c r="A794" s="35"/>
      <c r="B794" s="41" t="s">
        <v>484</v>
      </c>
      <c r="C794" s="32"/>
      <c r="D794" s="33"/>
      <c r="E794" s="33"/>
      <c r="F794" s="34"/>
    </row>
    <row r="795" spans="1:11" s="129" customFormat="1" ht="130">
      <c r="A795" s="35"/>
      <c r="B795" s="41" t="s">
        <v>964</v>
      </c>
      <c r="C795" s="32"/>
      <c r="D795" s="33"/>
      <c r="E795" s="33"/>
      <c r="F795" s="34"/>
    </row>
    <row r="796" spans="1:11" s="90" customFormat="1" ht="26">
      <c r="A796" s="178"/>
      <c r="B796" s="41" t="s">
        <v>485</v>
      </c>
      <c r="C796" s="169"/>
      <c r="D796" s="169"/>
      <c r="E796" s="180"/>
      <c r="F796" s="170"/>
      <c r="G796" s="129"/>
      <c r="H796" s="129"/>
      <c r="I796" s="129"/>
      <c r="J796" s="129"/>
      <c r="K796" s="129"/>
    </row>
    <row r="797" spans="1:11" s="90" customFormat="1" ht="26">
      <c r="A797" s="204"/>
      <c r="B797" s="41" t="s">
        <v>492</v>
      </c>
      <c r="C797" s="185"/>
      <c r="D797" s="199"/>
      <c r="E797" s="200"/>
      <c r="F797" s="201"/>
      <c r="G797" s="129"/>
      <c r="H797" s="129"/>
      <c r="I797" s="129"/>
      <c r="J797" s="129"/>
      <c r="K797" s="129"/>
    </row>
    <row r="798" spans="1:11" s="129" customFormat="1" ht="65">
      <c r="A798" s="190"/>
      <c r="B798" s="41" t="s">
        <v>493</v>
      </c>
      <c r="C798" s="185"/>
      <c r="D798" s="199"/>
      <c r="E798" s="200"/>
      <c r="F798" s="201"/>
    </row>
    <row r="799" spans="1:11" s="129" customFormat="1" ht="26">
      <c r="A799" s="35"/>
      <c r="B799" s="41" t="s">
        <v>488</v>
      </c>
      <c r="C799" s="32"/>
      <c r="D799" s="33"/>
      <c r="E799" s="33"/>
      <c r="F799" s="34"/>
      <c r="G799" s="90"/>
      <c r="H799" s="90"/>
      <c r="I799" s="90"/>
      <c r="J799" s="90"/>
      <c r="K799" s="90"/>
    </row>
    <row r="800" spans="1:11" s="90" customFormat="1" ht="14">
      <c r="A800" s="178"/>
      <c r="B800" s="41" t="s">
        <v>489</v>
      </c>
      <c r="C800" s="12"/>
      <c r="D800" s="33"/>
      <c r="E800" s="13"/>
      <c r="F800" s="30"/>
      <c r="G800" s="89"/>
      <c r="H800" s="110"/>
      <c r="I800" s="110"/>
    </row>
    <row r="801" spans="1:11" s="90" customFormat="1" ht="52">
      <c r="A801" s="178"/>
      <c r="B801" s="179" t="s">
        <v>490</v>
      </c>
      <c r="C801" s="12" t="s">
        <v>1</v>
      </c>
      <c r="D801" s="13">
        <v>1</v>
      </c>
      <c r="E801" s="13"/>
      <c r="F801" s="30">
        <f>D801*E801</f>
        <v>0</v>
      </c>
      <c r="G801" s="89"/>
      <c r="H801" s="110"/>
      <c r="I801" s="110"/>
    </row>
    <row r="802" spans="1:11" s="90" customFormat="1" ht="17.25" customHeight="1">
      <c r="A802" s="178"/>
      <c r="B802" s="72"/>
      <c r="C802" s="12"/>
      <c r="D802" s="13"/>
      <c r="E802" s="13"/>
      <c r="F802" s="30"/>
      <c r="G802" s="89"/>
      <c r="H802" s="110"/>
      <c r="I802" s="110"/>
    </row>
    <row r="803" spans="1:11" s="129" customFormat="1" ht="78">
      <c r="A803" s="7" t="s">
        <v>3</v>
      </c>
      <c r="B803" s="41" t="s">
        <v>962</v>
      </c>
      <c r="C803" s="181"/>
      <c r="D803" s="182"/>
      <c r="E803" s="182"/>
      <c r="F803" s="183"/>
    </row>
    <row r="804" spans="1:11" s="129" customFormat="1" ht="13">
      <c r="A804" s="35"/>
      <c r="B804" s="41" t="s">
        <v>484</v>
      </c>
      <c r="C804" s="32"/>
      <c r="D804" s="33"/>
      <c r="E804" s="33"/>
      <c r="F804" s="34"/>
    </row>
    <row r="805" spans="1:11" s="129" customFormat="1" ht="169">
      <c r="A805" s="35"/>
      <c r="B805" s="41" t="s">
        <v>961</v>
      </c>
      <c r="C805" s="32"/>
      <c r="D805" s="33"/>
      <c r="E805" s="33"/>
      <c r="F805" s="34"/>
    </row>
    <row r="806" spans="1:11" s="90" customFormat="1" ht="26">
      <c r="A806" s="178"/>
      <c r="B806" s="41" t="s">
        <v>485</v>
      </c>
      <c r="C806" s="169"/>
      <c r="D806" s="169"/>
      <c r="E806" s="180"/>
      <c r="F806" s="170"/>
      <c r="G806" s="129"/>
      <c r="H806" s="129"/>
      <c r="I806" s="129"/>
      <c r="J806" s="129"/>
      <c r="K806" s="129"/>
    </row>
    <row r="807" spans="1:11" s="129" customFormat="1" ht="65">
      <c r="A807" s="190"/>
      <c r="B807" s="41" t="s">
        <v>493</v>
      </c>
      <c r="C807" s="185"/>
      <c r="D807" s="199"/>
      <c r="E807" s="200"/>
      <c r="F807" s="201"/>
    </row>
    <row r="808" spans="1:11" s="129" customFormat="1" ht="26">
      <c r="A808" s="35"/>
      <c r="B808" s="41" t="s">
        <v>488</v>
      </c>
      <c r="C808" s="32"/>
      <c r="D808" s="33"/>
      <c r="E808" s="33"/>
      <c r="F808" s="34"/>
      <c r="G808" s="90"/>
      <c r="H808" s="90"/>
      <c r="I808" s="90"/>
      <c r="J808" s="90"/>
      <c r="K808" s="90"/>
    </row>
    <row r="809" spans="1:11" s="90" customFormat="1" ht="14">
      <c r="A809" s="178"/>
      <c r="B809" s="41" t="s">
        <v>489</v>
      </c>
      <c r="C809" s="12"/>
      <c r="D809" s="33"/>
      <c r="E809" s="13"/>
      <c r="F809" s="30"/>
      <c r="G809" s="89"/>
      <c r="H809" s="110"/>
      <c r="I809" s="110"/>
    </row>
    <row r="810" spans="1:11" s="90" customFormat="1" ht="39">
      <c r="A810" s="178"/>
      <c r="B810" s="179" t="s">
        <v>494</v>
      </c>
      <c r="C810" s="12" t="s">
        <v>1</v>
      </c>
      <c r="D810" s="13">
        <v>2</v>
      </c>
      <c r="E810" s="13"/>
      <c r="F810" s="30">
        <f>D810*E810</f>
        <v>0</v>
      </c>
      <c r="G810" s="89"/>
      <c r="H810" s="110"/>
      <c r="I810" s="110"/>
    </row>
    <row r="811" spans="1:11" s="90" customFormat="1" ht="14">
      <c r="A811" s="178"/>
      <c r="B811" s="179"/>
      <c r="C811" s="12"/>
      <c r="D811" s="13"/>
      <c r="E811" s="13"/>
      <c r="F811" s="30"/>
      <c r="G811" s="89"/>
      <c r="H811" s="110"/>
      <c r="I811" s="110"/>
    </row>
    <row r="812" spans="1:11" s="129" customFormat="1" ht="65">
      <c r="A812" s="7" t="s">
        <v>4</v>
      </c>
      <c r="B812" s="41" t="s">
        <v>965</v>
      </c>
      <c r="C812" s="181"/>
      <c r="D812" s="182"/>
      <c r="E812" s="182"/>
      <c r="F812" s="183"/>
    </row>
    <row r="813" spans="1:11" s="129" customFormat="1" ht="13">
      <c r="A813" s="35"/>
      <c r="B813" s="41" t="s">
        <v>484</v>
      </c>
      <c r="C813" s="32"/>
      <c r="D813" s="33"/>
      <c r="E813" s="33"/>
      <c r="F813" s="34"/>
    </row>
    <row r="814" spans="1:11" s="129" customFormat="1" ht="165.75" customHeight="1">
      <c r="A814" s="35"/>
      <c r="B814" s="41" t="s">
        <v>495</v>
      </c>
      <c r="C814" s="32"/>
      <c r="D814" s="33"/>
      <c r="E814" s="33"/>
      <c r="F814" s="34"/>
    </row>
    <row r="815" spans="1:11" s="90" customFormat="1" ht="26">
      <c r="A815" s="178"/>
      <c r="B815" s="41" t="s">
        <v>485</v>
      </c>
      <c r="C815" s="169"/>
      <c r="D815" s="169"/>
      <c r="E815" s="180"/>
      <c r="F815" s="170"/>
      <c r="G815" s="129"/>
      <c r="H815" s="129"/>
      <c r="I815" s="129"/>
      <c r="J815" s="129"/>
      <c r="K815" s="129"/>
    </row>
    <row r="816" spans="1:11" s="129" customFormat="1" ht="65">
      <c r="A816" s="190"/>
      <c r="B816" s="41" t="s">
        <v>493</v>
      </c>
      <c r="C816" s="185"/>
      <c r="D816" s="199"/>
      <c r="E816" s="200"/>
      <c r="F816" s="201"/>
    </row>
    <row r="817" spans="1:11" s="129" customFormat="1" ht="26">
      <c r="A817" s="35"/>
      <c r="B817" s="41" t="s">
        <v>488</v>
      </c>
      <c r="C817" s="32"/>
      <c r="D817" s="33"/>
      <c r="E817" s="33"/>
      <c r="F817" s="34"/>
      <c r="G817" s="90"/>
      <c r="H817" s="90"/>
      <c r="I817" s="90"/>
      <c r="J817" s="90"/>
      <c r="K817" s="90"/>
    </row>
    <row r="818" spans="1:11" s="90" customFormat="1" ht="14">
      <c r="A818" s="178"/>
      <c r="B818" s="41" t="s">
        <v>489</v>
      </c>
      <c r="C818" s="12"/>
      <c r="D818" s="33"/>
      <c r="E818" s="13"/>
      <c r="F818" s="30"/>
      <c r="G818" s="89"/>
      <c r="H818" s="110"/>
      <c r="I818" s="110"/>
    </row>
    <row r="819" spans="1:11" s="90" customFormat="1" ht="42.75" customHeight="1">
      <c r="A819" s="178"/>
      <c r="B819" s="179" t="s">
        <v>496</v>
      </c>
      <c r="C819" s="12" t="s">
        <v>1</v>
      </c>
      <c r="D819" s="13">
        <v>4</v>
      </c>
      <c r="E819" s="13"/>
      <c r="F819" s="30">
        <f>D819*E819</f>
        <v>0</v>
      </c>
      <c r="G819" s="89"/>
      <c r="H819" s="110"/>
      <c r="I819" s="110"/>
    </row>
    <row r="820" spans="1:11" s="90" customFormat="1" ht="14">
      <c r="A820" s="178"/>
      <c r="B820" s="179"/>
      <c r="C820" s="12"/>
      <c r="D820" s="13"/>
      <c r="E820" s="13"/>
      <c r="F820" s="30"/>
      <c r="G820" s="89"/>
      <c r="H820" s="110"/>
      <c r="I820" s="110"/>
    </row>
    <row r="821" spans="1:11" s="129" customFormat="1" ht="52">
      <c r="A821" s="7" t="s">
        <v>5</v>
      </c>
      <c r="B821" s="41" t="s">
        <v>967</v>
      </c>
      <c r="C821" s="181"/>
      <c r="D821" s="182"/>
      <c r="E821" s="182"/>
      <c r="F821" s="183"/>
    </row>
    <row r="822" spans="1:11" s="129" customFormat="1" ht="13">
      <c r="A822" s="35"/>
      <c r="B822" s="41" t="s">
        <v>484</v>
      </c>
      <c r="C822" s="32"/>
      <c r="D822" s="33"/>
      <c r="E822" s="33"/>
      <c r="F822" s="34"/>
    </row>
    <row r="823" spans="1:11" s="129" customFormat="1" ht="169">
      <c r="A823" s="35"/>
      <c r="B823" s="41" t="s">
        <v>968</v>
      </c>
      <c r="C823" s="32"/>
      <c r="D823" s="33"/>
      <c r="E823" s="33"/>
      <c r="F823" s="34"/>
    </row>
    <row r="824" spans="1:11" s="90" customFormat="1" ht="26">
      <c r="A824" s="178"/>
      <c r="B824" s="41" t="s">
        <v>485</v>
      </c>
      <c r="C824" s="169"/>
      <c r="D824" s="169"/>
      <c r="E824" s="180"/>
      <c r="F824" s="170"/>
      <c r="G824" s="129"/>
      <c r="H824" s="129"/>
      <c r="I824" s="129"/>
      <c r="J824" s="129"/>
      <c r="K824" s="129"/>
    </row>
    <row r="825" spans="1:11" s="90" customFormat="1" ht="81.75" customHeight="1">
      <c r="A825" s="7"/>
      <c r="B825" s="41" t="s">
        <v>486</v>
      </c>
      <c r="C825" s="32"/>
      <c r="D825" s="33"/>
      <c r="E825" s="33"/>
      <c r="F825" s="34"/>
      <c r="G825" s="129"/>
      <c r="H825" s="129"/>
      <c r="I825" s="129"/>
      <c r="J825" s="129"/>
      <c r="K825" s="129"/>
    </row>
    <row r="826" spans="1:11" s="90" customFormat="1" ht="91">
      <c r="A826" s="185"/>
      <c r="B826" s="41" t="s">
        <v>487</v>
      </c>
      <c r="C826" s="181"/>
      <c r="D826" s="182"/>
      <c r="E826" s="182"/>
      <c r="F826" s="183"/>
    </row>
    <row r="827" spans="1:11" s="129" customFormat="1" ht="26">
      <c r="A827" s="35"/>
      <c r="B827" s="41" t="s">
        <v>488</v>
      </c>
      <c r="C827" s="32"/>
      <c r="D827" s="33"/>
      <c r="E827" s="33"/>
      <c r="F827" s="34"/>
      <c r="G827" s="90"/>
      <c r="H827" s="90"/>
      <c r="I827" s="90"/>
      <c r="J827" s="90"/>
      <c r="K827" s="90"/>
    </row>
    <row r="828" spans="1:11" s="90" customFormat="1" ht="14">
      <c r="A828" s="178"/>
      <c r="B828" s="41" t="s">
        <v>489</v>
      </c>
      <c r="C828" s="12"/>
      <c r="D828" s="33"/>
      <c r="E828" s="13"/>
      <c r="F828" s="30"/>
      <c r="G828" s="89"/>
      <c r="H828" s="110"/>
      <c r="I828" s="110"/>
    </row>
    <row r="829" spans="1:11" s="90" customFormat="1" ht="52">
      <c r="A829" s="178"/>
      <c r="B829" s="179" t="s">
        <v>497</v>
      </c>
      <c r="C829" s="12" t="s">
        <v>1</v>
      </c>
      <c r="D829" s="13">
        <v>2</v>
      </c>
      <c r="E829" s="13"/>
      <c r="F829" s="30">
        <f>D829*E829</f>
        <v>0</v>
      </c>
      <c r="G829" s="89"/>
      <c r="H829" s="110"/>
      <c r="I829" s="110"/>
    </row>
    <row r="830" spans="1:11" s="90" customFormat="1" ht="14">
      <c r="A830" s="178"/>
      <c r="B830" s="179"/>
      <c r="C830" s="12"/>
      <c r="D830" s="13"/>
      <c r="E830" s="13"/>
      <c r="F830" s="30"/>
      <c r="G830" s="89"/>
      <c r="H830" s="110"/>
      <c r="I830" s="110"/>
    </row>
    <row r="831" spans="1:11" s="129" customFormat="1" ht="52">
      <c r="A831" s="7" t="s">
        <v>8</v>
      </c>
      <c r="B831" s="41" t="s">
        <v>969</v>
      </c>
      <c r="C831" s="181"/>
      <c r="D831" s="182"/>
      <c r="E831" s="182"/>
      <c r="F831" s="183"/>
    </row>
    <row r="832" spans="1:11" s="129" customFormat="1" ht="13">
      <c r="A832" s="35"/>
      <c r="B832" s="41" t="s">
        <v>484</v>
      </c>
      <c r="C832" s="32"/>
      <c r="D832" s="33"/>
      <c r="E832" s="33"/>
      <c r="F832" s="34"/>
    </row>
    <row r="833" spans="1:11" s="129" customFormat="1" ht="169">
      <c r="A833" s="35"/>
      <c r="B833" s="41" t="s">
        <v>968</v>
      </c>
      <c r="C833" s="32"/>
      <c r="D833" s="33"/>
      <c r="E833" s="33"/>
      <c r="F833" s="34"/>
    </row>
    <row r="834" spans="1:11" s="90" customFormat="1" ht="26">
      <c r="A834" s="178"/>
      <c r="B834" s="41" t="s">
        <v>485</v>
      </c>
      <c r="C834" s="169"/>
      <c r="D834" s="169"/>
      <c r="E834" s="180"/>
      <c r="F834" s="170"/>
      <c r="G834" s="129"/>
      <c r="H834" s="129"/>
      <c r="I834" s="129"/>
      <c r="J834" s="129"/>
      <c r="K834" s="129"/>
    </row>
    <row r="835" spans="1:11" s="90" customFormat="1" ht="81.75" customHeight="1">
      <c r="A835" s="7"/>
      <c r="B835" s="41" t="s">
        <v>486</v>
      </c>
      <c r="C835" s="32"/>
      <c r="D835" s="33"/>
      <c r="E835" s="33"/>
      <c r="F835" s="34"/>
      <c r="G835" s="129"/>
      <c r="H835" s="129"/>
      <c r="I835" s="129"/>
      <c r="J835" s="129"/>
      <c r="K835" s="129"/>
    </row>
    <row r="836" spans="1:11" s="90" customFormat="1" ht="91">
      <c r="A836" s="185"/>
      <c r="B836" s="41" t="s">
        <v>487</v>
      </c>
      <c r="C836" s="181"/>
      <c r="D836" s="182"/>
      <c r="E836" s="182"/>
      <c r="F836" s="183"/>
    </row>
    <row r="837" spans="1:11" s="129" customFormat="1" ht="26">
      <c r="A837" s="35"/>
      <c r="B837" s="41" t="s">
        <v>488</v>
      </c>
      <c r="C837" s="32"/>
      <c r="D837" s="33"/>
      <c r="E837" s="33"/>
      <c r="F837" s="34"/>
      <c r="G837" s="90"/>
      <c r="H837" s="90"/>
      <c r="I837" s="90"/>
      <c r="J837" s="90"/>
      <c r="K837" s="90"/>
    </row>
    <row r="838" spans="1:11" s="90" customFormat="1" ht="14">
      <c r="A838" s="178"/>
      <c r="B838" s="41" t="s">
        <v>489</v>
      </c>
      <c r="C838" s="12"/>
      <c r="D838" s="33"/>
      <c r="E838" s="13"/>
      <c r="F838" s="30"/>
      <c r="G838" s="89"/>
      <c r="H838" s="110"/>
      <c r="I838" s="110"/>
    </row>
    <row r="839" spans="1:11" s="90" customFormat="1" ht="52">
      <c r="A839" s="178"/>
      <c r="B839" s="179" t="s">
        <v>497</v>
      </c>
      <c r="C839" s="12" t="s">
        <v>1</v>
      </c>
      <c r="D839" s="13">
        <v>1</v>
      </c>
      <c r="E839" s="13"/>
      <c r="F839" s="30">
        <f>D839*E839</f>
        <v>0</v>
      </c>
      <c r="G839" s="89"/>
      <c r="H839" s="110"/>
      <c r="I839" s="110"/>
    </row>
    <row r="840" spans="1:11" s="90" customFormat="1" ht="14">
      <c r="A840" s="178"/>
      <c r="B840" s="179"/>
      <c r="C840" s="12"/>
      <c r="D840" s="13"/>
      <c r="E840" s="13"/>
      <c r="F840" s="30"/>
      <c r="G840" s="89"/>
      <c r="H840" s="110"/>
      <c r="I840" s="110"/>
    </row>
    <row r="841" spans="1:11" s="129" customFormat="1" ht="39">
      <c r="A841" s="7" t="s">
        <v>9</v>
      </c>
      <c r="B841" s="41" t="s">
        <v>966</v>
      </c>
      <c r="C841" s="181"/>
      <c r="D841" s="182"/>
      <c r="E841" s="182"/>
      <c r="F841" s="183"/>
    </row>
    <row r="842" spans="1:11" s="129" customFormat="1" ht="15.75" customHeight="1">
      <c r="A842" s="35"/>
      <c r="B842" s="41" t="s">
        <v>484</v>
      </c>
      <c r="C842" s="32"/>
      <c r="D842" s="33"/>
      <c r="E842" s="33"/>
      <c r="F842" s="34"/>
    </row>
    <row r="843" spans="1:11" s="129" customFormat="1" ht="117">
      <c r="A843" s="35"/>
      <c r="B843" s="41" t="s">
        <v>491</v>
      </c>
      <c r="C843" s="32"/>
      <c r="D843" s="33"/>
      <c r="E843" s="33"/>
      <c r="F843" s="34"/>
    </row>
    <row r="844" spans="1:11" s="90" customFormat="1" ht="26">
      <c r="A844" s="178"/>
      <c r="B844" s="41" t="s">
        <v>485</v>
      </c>
      <c r="C844" s="169"/>
      <c r="D844" s="169"/>
      <c r="E844" s="180"/>
      <c r="F844" s="170"/>
      <c r="G844" s="129"/>
      <c r="H844" s="129"/>
      <c r="I844" s="129"/>
      <c r="J844" s="129"/>
      <c r="K844" s="129"/>
    </row>
    <row r="845" spans="1:11" s="90" customFormat="1" ht="26">
      <c r="A845" s="204"/>
      <c r="B845" s="41" t="s">
        <v>492</v>
      </c>
      <c r="C845" s="185"/>
      <c r="D845" s="199"/>
      <c r="E845" s="200"/>
      <c r="F845" s="201"/>
      <c r="G845" s="129"/>
      <c r="H845" s="129"/>
      <c r="I845" s="129"/>
      <c r="J845" s="129"/>
      <c r="K845" s="129"/>
    </row>
    <row r="846" spans="1:11" s="129" customFormat="1" ht="65">
      <c r="A846" s="190"/>
      <c r="B846" s="41" t="s">
        <v>493</v>
      </c>
      <c r="C846" s="185"/>
      <c r="D846" s="199"/>
      <c r="E846" s="200"/>
      <c r="F846" s="201"/>
    </row>
    <row r="847" spans="1:11" s="129" customFormat="1" ht="26">
      <c r="A847" s="35"/>
      <c r="B847" s="41" t="s">
        <v>488</v>
      </c>
      <c r="C847" s="32"/>
      <c r="D847" s="33"/>
      <c r="E847" s="33"/>
      <c r="F847" s="34"/>
      <c r="G847" s="90"/>
      <c r="H847" s="90"/>
      <c r="I847" s="90"/>
      <c r="J847" s="90"/>
      <c r="K847" s="90"/>
    </row>
    <row r="848" spans="1:11" s="90" customFormat="1" ht="14">
      <c r="A848" s="178"/>
      <c r="B848" s="41" t="s">
        <v>489</v>
      </c>
      <c r="C848" s="12"/>
      <c r="D848" s="33"/>
      <c r="E848" s="13"/>
      <c r="F848" s="30"/>
      <c r="G848" s="89"/>
      <c r="H848" s="110"/>
      <c r="I848" s="110"/>
    </row>
    <row r="849" spans="1:11" s="90" customFormat="1" ht="52">
      <c r="A849" s="178"/>
      <c r="B849" s="179" t="s">
        <v>497</v>
      </c>
      <c r="C849" s="12" t="s">
        <v>1</v>
      </c>
      <c r="D849" s="13">
        <v>1</v>
      </c>
      <c r="E849" s="13"/>
      <c r="F849" s="30">
        <f>D849*E849</f>
        <v>0</v>
      </c>
      <c r="G849" s="89"/>
      <c r="H849" s="110"/>
      <c r="I849" s="110"/>
    </row>
    <row r="850" spans="1:11" s="90" customFormat="1" ht="14">
      <c r="A850" s="178"/>
      <c r="B850" s="179"/>
      <c r="C850" s="12"/>
      <c r="D850" s="13"/>
      <c r="E850" s="13"/>
      <c r="F850" s="30"/>
      <c r="G850" s="89"/>
      <c r="H850" s="110"/>
      <c r="I850" s="110"/>
    </row>
    <row r="851" spans="1:11" s="129" customFormat="1" ht="67.5" customHeight="1">
      <c r="A851" s="7" t="s">
        <v>10</v>
      </c>
      <c r="B851" s="41" t="s">
        <v>972</v>
      </c>
      <c r="C851" s="181"/>
      <c r="D851" s="182"/>
      <c r="E851" s="182"/>
      <c r="F851" s="183"/>
    </row>
    <row r="852" spans="1:11" s="129" customFormat="1" ht="15.75" customHeight="1">
      <c r="A852" s="35"/>
      <c r="B852" s="41" t="s">
        <v>484</v>
      </c>
      <c r="C852" s="32"/>
      <c r="D852" s="33"/>
      <c r="E852" s="33"/>
      <c r="F852" s="34"/>
    </row>
    <row r="853" spans="1:11" s="129" customFormat="1" ht="165.75" customHeight="1">
      <c r="A853" s="35"/>
      <c r="B853" s="41" t="s">
        <v>970</v>
      </c>
      <c r="C853" s="32"/>
      <c r="D853" s="33"/>
      <c r="E853" s="33"/>
      <c r="F853" s="34"/>
    </row>
    <row r="854" spans="1:11" s="90" customFormat="1" ht="26">
      <c r="A854" s="178"/>
      <c r="B854" s="41" t="s">
        <v>485</v>
      </c>
      <c r="C854" s="169"/>
      <c r="D854" s="169"/>
      <c r="E854" s="180"/>
      <c r="F854" s="170"/>
      <c r="G854" s="129"/>
      <c r="H854" s="129"/>
      <c r="I854" s="129"/>
      <c r="J854" s="129"/>
      <c r="K854" s="129"/>
    </row>
    <row r="855" spans="1:11" s="129" customFormat="1" ht="65">
      <c r="A855" s="190"/>
      <c r="B855" s="41" t="s">
        <v>493</v>
      </c>
      <c r="C855" s="185"/>
      <c r="D855" s="199"/>
      <c r="E855" s="200"/>
      <c r="F855" s="201"/>
    </row>
    <row r="856" spans="1:11" s="129" customFormat="1" ht="26">
      <c r="A856" s="35"/>
      <c r="B856" s="41" t="s">
        <v>488</v>
      </c>
      <c r="C856" s="32"/>
      <c r="D856" s="33"/>
      <c r="E856" s="33"/>
      <c r="F856" s="34"/>
      <c r="G856" s="90"/>
      <c r="H856" s="90"/>
      <c r="I856" s="90"/>
      <c r="J856" s="90"/>
      <c r="K856" s="90"/>
    </row>
    <row r="857" spans="1:11" s="90" customFormat="1" ht="14">
      <c r="A857" s="178"/>
      <c r="B857" s="41" t="s">
        <v>489</v>
      </c>
      <c r="C857" s="12"/>
      <c r="D857" s="33"/>
      <c r="E857" s="13"/>
      <c r="F857" s="30"/>
      <c r="G857" s="89"/>
      <c r="H857" s="110"/>
      <c r="I857" s="110"/>
    </row>
    <row r="858" spans="1:11" s="90" customFormat="1" ht="42.75" customHeight="1">
      <c r="A858" s="178"/>
      <c r="B858" s="72" t="s">
        <v>971</v>
      </c>
      <c r="C858" s="12" t="s">
        <v>1</v>
      </c>
      <c r="D858" s="13">
        <v>4</v>
      </c>
      <c r="E858" s="13"/>
      <c r="F858" s="30">
        <f>D858*E858</f>
        <v>0</v>
      </c>
      <c r="G858" s="89"/>
      <c r="H858" s="110"/>
      <c r="I858" s="110"/>
    </row>
    <row r="859" spans="1:11" s="90" customFormat="1" ht="14">
      <c r="A859" s="178"/>
      <c r="B859" s="179"/>
      <c r="C859" s="12"/>
      <c r="D859" s="13"/>
      <c r="E859" s="13"/>
      <c r="F859" s="30"/>
      <c r="G859" s="89"/>
      <c r="H859" s="110"/>
      <c r="I859" s="110"/>
    </row>
    <row r="860" spans="1:11" s="129" customFormat="1" ht="65">
      <c r="A860" s="7" t="s">
        <v>11</v>
      </c>
      <c r="B860" s="41" t="s">
        <v>973</v>
      </c>
      <c r="C860" s="181"/>
      <c r="D860" s="182"/>
      <c r="E860" s="182"/>
      <c r="F860" s="183"/>
    </row>
    <row r="861" spans="1:11" s="129" customFormat="1" ht="15.75" customHeight="1">
      <c r="A861" s="35"/>
      <c r="B861" s="41" t="s">
        <v>484</v>
      </c>
      <c r="C861" s="32"/>
      <c r="D861" s="33"/>
      <c r="E861" s="33"/>
      <c r="F861" s="34"/>
    </row>
    <row r="862" spans="1:11" s="129" customFormat="1" ht="165.75" customHeight="1">
      <c r="A862" s="35"/>
      <c r="B862" s="41" t="s">
        <v>974</v>
      </c>
      <c r="C862" s="32"/>
      <c r="D862" s="33"/>
      <c r="E862" s="33"/>
      <c r="F862" s="34"/>
    </row>
    <row r="863" spans="1:11" s="90" customFormat="1" ht="26">
      <c r="A863" s="178"/>
      <c r="B863" s="41" t="s">
        <v>485</v>
      </c>
      <c r="C863" s="169"/>
      <c r="D863" s="169"/>
      <c r="E863" s="180"/>
      <c r="F863" s="170"/>
      <c r="G863" s="129"/>
      <c r="H863" s="129"/>
      <c r="I863" s="129"/>
      <c r="J863" s="129"/>
      <c r="K863" s="129"/>
    </row>
    <row r="864" spans="1:11" s="129" customFormat="1" ht="65">
      <c r="A864" s="190"/>
      <c r="B864" s="41" t="s">
        <v>493</v>
      </c>
      <c r="C864" s="185"/>
      <c r="D864" s="199"/>
      <c r="E864" s="200"/>
      <c r="F864" s="201"/>
    </row>
    <row r="865" spans="1:11" s="129" customFormat="1" ht="26">
      <c r="A865" s="35"/>
      <c r="B865" s="41" t="s">
        <v>488</v>
      </c>
      <c r="C865" s="32"/>
      <c r="D865" s="33"/>
      <c r="E865" s="33"/>
      <c r="F865" s="34"/>
      <c r="G865" s="90"/>
      <c r="H865" s="90"/>
      <c r="I865" s="90"/>
      <c r="J865" s="90"/>
      <c r="K865" s="90"/>
    </row>
    <row r="866" spans="1:11" s="90" customFormat="1" ht="14">
      <c r="A866" s="178"/>
      <c r="B866" s="41" t="s">
        <v>489</v>
      </c>
      <c r="C866" s="12"/>
      <c r="D866" s="33"/>
      <c r="E866" s="13"/>
      <c r="F866" s="30"/>
      <c r="G866" s="89"/>
      <c r="H866" s="110"/>
      <c r="I866" s="110"/>
    </row>
    <row r="867" spans="1:11" s="90" customFormat="1" ht="42.75" customHeight="1">
      <c r="A867" s="178"/>
      <c r="B867" s="72" t="s">
        <v>975</v>
      </c>
      <c r="C867" s="12" t="s">
        <v>1</v>
      </c>
      <c r="D867" s="13">
        <v>24</v>
      </c>
      <c r="E867" s="13"/>
      <c r="F867" s="30">
        <f>D867*E867</f>
        <v>0</v>
      </c>
      <c r="G867" s="89"/>
      <c r="H867" s="110"/>
      <c r="I867" s="110"/>
    </row>
    <row r="868" spans="1:11" s="90" customFormat="1" ht="14">
      <c r="A868" s="178"/>
      <c r="B868" s="179"/>
      <c r="C868" s="12"/>
      <c r="D868" s="13"/>
      <c r="E868" s="13"/>
      <c r="F868" s="30"/>
      <c r="G868" s="89"/>
      <c r="H868" s="110"/>
      <c r="I868" s="110"/>
    </row>
    <row r="869" spans="1:11" s="129" customFormat="1" ht="52">
      <c r="A869" s="7" t="s">
        <v>12</v>
      </c>
      <c r="B869" s="41" t="s">
        <v>977</v>
      </c>
      <c r="C869" s="185"/>
      <c r="D869" s="199"/>
      <c r="E869" s="200"/>
      <c r="F869" s="201"/>
    </row>
    <row r="870" spans="1:11" s="129" customFormat="1" ht="14">
      <c r="A870" s="205"/>
      <c r="B870" s="41" t="s">
        <v>484</v>
      </c>
      <c r="C870" s="185"/>
      <c r="D870" s="199"/>
      <c r="E870" s="200"/>
      <c r="F870" s="201"/>
    </row>
    <row r="871" spans="1:11" s="90" customFormat="1" ht="26">
      <c r="A871" s="206"/>
      <c r="B871" s="41" t="s">
        <v>485</v>
      </c>
      <c r="C871" s="185"/>
      <c r="D871" s="199"/>
      <c r="E871" s="200"/>
      <c r="F871" s="201"/>
      <c r="G871" s="129"/>
      <c r="H871" s="129"/>
      <c r="I871" s="129"/>
      <c r="J871" s="129"/>
      <c r="K871" s="129"/>
    </row>
    <row r="872" spans="1:11" s="129" customFormat="1" ht="104">
      <c r="A872" s="205"/>
      <c r="B872" s="41" t="s">
        <v>976</v>
      </c>
      <c r="C872" s="116"/>
      <c r="D872" s="116"/>
      <c r="E872" s="202"/>
      <c r="F872" s="203"/>
      <c r="G872" s="90"/>
      <c r="H872" s="90"/>
      <c r="I872" s="90"/>
      <c r="J872" s="90"/>
      <c r="K872" s="90"/>
    </row>
    <row r="873" spans="1:11" s="90" customFormat="1" ht="26">
      <c r="A873" s="72"/>
      <c r="B873" s="41" t="s">
        <v>492</v>
      </c>
      <c r="C873" s="185"/>
      <c r="D873" s="199"/>
      <c r="E873" s="200"/>
      <c r="F873" s="201"/>
      <c r="G873" s="129"/>
      <c r="H873" s="129"/>
      <c r="I873" s="129"/>
      <c r="J873" s="129"/>
      <c r="K873" s="129"/>
    </row>
    <row r="874" spans="1:11" s="129" customFormat="1" ht="65">
      <c r="A874" s="190"/>
      <c r="B874" s="41" t="s">
        <v>493</v>
      </c>
      <c r="C874" s="185"/>
      <c r="D874" s="199"/>
      <c r="E874" s="200"/>
      <c r="F874" s="201"/>
    </row>
    <row r="875" spans="1:11" s="129" customFormat="1" ht="26">
      <c r="A875" s="205"/>
      <c r="B875" s="41" t="s">
        <v>488</v>
      </c>
      <c r="C875" s="116"/>
      <c r="D875" s="116"/>
      <c r="E875" s="202"/>
      <c r="F875" s="203"/>
      <c r="G875" s="90"/>
      <c r="H875" s="90"/>
      <c r="I875" s="90"/>
      <c r="J875" s="90"/>
      <c r="K875" s="90"/>
    </row>
    <row r="876" spans="1:11" s="90" customFormat="1" ht="14">
      <c r="A876" s="871"/>
      <c r="B876" s="41" t="s">
        <v>489</v>
      </c>
      <c r="C876" s="123"/>
      <c r="D876" s="123"/>
      <c r="E876" s="123"/>
      <c r="F876" s="207"/>
      <c r="G876" s="89"/>
      <c r="H876" s="110"/>
      <c r="I876" s="110"/>
    </row>
    <row r="877" spans="1:11" s="90" customFormat="1" ht="52">
      <c r="A877" s="871"/>
      <c r="B877" s="41" t="s">
        <v>502</v>
      </c>
      <c r="C877" s="12" t="s">
        <v>1</v>
      </c>
      <c r="D877" s="13">
        <v>1</v>
      </c>
      <c r="E877" s="13"/>
      <c r="F877" s="30">
        <f t="shared" ref="F877" si="72">SUM(D877*E877)</f>
        <v>0</v>
      </c>
      <c r="G877" s="129"/>
      <c r="H877" s="129"/>
      <c r="I877" s="129"/>
      <c r="J877" s="129"/>
      <c r="K877" s="129"/>
    </row>
    <row r="878" spans="1:11" s="90" customFormat="1" ht="14">
      <c r="A878" s="178"/>
      <c r="B878" s="179"/>
      <c r="C878" s="12"/>
      <c r="D878" s="13"/>
      <c r="E878" s="13"/>
      <c r="F878" s="30"/>
      <c r="G878" s="89"/>
      <c r="H878" s="110"/>
      <c r="I878" s="110"/>
    </row>
    <row r="879" spans="1:11" s="129" customFormat="1" ht="55.5" customHeight="1">
      <c r="A879" s="7" t="s">
        <v>13</v>
      </c>
      <c r="B879" s="41" t="s">
        <v>979</v>
      </c>
      <c r="C879" s="185"/>
      <c r="D879" s="199"/>
      <c r="E879" s="200"/>
      <c r="F879" s="201"/>
    </row>
    <row r="880" spans="1:11" s="129" customFormat="1" ht="14">
      <c r="A880" s="205"/>
      <c r="B880" s="41" t="s">
        <v>484</v>
      </c>
      <c r="C880" s="185"/>
      <c r="D880" s="199"/>
      <c r="E880" s="200"/>
      <c r="F880" s="201"/>
    </row>
    <row r="881" spans="1:11" s="90" customFormat="1" ht="26">
      <c r="A881" s="206"/>
      <c r="B881" s="41" t="s">
        <v>485</v>
      </c>
      <c r="C881" s="185"/>
      <c r="D881" s="199"/>
      <c r="E881" s="200"/>
      <c r="F881" s="201"/>
      <c r="G881" s="129"/>
      <c r="H881" s="129"/>
      <c r="I881" s="129"/>
      <c r="J881" s="129"/>
      <c r="K881" s="129"/>
    </row>
    <row r="882" spans="1:11" s="129" customFormat="1" ht="104">
      <c r="A882" s="205"/>
      <c r="B882" s="41" t="s">
        <v>978</v>
      </c>
      <c r="C882" s="116"/>
      <c r="D882" s="116"/>
      <c r="E882" s="202"/>
      <c r="F882" s="203"/>
      <c r="G882" s="90"/>
      <c r="H882" s="90"/>
      <c r="I882" s="90"/>
      <c r="J882" s="90"/>
      <c r="K882" s="90"/>
    </row>
    <row r="883" spans="1:11" s="90" customFormat="1" ht="26">
      <c r="A883" s="72"/>
      <c r="B883" s="41" t="s">
        <v>492</v>
      </c>
      <c r="C883" s="185"/>
      <c r="D883" s="199"/>
      <c r="E883" s="200"/>
      <c r="F883" s="201"/>
      <c r="G883" s="129"/>
      <c r="H883" s="129"/>
      <c r="I883" s="129"/>
      <c r="J883" s="129"/>
      <c r="K883" s="129"/>
    </row>
    <row r="884" spans="1:11" s="129" customFormat="1" ht="65">
      <c r="A884" s="190"/>
      <c r="B884" s="41" t="s">
        <v>493</v>
      </c>
      <c r="C884" s="185"/>
      <c r="D884" s="199"/>
      <c r="E884" s="200"/>
      <c r="F884" s="201"/>
    </row>
    <row r="885" spans="1:11" s="129" customFormat="1" ht="26">
      <c r="A885" s="205"/>
      <c r="B885" s="41" t="s">
        <v>488</v>
      </c>
      <c r="C885" s="116"/>
      <c r="D885" s="116"/>
      <c r="E885" s="202"/>
      <c r="F885" s="203"/>
      <c r="G885" s="90"/>
      <c r="H885" s="90"/>
      <c r="I885" s="90"/>
      <c r="J885" s="90"/>
      <c r="K885" s="90"/>
    </row>
    <row r="886" spans="1:11" s="90" customFormat="1" ht="14">
      <c r="A886" s="871"/>
      <c r="B886" s="41" t="s">
        <v>489</v>
      </c>
      <c r="C886" s="123"/>
      <c r="D886" s="123"/>
      <c r="E886" s="123"/>
      <c r="F886" s="207"/>
      <c r="G886" s="89"/>
      <c r="H886" s="110"/>
      <c r="I886" s="110"/>
    </row>
    <row r="887" spans="1:11" s="90" customFormat="1" ht="52">
      <c r="A887" s="871"/>
      <c r="B887" s="41" t="s">
        <v>498</v>
      </c>
      <c r="C887" s="12" t="s">
        <v>1</v>
      </c>
      <c r="D887" s="13">
        <v>1</v>
      </c>
      <c r="E887" s="13"/>
      <c r="F887" s="30">
        <f t="shared" ref="F887" si="73">SUM(D887*E887)</f>
        <v>0</v>
      </c>
      <c r="G887" s="129"/>
      <c r="H887" s="129"/>
      <c r="I887" s="129"/>
      <c r="J887" s="129"/>
      <c r="K887" s="129"/>
    </row>
    <row r="888" spans="1:11" s="90" customFormat="1" ht="14">
      <c r="A888" s="178"/>
      <c r="B888" s="179"/>
      <c r="C888" s="12"/>
      <c r="D888" s="13"/>
      <c r="E888" s="13"/>
      <c r="F888" s="30"/>
      <c r="G888" s="89"/>
      <c r="H888" s="110"/>
      <c r="I888" s="110"/>
    </row>
    <row r="889" spans="1:11" s="129" customFormat="1" ht="55.5" customHeight="1">
      <c r="A889" s="7" t="s">
        <v>14</v>
      </c>
      <c r="B889" s="41" t="s">
        <v>981</v>
      </c>
      <c r="C889" s="185"/>
      <c r="D889" s="199"/>
      <c r="E889" s="200"/>
      <c r="F889" s="201"/>
    </row>
    <row r="890" spans="1:11" s="129" customFormat="1" ht="14">
      <c r="A890" s="205"/>
      <c r="B890" s="41" t="s">
        <v>484</v>
      </c>
      <c r="C890" s="185"/>
      <c r="D890" s="199"/>
      <c r="E890" s="200"/>
      <c r="F890" s="201"/>
    </row>
    <row r="891" spans="1:11" s="90" customFormat="1" ht="26">
      <c r="A891" s="206"/>
      <c r="B891" s="41" t="s">
        <v>485</v>
      </c>
      <c r="C891" s="185"/>
      <c r="D891" s="199"/>
      <c r="E891" s="200"/>
      <c r="F891" s="201"/>
      <c r="G891" s="129"/>
      <c r="H891" s="129"/>
      <c r="I891" s="129"/>
      <c r="J891" s="129"/>
      <c r="K891" s="129"/>
    </row>
    <row r="892" spans="1:11" s="129" customFormat="1" ht="104">
      <c r="A892" s="205"/>
      <c r="B892" s="41" t="s">
        <v>980</v>
      </c>
      <c r="C892" s="116"/>
      <c r="D892" s="116"/>
      <c r="E892" s="202"/>
      <c r="F892" s="203"/>
      <c r="G892" s="90"/>
      <c r="H892" s="90"/>
      <c r="I892" s="90"/>
      <c r="J892" s="90"/>
      <c r="K892" s="90"/>
    </row>
    <row r="893" spans="1:11" s="90" customFormat="1" ht="26">
      <c r="A893" s="72"/>
      <c r="B893" s="41" t="s">
        <v>492</v>
      </c>
      <c r="C893" s="185"/>
      <c r="D893" s="199"/>
      <c r="E893" s="200"/>
      <c r="F893" s="201"/>
      <c r="G893" s="129"/>
      <c r="H893" s="129"/>
      <c r="I893" s="129"/>
      <c r="J893" s="129"/>
      <c r="K893" s="129"/>
    </row>
    <row r="894" spans="1:11" s="129" customFormat="1" ht="65">
      <c r="A894" s="190"/>
      <c r="B894" s="41" t="s">
        <v>493</v>
      </c>
      <c r="C894" s="185"/>
      <c r="D894" s="199"/>
      <c r="E894" s="200"/>
      <c r="F894" s="201"/>
    </row>
    <row r="895" spans="1:11" s="129" customFormat="1" ht="26">
      <c r="A895" s="205"/>
      <c r="B895" s="41" t="s">
        <v>488</v>
      </c>
      <c r="C895" s="116"/>
      <c r="D895" s="116"/>
      <c r="E895" s="202"/>
      <c r="F895" s="203"/>
      <c r="G895" s="90"/>
      <c r="H895" s="90"/>
      <c r="I895" s="90"/>
      <c r="J895" s="90"/>
      <c r="K895" s="90"/>
    </row>
    <row r="896" spans="1:11" s="90" customFormat="1" ht="14">
      <c r="A896" s="871"/>
      <c r="B896" s="41" t="s">
        <v>489</v>
      </c>
      <c r="C896" s="123"/>
      <c r="D896" s="123"/>
      <c r="E896" s="123"/>
      <c r="F896" s="207"/>
      <c r="G896" s="89"/>
      <c r="H896" s="110"/>
      <c r="I896" s="110"/>
    </row>
    <row r="897" spans="1:11" s="90" customFormat="1" ht="52">
      <c r="A897" s="871"/>
      <c r="B897" s="41" t="s">
        <v>499</v>
      </c>
      <c r="C897" s="12" t="s">
        <v>1</v>
      </c>
      <c r="D897" s="13">
        <v>1</v>
      </c>
      <c r="E897" s="13"/>
      <c r="F897" s="30">
        <f t="shared" ref="F897" si="74">SUM(D897*E897)</f>
        <v>0</v>
      </c>
      <c r="G897" s="129"/>
      <c r="H897" s="129"/>
      <c r="I897" s="129"/>
      <c r="J897" s="129"/>
      <c r="K897" s="129"/>
    </row>
    <row r="898" spans="1:11" s="90" customFormat="1" ht="14">
      <c r="A898" s="178"/>
      <c r="B898" s="179"/>
      <c r="C898" s="12"/>
      <c r="D898" s="13"/>
      <c r="E898" s="13"/>
      <c r="F898" s="30"/>
      <c r="G898" s="89"/>
      <c r="H898" s="110"/>
      <c r="I898" s="110"/>
    </row>
    <row r="899" spans="1:11" s="129" customFormat="1" ht="55.5" customHeight="1">
      <c r="A899" s="7" t="s">
        <v>15</v>
      </c>
      <c r="B899" s="41" t="s">
        <v>982</v>
      </c>
      <c r="C899" s="185"/>
      <c r="D899" s="199"/>
      <c r="E899" s="200"/>
      <c r="F899" s="201"/>
    </row>
    <row r="900" spans="1:11" s="129" customFormat="1" ht="14">
      <c r="A900" s="205"/>
      <c r="B900" s="41" t="s">
        <v>484</v>
      </c>
      <c r="C900" s="185"/>
      <c r="D900" s="199"/>
      <c r="E900" s="200"/>
      <c r="F900" s="201"/>
    </row>
    <row r="901" spans="1:11" s="90" customFormat="1" ht="26">
      <c r="A901" s="206"/>
      <c r="B901" s="41" t="s">
        <v>485</v>
      </c>
      <c r="C901" s="185"/>
      <c r="D901" s="199"/>
      <c r="E901" s="200"/>
      <c r="F901" s="201"/>
      <c r="G901" s="129"/>
      <c r="H901" s="129"/>
      <c r="I901" s="129"/>
      <c r="J901" s="129"/>
      <c r="K901" s="129"/>
    </row>
    <row r="902" spans="1:11" s="129" customFormat="1" ht="104">
      <c r="A902" s="205"/>
      <c r="B902" s="41" t="s">
        <v>978</v>
      </c>
      <c r="C902" s="116"/>
      <c r="D902" s="116"/>
      <c r="E902" s="202"/>
      <c r="F902" s="203"/>
      <c r="G902" s="90"/>
      <c r="H902" s="90"/>
      <c r="I902" s="90"/>
      <c r="J902" s="90"/>
      <c r="K902" s="90"/>
    </row>
    <row r="903" spans="1:11" s="90" customFormat="1" ht="26">
      <c r="A903" s="72"/>
      <c r="B903" s="41" t="s">
        <v>492</v>
      </c>
      <c r="C903" s="185"/>
      <c r="D903" s="199"/>
      <c r="E903" s="200"/>
      <c r="F903" s="201"/>
      <c r="G903" s="129"/>
      <c r="H903" s="129"/>
      <c r="I903" s="129"/>
      <c r="J903" s="129"/>
      <c r="K903" s="129"/>
    </row>
    <row r="904" spans="1:11" s="129" customFormat="1" ht="65">
      <c r="A904" s="190"/>
      <c r="B904" s="41" t="s">
        <v>493</v>
      </c>
      <c r="C904" s="185"/>
      <c r="D904" s="199"/>
      <c r="E904" s="200"/>
      <c r="F904" s="201"/>
    </row>
    <row r="905" spans="1:11" s="129" customFormat="1" ht="26">
      <c r="A905" s="205"/>
      <c r="B905" s="41" t="s">
        <v>488</v>
      </c>
      <c r="C905" s="116"/>
      <c r="D905" s="116"/>
      <c r="E905" s="202"/>
      <c r="F905" s="203"/>
      <c r="G905" s="90"/>
      <c r="H905" s="90"/>
      <c r="I905" s="90"/>
      <c r="J905" s="90"/>
      <c r="K905" s="90"/>
    </row>
    <row r="906" spans="1:11" s="90" customFormat="1" ht="14">
      <c r="A906" s="871"/>
      <c r="B906" s="41" t="s">
        <v>489</v>
      </c>
      <c r="C906" s="123"/>
      <c r="D906" s="123"/>
      <c r="E906" s="123"/>
      <c r="F906" s="207"/>
      <c r="G906" s="89"/>
      <c r="H906" s="110"/>
      <c r="I906" s="110"/>
    </row>
    <row r="907" spans="1:11" s="90" customFormat="1" ht="52">
      <c r="A907" s="871"/>
      <c r="B907" s="41" t="s">
        <v>500</v>
      </c>
      <c r="C907" s="12" t="s">
        <v>1</v>
      </c>
      <c r="D907" s="13">
        <v>1</v>
      </c>
      <c r="E907" s="13"/>
      <c r="F907" s="30">
        <f t="shared" ref="F907" si="75">SUM(D907*E907)</f>
        <v>0</v>
      </c>
      <c r="G907" s="129"/>
      <c r="H907" s="129"/>
      <c r="I907" s="129"/>
      <c r="J907" s="129"/>
      <c r="K907" s="129"/>
    </row>
    <row r="908" spans="1:11" s="90" customFormat="1" ht="14">
      <c r="A908" s="178"/>
      <c r="B908" s="179"/>
      <c r="C908" s="12"/>
      <c r="D908" s="13"/>
      <c r="E908" s="13"/>
      <c r="F908" s="30"/>
      <c r="G908" s="89"/>
      <c r="H908" s="110"/>
      <c r="I908" s="110"/>
    </row>
    <row r="909" spans="1:11" s="129" customFormat="1" ht="78">
      <c r="A909" s="7" t="s">
        <v>16</v>
      </c>
      <c r="B909" s="41" t="s">
        <v>984</v>
      </c>
      <c r="C909" s="181"/>
      <c r="D909" s="208"/>
      <c r="E909" s="208"/>
      <c r="F909" s="209"/>
    </row>
    <row r="910" spans="1:11" s="129" customFormat="1" ht="13">
      <c r="A910" s="7"/>
      <c r="B910" s="41" t="s">
        <v>484</v>
      </c>
      <c r="C910" s="12"/>
      <c r="D910" s="33"/>
      <c r="E910" s="33"/>
      <c r="F910" s="34"/>
    </row>
    <row r="911" spans="1:11" s="129" customFormat="1" ht="117">
      <c r="A911" s="7"/>
      <c r="B911" s="41" t="s">
        <v>983</v>
      </c>
      <c r="C911" s="12"/>
      <c r="D911" s="33"/>
      <c r="E911" s="33"/>
      <c r="F911" s="34"/>
    </row>
    <row r="912" spans="1:11" s="90" customFormat="1" ht="26">
      <c r="A912" s="871"/>
      <c r="B912" s="41" t="s">
        <v>485</v>
      </c>
      <c r="C912" s="117"/>
      <c r="D912" s="169"/>
      <c r="E912" s="180"/>
      <c r="F912" s="170"/>
      <c r="G912" s="129"/>
      <c r="H912" s="129"/>
      <c r="I912" s="129"/>
      <c r="J912" s="129"/>
      <c r="K912" s="129"/>
    </row>
    <row r="913" spans="1:11" s="90" customFormat="1" ht="81.75" customHeight="1">
      <c r="A913" s="7"/>
      <c r="B913" s="41" t="s">
        <v>486</v>
      </c>
      <c r="C913" s="12"/>
      <c r="D913" s="33"/>
      <c r="E913" s="33"/>
      <c r="F913" s="34"/>
      <c r="G913" s="129"/>
      <c r="H913" s="129"/>
      <c r="I913" s="129"/>
      <c r="J913" s="129"/>
      <c r="K913" s="129"/>
    </row>
    <row r="914" spans="1:11" s="129" customFormat="1" ht="65">
      <c r="A914" s="190"/>
      <c r="B914" s="41" t="s">
        <v>493</v>
      </c>
      <c r="C914" s="185"/>
      <c r="D914" s="199"/>
      <c r="E914" s="200"/>
      <c r="F914" s="201"/>
    </row>
    <row r="915" spans="1:11" s="129" customFormat="1" ht="26">
      <c r="A915" s="7"/>
      <c r="B915" s="41" t="s">
        <v>488</v>
      </c>
      <c r="C915" s="12"/>
      <c r="D915" s="33"/>
      <c r="E915" s="33"/>
      <c r="F915" s="34"/>
      <c r="G915" s="90"/>
      <c r="H915" s="90"/>
      <c r="I915" s="90"/>
      <c r="J915" s="90"/>
      <c r="K915" s="90"/>
    </row>
    <row r="916" spans="1:11" s="90" customFormat="1" ht="14">
      <c r="A916" s="871"/>
      <c r="B916" s="41" t="s">
        <v>489</v>
      </c>
      <c r="C916" s="12"/>
      <c r="D916" s="33"/>
      <c r="E916" s="33"/>
      <c r="F916" s="34"/>
      <c r="G916" s="89"/>
      <c r="H916" s="110"/>
      <c r="I916" s="110"/>
    </row>
    <row r="917" spans="1:11" s="90" customFormat="1" ht="52">
      <c r="A917" s="178"/>
      <c r="B917" s="179" t="s">
        <v>501</v>
      </c>
      <c r="C917" s="12" t="s">
        <v>1</v>
      </c>
      <c r="D917" s="13">
        <v>2</v>
      </c>
      <c r="E917" s="13"/>
      <c r="F917" s="30">
        <f>D917*E917</f>
        <v>0</v>
      </c>
      <c r="G917" s="89"/>
      <c r="H917" s="110"/>
      <c r="I917" s="110"/>
    </row>
    <row r="918" spans="1:11" s="90" customFormat="1" ht="14">
      <c r="A918" s="178"/>
      <c r="B918" s="179"/>
      <c r="C918" s="12"/>
      <c r="D918" s="13"/>
      <c r="E918" s="13"/>
      <c r="F918" s="30"/>
      <c r="G918" s="89"/>
      <c r="H918" s="110"/>
      <c r="I918" s="110"/>
    </row>
    <row r="919" spans="1:11" s="210" customFormat="1" ht="65">
      <c r="A919" s="7" t="s">
        <v>17</v>
      </c>
      <c r="B919" s="41" t="s">
        <v>985</v>
      </c>
      <c r="C919" s="181"/>
      <c r="D919" s="182"/>
      <c r="E919" s="182"/>
      <c r="F919" s="183"/>
    </row>
    <row r="920" spans="1:11" s="210" customFormat="1" ht="13">
      <c r="A920" s="7"/>
      <c r="B920" s="41" t="s">
        <v>484</v>
      </c>
      <c r="C920" s="12"/>
      <c r="D920" s="13"/>
      <c r="E920" s="13"/>
      <c r="F920" s="30"/>
    </row>
    <row r="921" spans="1:11" s="210" customFormat="1" ht="117">
      <c r="A921" s="7"/>
      <c r="B921" s="41" t="s">
        <v>983</v>
      </c>
      <c r="C921" s="12"/>
      <c r="D921" s="13"/>
      <c r="E921" s="13"/>
      <c r="F921" s="30"/>
    </row>
    <row r="922" spans="1:11" s="211" customFormat="1" ht="26">
      <c r="A922" s="871"/>
      <c r="B922" s="41" t="s">
        <v>485</v>
      </c>
      <c r="C922" s="117"/>
      <c r="D922" s="117"/>
      <c r="E922" s="192"/>
      <c r="F922" s="118"/>
      <c r="G922" s="210"/>
      <c r="H922" s="210"/>
      <c r="I922" s="210"/>
      <c r="J922" s="210"/>
      <c r="K922" s="210"/>
    </row>
    <row r="923" spans="1:11" s="211" customFormat="1" ht="81.75" customHeight="1">
      <c r="A923" s="7"/>
      <c r="B923" s="41" t="s">
        <v>486</v>
      </c>
      <c r="C923" s="12"/>
      <c r="D923" s="13"/>
      <c r="E923" s="13"/>
      <c r="F923" s="30"/>
      <c r="G923" s="210"/>
      <c r="H923" s="210"/>
      <c r="I923" s="210"/>
      <c r="J923" s="210"/>
      <c r="K923" s="210"/>
    </row>
    <row r="924" spans="1:11" s="210" customFormat="1" ht="26">
      <c r="A924" s="7"/>
      <c r="B924" s="41" t="s">
        <v>488</v>
      </c>
      <c r="C924" s="12"/>
      <c r="D924" s="13"/>
      <c r="E924" s="13"/>
      <c r="F924" s="30"/>
      <c r="G924" s="211"/>
      <c r="H924" s="211"/>
      <c r="I924" s="211"/>
      <c r="J924" s="211"/>
      <c r="K924" s="211"/>
    </row>
    <row r="925" spans="1:11" s="211" customFormat="1" ht="14">
      <c r="A925" s="871"/>
      <c r="B925" s="41" t="s">
        <v>489</v>
      </c>
      <c r="C925" s="12"/>
      <c r="D925" s="13"/>
      <c r="E925" s="13"/>
      <c r="F925" s="30"/>
      <c r="G925" s="212"/>
      <c r="H925" s="80"/>
      <c r="I925" s="80"/>
    </row>
    <row r="926" spans="1:11" s="211" customFormat="1" ht="52">
      <c r="A926" s="871"/>
      <c r="B926" s="179" t="s">
        <v>503</v>
      </c>
      <c r="C926" s="12" t="s">
        <v>1</v>
      </c>
      <c r="D926" s="13">
        <v>10</v>
      </c>
      <c r="E926" s="13"/>
      <c r="F926" s="30">
        <f>D926*E926</f>
        <v>0</v>
      </c>
      <c r="G926" s="212"/>
      <c r="H926" s="80"/>
      <c r="I926" s="80"/>
    </row>
    <row r="927" spans="1:11" s="90" customFormat="1" ht="14">
      <c r="A927" s="178"/>
      <c r="B927" s="179"/>
      <c r="C927" s="12"/>
      <c r="D927" s="13"/>
      <c r="E927" s="13"/>
      <c r="F927" s="30"/>
      <c r="G927" s="89"/>
      <c r="H927" s="110"/>
      <c r="I927" s="110"/>
    </row>
    <row r="928" spans="1:11" s="129" customFormat="1" ht="78">
      <c r="A928" s="7" t="s">
        <v>18</v>
      </c>
      <c r="B928" s="41" t="s">
        <v>990</v>
      </c>
      <c r="C928" s="181"/>
      <c r="D928" s="182"/>
      <c r="E928" s="182"/>
      <c r="F928" s="183"/>
    </row>
    <row r="929" spans="1:11" s="129" customFormat="1" ht="15.75" customHeight="1">
      <c r="A929" s="35"/>
      <c r="B929" s="41" t="s">
        <v>484</v>
      </c>
      <c r="C929" s="32"/>
      <c r="D929" s="33"/>
      <c r="E929" s="33"/>
      <c r="F929" s="34"/>
    </row>
    <row r="930" spans="1:11" s="129" customFormat="1" ht="165.75" customHeight="1">
      <c r="A930" s="35"/>
      <c r="B930" s="41" t="s">
        <v>986</v>
      </c>
      <c r="C930" s="32"/>
      <c r="D930" s="33"/>
      <c r="E930" s="33"/>
      <c r="F930" s="34"/>
    </row>
    <row r="931" spans="1:11" s="90" customFormat="1" ht="26">
      <c r="A931" s="178"/>
      <c r="B931" s="41" t="s">
        <v>485</v>
      </c>
      <c r="C931" s="169"/>
      <c r="D931" s="169"/>
      <c r="E931" s="180"/>
      <c r="F931" s="170"/>
      <c r="G931" s="129"/>
      <c r="H931" s="129"/>
      <c r="I931" s="129"/>
      <c r="J931" s="129"/>
      <c r="K931" s="129"/>
    </row>
    <row r="932" spans="1:11" s="129" customFormat="1" ht="65">
      <c r="A932" s="190"/>
      <c r="B932" s="41" t="s">
        <v>493</v>
      </c>
      <c r="C932" s="185"/>
      <c r="D932" s="199"/>
      <c r="E932" s="200"/>
      <c r="F932" s="201"/>
    </row>
    <row r="933" spans="1:11" s="129" customFormat="1" ht="26">
      <c r="A933" s="35"/>
      <c r="B933" s="41" t="s">
        <v>488</v>
      </c>
      <c r="C933" s="32"/>
      <c r="D933" s="33"/>
      <c r="E933" s="33"/>
      <c r="F933" s="34"/>
      <c r="G933" s="90"/>
      <c r="H933" s="90"/>
      <c r="I933" s="90"/>
      <c r="J933" s="90"/>
      <c r="K933" s="90"/>
    </row>
    <row r="934" spans="1:11" s="90" customFormat="1" ht="14">
      <c r="A934" s="178"/>
      <c r="B934" s="41" t="s">
        <v>489</v>
      </c>
      <c r="C934" s="12"/>
      <c r="D934" s="33"/>
      <c r="E934" s="13"/>
      <c r="F934" s="30"/>
      <c r="G934" s="89"/>
      <c r="H934" s="110"/>
      <c r="I934" s="110"/>
    </row>
    <row r="935" spans="1:11" s="90" customFormat="1" ht="42.75" customHeight="1">
      <c r="A935" s="178"/>
      <c r="B935" s="72" t="s">
        <v>987</v>
      </c>
      <c r="C935" s="12" t="s">
        <v>1</v>
      </c>
      <c r="D935" s="13">
        <v>2</v>
      </c>
      <c r="E935" s="13"/>
      <c r="F935" s="30">
        <f>D935*E935</f>
        <v>0</v>
      </c>
      <c r="G935" s="89"/>
      <c r="H935" s="110"/>
      <c r="I935" s="110"/>
    </row>
    <row r="936" spans="1:11" s="90" customFormat="1" ht="14">
      <c r="A936" s="178"/>
      <c r="B936" s="179"/>
      <c r="C936" s="12"/>
      <c r="D936" s="13"/>
      <c r="E936" s="13"/>
      <c r="F936" s="30"/>
      <c r="G936" s="89"/>
      <c r="H936" s="110"/>
      <c r="I936" s="110"/>
    </row>
    <row r="937" spans="1:11" s="129" customFormat="1" ht="65">
      <c r="A937" s="7" t="s">
        <v>19</v>
      </c>
      <c r="B937" s="41" t="s">
        <v>989</v>
      </c>
      <c r="C937" s="181"/>
      <c r="D937" s="182"/>
      <c r="E937" s="182"/>
      <c r="F937" s="183"/>
    </row>
    <row r="938" spans="1:11" s="129" customFormat="1" ht="15.75" customHeight="1">
      <c r="A938" s="35"/>
      <c r="B938" s="41" t="s">
        <v>484</v>
      </c>
      <c r="C938" s="32"/>
      <c r="D938" s="33"/>
      <c r="E938" s="33"/>
      <c r="F938" s="34"/>
    </row>
    <row r="939" spans="1:11" s="129" customFormat="1" ht="169">
      <c r="A939" s="35"/>
      <c r="B939" s="41" t="s">
        <v>986</v>
      </c>
      <c r="C939" s="32"/>
      <c r="D939" s="33"/>
      <c r="E939" s="33"/>
      <c r="F939" s="34"/>
    </row>
    <row r="940" spans="1:11" s="90" customFormat="1" ht="26">
      <c r="A940" s="178"/>
      <c r="B940" s="41" t="s">
        <v>485</v>
      </c>
      <c r="C940" s="169"/>
      <c r="D940" s="169"/>
      <c r="E940" s="180"/>
      <c r="F940" s="170"/>
      <c r="G940" s="129"/>
      <c r="H940" s="129"/>
      <c r="I940" s="129"/>
      <c r="J940" s="129"/>
      <c r="K940" s="129"/>
    </row>
    <row r="941" spans="1:11" s="129" customFormat="1" ht="65">
      <c r="A941" s="190"/>
      <c r="B941" s="41" t="s">
        <v>493</v>
      </c>
      <c r="C941" s="185"/>
      <c r="D941" s="199"/>
      <c r="E941" s="200"/>
      <c r="F941" s="201"/>
    </row>
    <row r="942" spans="1:11" s="129" customFormat="1" ht="26">
      <c r="A942" s="35"/>
      <c r="B942" s="41" t="s">
        <v>488</v>
      </c>
      <c r="C942" s="32"/>
      <c r="D942" s="33"/>
      <c r="E942" s="33"/>
      <c r="F942" s="34"/>
      <c r="G942" s="90"/>
      <c r="H942" s="90"/>
      <c r="I942" s="90"/>
      <c r="J942" s="90"/>
      <c r="K942" s="90"/>
    </row>
    <row r="943" spans="1:11" s="90" customFormat="1" ht="14">
      <c r="A943" s="178"/>
      <c r="B943" s="41" t="s">
        <v>489</v>
      </c>
      <c r="C943" s="12"/>
      <c r="D943" s="33"/>
      <c r="E943" s="13"/>
      <c r="F943" s="30"/>
      <c r="G943" s="89"/>
      <c r="H943" s="110"/>
      <c r="I943" s="110"/>
    </row>
    <row r="944" spans="1:11" s="90" customFormat="1" ht="39">
      <c r="A944" s="178"/>
      <c r="B944" s="72" t="s">
        <v>988</v>
      </c>
      <c r="C944" s="12" t="s">
        <v>1</v>
      </c>
      <c r="D944" s="13">
        <v>20</v>
      </c>
      <c r="E944" s="13"/>
      <c r="F944" s="30">
        <f>D944*E944</f>
        <v>0</v>
      </c>
      <c r="G944" s="89"/>
      <c r="H944" s="110"/>
      <c r="I944" s="110"/>
    </row>
    <row r="945" spans="1:11" s="90" customFormat="1" ht="14">
      <c r="A945" s="178"/>
      <c r="B945" s="179"/>
      <c r="C945" s="12"/>
      <c r="D945" s="13"/>
      <c r="E945" s="13"/>
      <c r="F945" s="30"/>
      <c r="G945" s="89"/>
      <c r="H945" s="110"/>
      <c r="I945" s="110"/>
    </row>
    <row r="946" spans="1:11" s="129" customFormat="1" ht="52">
      <c r="A946" s="7" t="s">
        <v>20</v>
      </c>
      <c r="B946" s="41" t="s">
        <v>991</v>
      </c>
      <c r="C946" s="181"/>
      <c r="D946" s="182"/>
      <c r="E946" s="182"/>
      <c r="F946" s="183"/>
    </row>
    <row r="947" spans="1:11" s="129" customFormat="1" ht="15.75" customHeight="1">
      <c r="A947" s="35"/>
      <c r="B947" s="41" t="s">
        <v>484</v>
      </c>
      <c r="C947" s="32"/>
      <c r="D947" s="33"/>
      <c r="E947" s="33"/>
      <c r="F947" s="34"/>
    </row>
    <row r="948" spans="1:11" s="129" customFormat="1" ht="169">
      <c r="A948" s="35"/>
      <c r="B948" s="41" t="s">
        <v>992</v>
      </c>
      <c r="C948" s="32"/>
      <c r="D948" s="33"/>
      <c r="E948" s="33"/>
      <c r="F948" s="34"/>
    </row>
    <row r="949" spans="1:11" s="90" customFormat="1" ht="26">
      <c r="A949" s="178"/>
      <c r="B949" s="41" t="s">
        <v>485</v>
      </c>
      <c r="C949" s="169"/>
      <c r="D949" s="169"/>
      <c r="E949" s="180"/>
      <c r="F949" s="170"/>
      <c r="G949" s="129"/>
      <c r="H949" s="129"/>
      <c r="I949" s="129"/>
      <c r="J949" s="129"/>
      <c r="K949" s="129"/>
    </row>
    <row r="950" spans="1:11" s="129" customFormat="1" ht="26">
      <c r="A950" s="35"/>
      <c r="B950" s="41" t="s">
        <v>488</v>
      </c>
      <c r="C950" s="32"/>
      <c r="D950" s="33"/>
      <c r="E950" s="33"/>
      <c r="F950" s="34"/>
      <c r="G950" s="90"/>
      <c r="H950" s="90"/>
      <c r="I950" s="90"/>
      <c r="J950" s="90"/>
      <c r="K950" s="90"/>
    </row>
    <row r="951" spans="1:11" s="90" customFormat="1" ht="14">
      <c r="A951" s="178"/>
      <c r="B951" s="41" t="s">
        <v>489</v>
      </c>
      <c r="C951" s="12"/>
      <c r="D951" s="33"/>
      <c r="E951" s="13"/>
      <c r="F951" s="30"/>
      <c r="G951" s="89"/>
      <c r="H951" s="110"/>
      <c r="I951" s="110"/>
    </row>
    <row r="952" spans="1:11" s="90" customFormat="1" ht="42.75" customHeight="1">
      <c r="A952" s="178"/>
      <c r="B952" s="179" t="s">
        <v>504</v>
      </c>
      <c r="C952" s="12" t="s">
        <v>1</v>
      </c>
      <c r="D952" s="13">
        <v>1</v>
      </c>
      <c r="E952" s="13"/>
      <c r="F952" s="30">
        <f>D952*E952</f>
        <v>0</v>
      </c>
      <c r="G952" s="89"/>
      <c r="H952" s="110"/>
      <c r="I952" s="110"/>
    </row>
    <row r="953" spans="1:11" s="90" customFormat="1" ht="14">
      <c r="A953" s="178"/>
      <c r="B953" s="179"/>
      <c r="C953" s="12"/>
      <c r="D953" s="13"/>
      <c r="E953" s="13"/>
      <c r="F953" s="30"/>
      <c r="G953" s="89"/>
      <c r="H953" s="110"/>
      <c r="I953" s="110"/>
    </row>
    <row r="954" spans="1:11" s="129" customFormat="1" ht="52">
      <c r="A954" s="7" t="s">
        <v>21</v>
      </c>
      <c r="B954" s="41" t="s">
        <v>993</v>
      </c>
      <c r="C954" s="181"/>
      <c r="D954" s="182"/>
      <c r="E954" s="182"/>
      <c r="F954" s="183"/>
    </row>
    <row r="955" spans="1:11" s="129" customFormat="1" ht="15.75" customHeight="1">
      <c r="A955" s="35"/>
      <c r="B955" s="41" t="s">
        <v>484</v>
      </c>
      <c r="C955" s="32"/>
      <c r="D955" s="33"/>
      <c r="E955" s="33"/>
      <c r="F955" s="34"/>
    </row>
    <row r="956" spans="1:11" s="129" customFormat="1" ht="177.75" customHeight="1">
      <c r="A956" s="35"/>
      <c r="B956" s="41" t="s">
        <v>994</v>
      </c>
      <c r="C956" s="32"/>
      <c r="D956" s="33"/>
      <c r="E956" s="33"/>
      <c r="F956" s="34"/>
    </row>
    <row r="957" spans="1:11" s="90" customFormat="1" ht="26">
      <c r="A957" s="178"/>
      <c r="B957" s="41" t="s">
        <v>485</v>
      </c>
      <c r="C957" s="169"/>
      <c r="D957" s="169"/>
      <c r="E957" s="180"/>
      <c r="F957" s="170"/>
      <c r="G957" s="129"/>
      <c r="H957" s="129"/>
      <c r="I957" s="129"/>
      <c r="J957" s="129"/>
      <c r="K957" s="129"/>
    </row>
    <row r="958" spans="1:11" s="129" customFormat="1" ht="26">
      <c r="A958" s="35"/>
      <c r="B958" s="41" t="s">
        <v>488</v>
      </c>
      <c r="C958" s="32"/>
      <c r="D958" s="33"/>
      <c r="E958" s="33"/>
      <c r="F958" s="34"/>
      <c r="G958" s="90"/>
      <c r="H958" s="90"/>
      <c r="I958" s="90"/>
      <c r="J958" s="90"/>
      <c r="K958" s="90"/>
    </row>
    <row r="959" spans="1:11" s="90" customFormat="1" ht="14">
      <c r="A959" s="178"/>
      <c r="B959" s="41" t="s">
        <v>489</v>
      </c>
      <c r="C959" s="12"/>
      <c r="D959" s="33"/>
      <c r="E959" s="13"/>
      <c r="F959" s="30"/>
      <c r="G959" s="89"/>
      <c r="H959" s="110"/>
      <c r="I959" s="110"/>
    </row>
    <row r="960" spans="1:11" s="90" customFormat="1" ht="42.75" customHeight="1">
      <c r="A960" s="178"/>
      <c r="B960" s="179" t="s">
        <v>505</v>
      </c>
      <c r="C960" s="12" t="s">
        <v>1</v>
      </c>
      <c r="D960" s="13">
        <v>2</v>
      </c>
      <c r="E960" s="13"/>
      <c r="F960" s="30">
        <f>D960*E960</f>
        <v>0</v>
      </c>
      <c r="G960" s="89"/>
      <c r="H960" s="110"/>
      <c r="I960" s="110"/>
    </row>
    <row r="961" spans="1:11" s="90" customFormat="1" ht="14">
      <c r="A961" s="178"/>
      <c r="B961" s="179"/>
      <c r="C961" s="12"/>
      <c r="D961" s="13"/>
      <c r="E961" s="13"/>
      <c r="F961" s="30"/>
      <c r="G961" s="89"/>
      <c r="H961" s="110"/>
      <c r="I961" s="110"/>
    </row>
    <row r="962" spans="1:11" s="129" customFormat="1" ht="52">
      <c r="A962" s="7" t="s">
        <v>22</v>
      </c>
      <c r="B962" s="41" t="s">
        <v>995</v>
      </c>
      <c r="C962" s="181"/>
      <c r="D962" s="182"/>
      <c r="E962" s="182"/>
      <c r="F962" s="183"/>
    </row>
    <row r="963" spans="1:11" s="129" customFormat="1" ht="15.75" customHeight="1">
      <c r="A963" s="35"/>
      <c r="B963" s="41" t="s">
        <v>484</v>
      </c>
      <c r="C963" s="32"/>
      <c r="D963" s="33"/>
      <c r="E963" s="33"/>
      <c r="F963" s="34"/>
    </row>
    <row r="964" spans="1:11" s="129" customFormat="1" ht="145.5" customHeight="1">
      <c r="A964" s="35"/>
      <c r="B964" s="41" t="s">
        <v>996</v>
      </c>
      <c r="C964" s="32"/>
      <c r="D964" s="33"/>
      <c r="E964" s="33"/>
      <c r="F964" s="34"/>
    </row>
    <row r="965" spans="1:11" s="90" customFormat="1" ht="26">
      <c r="A965" s="178"/>
      <c r="B965" s="41" t="s">
        <v>485</v>
      </c>
      <c r="C965" s="169"/>
      <c r="D965" s="169"/>
      <c r="E965" s="180"/>
      <c r="F965" s="170"/>
      <c r="G965" s="129"/>
      <c r="H965" s="129"/>
      <c r="I965" s="129"/>
      <c r="J965" s="129"/>
      <c r="K965" s="129"/>
    </row>
    <row r="966" spans="1:11" s="129" customFormat="1" ht="65">
      <c r="A966" s="190"/>
      <c r="B966" s="41" t="s">
        <v>493</v>
      </c>
      <c r="C966" s="185"/>
      <c r="D966" s="199"/>
      <c r="E966" s="200"/>
      <c r="F966" s="201"/>
    </row>
    <row r="967" spans="1:11" s="129" customFormat="1" ht="26">
      <c r="A967" s="35"/>
      <c r="B967" s="41" t="s">
        <v>488</v>
      </c>
      <c r="C967" s="32"/>
      <c r="D967" s="33"/>
      <c r="E967" s="33"/>
      <c r="F967" s="34"/>
      <c r="G967" s="90"/>
      <c r="H967" s="90"/>
      <c r="I967" s="90"/>
      <c r="J967" s="90"/>
      <c r="K967" s="90"/>
    </row>
    <row r="968" spans="1:11" s="90" customFormat="1" ht="14">
      <c r="A968" s="178"/>
      <c r="B968" s="41" t="s">
        <v>489</v>
      </c>
      <c r="C968" s="12"/>
      <c r="D968" s="33"/>
      <c r="E968" s="13"/>
      <c r="F968" s="30"/>
      <c r="G968" s="89"/>
      <c r="H968" s="110"/>
      <c r="I968" s="110"/>
    </row>
    <row r="969" spans="1:11" s="90" customFormat="1" ht="52">
      <c r="A969" s="178"/>
      <c r="B969" s="72" t="s">
        <v>997</v>
      </c>
      <c r="C969" s="12" t="s">
        <v>1</v>
      </c>
      <c r="D969" s="13">
        <v>3</v>
      </c>
      <c r="E969" s="13"/>
      <c r="F969" s="30">
        <f>D969*E969</f>
        <v>0</v>
      </c>
      <c r="G969" s="89"/>
      <c r="H969" s="110"/>
      <c r="I969" s="110"/>
    </row>
    <row r="970" spans="1:11" s="90" customFormat="1" ht="14">
      <c r="A970" s="178"/>
      <c r="B970" s="179"/>
      <c r="C970" s="12"/>
      <c r="D970" s="13"/>
      <c r="E970" s="13"/>
      <c r="F970" s="30"/>
      <c r="G970" s="89"/>
      <c r="H970" s="110"/>
      <c r="I970" s="110"/>
    </row>
    <row r="971" spans="1:11" s="129" customFormat="1" ht="65">
      <c r="A971" s="7" t="s">
        <v>23</v>
      </c>
      <c r="B971" s="41" t="s">
        <v>998</v>
      </c>
      <c r="C971" s="181"/>
      <c r="D971" s="182"/>
      <c r="E971" s="182"/>
      <c r="F971" s="183"/>
    </row>
    <row r="972" spans="1:11" s="129" customFormat="1" ht="15.75" customHeight="1">
      <c r="A972" s="35"/>
      <c r="B972" s="41" t="s">
        <v>484</v>
      </c>
      <c r="C972" s="32"/>
      <c r="D972" s="33"/>
      <c r="E972" s="33"/>
      <c r="F972" s="34"/>
    </row>
    <row r="973" spans="1:11" s="129" customFormat="1" ht="141.75" customHeight="1">
      <c r="A973" s="35"/>
      <c r="B973" s="41" t="s">
        <v>999</v>
      </c>
      <c r="C973" s="32"/>
      <c r="D973" s="33"/>
      <c r="E973" s="33"/>
      <c r="F973" s="34"/>
    </row>
    <row r="974" spans="1:11" s="90" customFormat="1" ht="26">
      <c r="A974" s="178"/>
      <c r="B974" s="41" t="s">
        <v>485</v>
      </c>
      <c r="C974" s="169"/>
      <c r="D974" s="169"/>
      <c r="E974" s="180"/>
      <c r="F974" s="170"/>
      <c r="G974" s="129"/>
      <c r="H974" s="129"/>
      <c r="I974" s="129"/>
      <c r="J974" s="129"/>
      <c r="K974" s="129"/>
    </row>
    <row r="975" spans="1:11" s="129" customFormat="1" ht="65">
      <c r="A975" s="190"/>
      <c r="B975" s="41" t="s">
        <v>493</v>
      </c>
      <c r="C975" s="185"/>
      <c r="D975" s="199"/>
      <c r="E975" s="200"/>
      <c r="F975" s="201"/>
    </row>
    <row r="976" spans="1:11" s="129" customFormat="1" ht="26">
      <c r="A976" s="35"/>
      <c r="B976" s="41" t="s">
        <v>488</v>
      </c>
      <c r="C976" s="32"/>
      <c r="D976" s="33"/>
      <c r="E976" s="33"/>
      <c r="F976" s="34"/>
      <c r="G976" s="90"/>
      <c r="H976" s="90"/>
      <c r="I976" s="90"/>
      <c r="J976" s="90"/>
      <c r="K976" s="90"/>
    </row>
    <row r="977" spans="1:11" s="90" customFormat="1" ht="14">
      <c r="A977" s="178"/>
      <c r="B977" s="41" t="s">
        <v>489</v>
      </c>
      <c r="C977" s="12"/>
      <c r="D977" s="33"/>
      <c r="E977" s="13"/>
      <c r="F977" s="30"/>
      <c r="G977" s="89"/>
      <c r="H977" s="110"/>
      <c r="I977" s="110"/>
    </row>
    <row r="978" spans="1:11" s="90" customFormat="1" ht="42.75" customHeight="1">
      <c r="A978" s="178"/>
      <c r="B978" s="179" t="s">
        <v>506</v>
      </c>
      <c r="C978" s="12" t="s">
        <v>1</v>
      </c>
      <c r="D978" s="13">
        <v>4</v>
      </c>
      <c r="E978" s="13"/>
      <c r="F978" s="30">
        <f>D978*E978</f>
        <v>0</v>
      </c>
      <c r="G978" s="89"/>
      <c r="H978" s="110"/>
      <c r="I978" s="110"/>
    </row>
    <row r="979" spans="1:11" s="90" customFormat="1" ht="14">
      <c r="A979" s="178"/>
      <c r="B979" s="179"/>
      <c r="C979" s="12"/>
      <c r="D979" s="13"/>
      <c r="E979" s="13"/>
      <c r="F979" s="30"/>
      <c r="G979" s="89"/>
      <c r="H979" s="110"/>
      <c r="I979" s="110"/>
    </row>
    <row r="980" spans="1:11" s="129" customFormat="1" ht="65">
      <c r="A980" s="7" t="s">
        <v>24</v>
      </c>
      <c r="B980" s="41" t="s">
        <v>1000</v>
      </c>
      <c r="C980" s="181"/>
      <c r="D980" s="182"/>
      <c r="E980" s="182"/>
      <c r="F980" s="183"/>
    </row>
    <row r="981" spans="1:11" s="129" customFormat="1" ht="15.75" customHeight="1">
      <c r="A981" s="35"/>
      <c r="B981" s="41" t="s">
        <v>484</v>
      </c>
      <c r="C981" s="32"/>
      <c r="D981" s="33"/>
      <c r="E981" s="33"/>
      <c r="F981" s="34"/>
    </row>
    <row r="982" spans="1:11" s="129" customFormat="1" ht="141.75" customHeight="1">
      <c r="A982" s="35"/>
      <c r="B982" s="41" t="s">
        <v>1001</v>
      </c>
      <c r="C982" s="32"/>
      <c r="D982" s="33"/>
      <c r="E982" s="33"/>
      <c r="F982" s="34"/>
    </row>
    <row r="983" spans="1:11" s="90" customFormat="1" ht="26">
      <c r="A983" s="178"/>
      <c r="B983" s="41" t="s">
        <v>485</v>
      </c>
      <c r="C983" s="169"/>
      <c r="D983" s="169"/>
      <c r="E983" s="180"/>
      <c r="F983" s="170"/>
      <c r="G983" s="129"/>
      <c r="H983" s="129"/>
      <c r="I983" s="129"/>
      <c r="J983" s="129"/>
      <c r="K983" s="129"/>
    </row>
    <row r="984" spans="1:11" s="129" customFormat="1" ht="26">
      <c r="A984" s="35"/>
      <c r="B984" s="41" t="s">
        <v>488</v>
      </c>
      <c r="C984" s="32"/>
      <c r="D984" s="33"/>
      <c r="E984" s="33"/>
      <c r="F984" s="34"/>
      <c r="G984" s="90"/>
      <c r="H984" s="90"/>
      <c r="I984" s="90"/>
      <c r="J984" s="90"/>
      <c r="K984" s="90"/>
    </row>
    <row r="985" spans="1:11" s="90" customFormat="1" ht="14">
      <c r="A985" s="178"/>
      <c r="B985" s="41" t="s">
        <v>489</v>
      </c>
      <c r="C985" s="12"/>
      <c r="D985" s="33"/>
      <c r="E985" s="13"/>
      <c r="F985" s="30"/>
      <c r="G985" s="89"/>
      <c r="H985" s="110"/>
      <c r="I985" s="110"/>
    </row>
    <row r="986" spans="1:11" s="90" customFormat="1" ht="42.75" customHeight="1">
      <c r="A986" s="178"/>
      <c r="B986" s="72" t="s">
        <v>1002</v>
      </c>
      <c r="C986" s="12" t="s">
        <v>1</v>
      </c>
      <c r="D986" s="13">
        <v>2</v>
      </c>
      <c r="E986" s="13"/>
      <c r="F986" s="30">
        <f>D986*E986</f>
        <v>0</v>
      </c>
      <c r="G986" s="89"/>
      <c r="H986" s="110"/>
      <c r="I986" s="110"/>
    </row>
    <row r="987" spans="1:11" s="90" customFormat="1" ht="14">
      <c r="A987" s="178"/>
      <c r="B987" s="179"/>
      <c r="C987" s="12"/>
      <c r="D987" s="13"/>
      <c r="E987" s="13"/>
      <c r="F987" s="30"/>
      <c r="G987" s="89"/>
      <c r="H987" s="110"/>
      <c r="I987" s="110"/>
    </row>
    <row r="988" spans="1:11" s="129" customFormat="1" ht="55.5" customHeight="1">
      <c r="A988" s="7" t="s">
        <v>25</v>
      </c>
      <c r="B988" s="41" t="s">
        <v>1003</v>
      </c>
      <c r="C988" s="185"/>
      <c r="D988" s="199"/>
      <c r="E988" s="200"/>
      <c r="F988" s="201"/>
    </row>
    <row r="989" spans="1:11" s="129" customFormat="1" ht="14">
      <c r="A989" s="205"/>
      <c r="B989" s="41" t="s">
        <v>484</v>
      </c>
      <c r="C989" s="185"/>
      <c r="D989" s="199"/>
      <c r="E989" s="200"/>
      <c r="F989" s="201"/>
    </row>
    <row r="990" spans="1:11" s="90" customFormat="1" ht="26">
      <c r="A990" s="206"/>
      <c r="B990" s="41" t="s">
        <v>485</v>
      </c>
      <c r="C990" s="185"/>
      <c r="D990" s="199"/>
      <c r="E990" s="200"/>
      <c r="F990" s="201"/>
      <c r="G990" s="129"/>
      <c r="H990" s="129"/>
      <c r="I990" s="129"/>
      <c r="J990" s="129"/>
      <c r="K990" s="129"/>
    </row>
    <row r="991" spans="1:11" s="129" customFormat="1" ht="104">
      <c r="A991" s="205"/>
      <c r="B991" s="41" t="s">
        <v>1004</v>
      </c>
      <c r="C991" s="116"/>
      <c r="D991" s="116"/>
      <c r="E991" s="202"/>
      <c r="F991" s="203"/>
      <c r="G991" s="90"/>
      <c r="H991" s="90"/>
      <c r="I991" s="90"/>
      <c r="J991" s="90"/>
      <c r="K991" s="90"/>
    </row>
    <row r="992" spans="1:11" s="90" customFormat="1" ht="26">
      <c r="A992" s="72"/>
      <c r="B992" s="41" t="s">
        <v>492</v>
      </c>
      <c r="C992" s="185"/>
      <c r="D992" s="199"/>
      <c r="E992" s="200"/>
      <c r="F992" s="201"/>
      <c r="G992" s="129"/>
      <c r="H992" s="129"/>
      <c r="I992" s="129"/>
      <c r="J992" s="129"/>
      <c r="K992" s="129"/>
    </row>
    <row r="993" spans="1:11" s="129" customFormat="1" ht="65">
      <c r="A993" s="190"/>
      <c r="B993" s="41" t="s">
        <v>493</v>
      </c>
      <c r="C993" s="185"/>
      <c r="D993" s="199"/>
      <c r="E993" s="200"/>
      <c r="F993" s="201"/>
    </row>
    <row r="994" spans="1:11" s="129" customFormat="1" ht="26">
      <c r="A994" s="205"/>
      <c r="B994" s="41" t="s">
        <v>488</v>
      </c>
      <c r="C994" s="116"/>
      <c r="D994" s="116"/>
      <c r="E994" s="202"/>
      <c r="F994" s="203"/>
      <c r="G994" s="90"/>
      <c r="H994" s="90"/>
      <c r="I994" s="90"/>
      <c r="J994" s="90"/>
      <c r="K994" s="90"/>
    </row>
    <row r="995" spans="1:11" s="90" customFormat="1" ht="14">
      <c r="A995" s="871"/>
      <c r="B995" s="41" t="s">
        <v>489</v>
      </c>
      <c r="C995" s="123"/>
      <c r="D995" s="123"/>
      <c r="E995" s="123"/>
      <c r="F995" s="207"/>
      <c r="G995" s="89"/>
      <c r="H995" s="110"/>
      <c r="I995" s="110"/>
    </row>
    <row r="996" spans="1:11" s="90" customFormat="1" ht="52">
      <c r="A996" s="871"/>
      <c r="B996" s="41" t="s">
        <v>507</v>
      </c>
      <c r="C996" s="12" t="s">
        <v>1</v>
      </c>
      <c r="D996" s="13">
        <v>1</v>
      </c>
      <c r="E996" s="13"/>
      <c r="F996" s="30">
        <f t="shared" ref="F996" si="76">SUM(D996*E996)</f>
        <v>0</v>
      </c>
      <c r="G996" s="129"/>
      <c r="H996" s="129"/>
      <c r="I996" s="129"/>
      <c r="J996" s="129"/>
      <c r="K996" s="129"/>
    </row>
    <row r="997" spans="1:11" s="90" customFormat="1" ht="14">
      <c r="A997" s="871"/>
      <c r="B997" s="41"/>
      <c r="C997" s="12"/>
      <c r="D997" s="13"/>
      <c r="E997" s="13"/>
      <c r="F997" s="30"/>
      <c r="G997" s="129"/>
      <c r="H997" s="129"/>
      <c r="I997" s="129"/>
      <c r="J997" s="129"/>
      <c r="K997" s="129"/>
    </row>
    <row r="998" spans="1:11" s="129" customFormat="1" ht="91">
      <c r="A998" s="7" t="s">
        <v>26</v>
      </c>
      <c r="B998" s="41" t="s">
        <v>1006</v>
      </c>
      <c r="C998" s="185"/>
      <c r="D998" s="199"/>
      <c r="E998" s="200"/>
      <c r="F998" s="201"/>
    </row>
    <row r="999" spans="1:11" s="129" customFormat="1" ht="14">
      <c r="A999" s="205"/>
      <c r="B999" s="41" t="s">
        <v>484</v>
      </c>
      <c r="C999" s="185"/>
      <c r="D999" s="199"/>
      <c r="E999" s="200"/>
      <c r="F999" s="201"/>
    </row>
    <row r="1000" spans="1:11" s="90" customFormat="1" ht="26">
      <c r="A1000" s="206"/>
      <c r="B1000" s="41" t="s">
        <v>485</v>
      </c>
      <c r="C1000" s="185"/>
      <c r="D1000" s="199"/>
      <c r="E1000" s="200"/>
      <c r="F1000" s="201"/>
      <c r="G1000" s="129"/>
      <c r="H1000" s="129"/>
      <c r="I1000" s="129"/>
      <c r="J1000" s="129"/>
      <c r="K1000" s="129"/>
    </row>
    <row r="1001" spans="1:11" s="129" customFormat="1" ht="104">
      <c r="A1001" s="205"/>
      <c r="B1001" s="41" t="s">
        <v>1005</v>
      </c>
      <c r="C1001" s="116"/>
      <c r="D1001" s="116"/>
      <c r="E1001" s="202"/>
      <c r="F1001" s="203"/>
      <c r="G1001" s="90"/>
      <c r="H1001" s="90"/>
      <c r="I1001" s="90"/>
      <c r="J1001" s="90"/>
      <c r="K1001" s="90"/>
    </row>
    <row r="1002" spans="1:11" s="90" customFormat="1" ht="26">
      <c r="A1002" s="72"/>
      <c r="B1002" s="41" t="s">
        <v>492</v>
      </c>
      <c r="C1002" s="185"/>
      <c r="D1002" s="199"/>
      <c r="E1002" s="200"/>
      <c r="F1002" s="201"/>
      <c r="G1002" s="129"/>
      <c r="H1002" s="129"/>
      <c r="I1002" s="129"/>
      <c r="J1002" s="129"/>
      <c r="K1002" s="129"/>
    </row>
    <row r="1003" spans="1:11" s="129" customFormat="1" ht="65">
      <c r="A1003" s="190"/>
      <c r="B1003" s="41" t="s">
        <v>493</v>
      </c>
      <c r="C1003" s="185"/>
      <c r="D1003" s="199"/>
      <c r="E1003" s="200"/>
      <c r="F1003" s="201"/>
    </row>
    <row r="1004" spans="1:11" s="129" customFormat="1" ht="26">
      <c r="A1004" s="205"/>
      <c r="B1004" s="41" t="s">
        <v>488</v>
      </c>
      <c r="C1004" s="116"/>
      <c r="D1004" s="116"/>
      <c r="E1004" s="202"/>
      <c r="F1004" s="203"/>
      <c r="G1004" s="90"/>
      <c r="H1004" s="90"/>
      <c r="I1004" s="90"/>
      <c r="J1004" s="90"/>
      <c r="K1004" s="90"/>
    </row>
    <row r="1005" spans="1:11" s="90" customFormat="1" ht="14">
      <c r="A1005" s="871"/>
      <c r="B1005" s="41" t="s">
        <v>489</v>
      </c>
      <c r="C1005" s="123"/>
      <c r="D1005" s="123"/>
      <c r="E1005" s="123"/>
      <c r="F1005" s="207"/>
      <c r="G1005" s="89"/>
      <c r="H1005" s="110"/>
      <c r="I1005" s="110"/>
    </row>
    <row r="1006" spans="1:11" s="90" customFormat="1" ht="52">
      <c r="A1006" s="871"/>
      <c r="B1006" s="41" t="s">
        <v>507</v>
      </c>
      <c r="C1006" s="12" t="s">
        <v>1</v>
      </c>
      <c r="D1006" s="13">
        <v>1</v>
      </c>
      <c r="E1006" s="13"/>
      <c r="F1006" s="30">
        <f t="shared" ref="F1006" si="77">SUM(D1006*E1006)</f>
        <v>0</v>
      </c>
      <c r="G1006" s="129"/>
      <c r="H1006" s="129"/>
      <c r="I1006" s="129"/>
      <c r="J1006" s="129"/>
      <c r="K1006" s="129"/>
    </row>
    <row r="1007" spans="1:11" s="90" customFormat="1" ht="14">
      <c r="A1007" s="871"/>
      <c r="B1007" s="41"/>
      <c r="C1007" s="12"/>
      <c r="D1007" s="13"/>
      <c r="E1007" s="13"/>
      <c r="F1007" s="30"/>
      <c r="G1007" s="129"/>
      <c r="H1007" s="129"/>
      <c r="I1007" s="129"/>
      <c r="J1007" s="129"/>
      <c r="K1007" s="129"/>
    </row>
    <row r="1008" spans="1:11" s="129" customFormat="1" ht="39">
      <c r="A1008" s="7" t="s">
        <v>27</v>
      </c>
      <c r="B1008" s="41" t="s">
        <v>1016</v>
      </c>
      <c r="C1008" s="181"/>
      <c r="D1008" s="182"/>
      <c r="E1008" s="182"/>
      <c r="F1008" s="183"/>
    </row>
    <row r="1009" spans="1:11" s="129" customFormat="1" ht="13">
      <c r="A1009" s="35"/>
      <c r="B1009" s="41" t="s">
        <v>484</v>
      </c>
      <c r="C1009" s="32"/>
      <c r="D1009" s="33"/>
      <c r="E1009" s="33"/>
      <c r="F1009" s="34"/>
    </row>
    <row r="1010" spans="1:11" s="129" customFormat="1" ht="117">
      <c r="A1010" s="35"/>
      <c r="B1010" s="41" t="s">
        <v>1014</v>
      </c>
      <c r="C1010" s="32"/>
      <c r="D1010" s="33"/>
      <c r="E1010" s="33"/>
      <c r="F1010" s="34"/>
    </row>
    <row r="1011" spans="1:11" s="90" customFormat="1" ht="26">
      <c r="A1011" s="178"/>
      <c r="B1011" s="41" t="s">
        <v>485</v>
      </c>
      <c r="C1011" s="169"/>
      <c r="D1011" s="169"/>
      <c r="E1011" s="180"/>
      <c r="F1011" s="170"/>
      <c r="G1011" s="129"/>
      <c r="H1011" s="129"/>
      <c r="I1011" s="129"/>
      <c r="J1011" s="129"/>
      <c r="K1011" s="129"/>
    </row>
    <row r="1012" spans="1:11" s="90" customFormat="1" ht="81.75" customHeight="1">
      <c r="A1012" s="7"/>
      <c r="B1012" s="41" t="s">
        <v>486</v>
      </c>
      <c r="C1012" s="32"/>
      <c r="D1012" s="33"/>
      <c r="E1012" s="33"/>
      <c r="F1012" s="34"/>
      <c r="G1012" s="129"/>
      <c r="H1012" s="129"/>
      <c r="I1012" s="129"/>
      <c r="J1012" s="129"/>
      <c r="K1012" s="129"/>
    </row>
    <row r="1013" spans="1:11" s="129" customFormat="1" ht="26">
      <c r="A1013" s="35"/>
      <c r="B1013" s="41" t="s">
        <v>488</v>
      </c>
      <c r="C1013" s="32"/>
      <c r="D1013" s="33"/>
      <c r="E1013" s="33"/>
      <c r="F1013" s="34"/>
      <c r="G1013" s="90"/>
      <c r="H1013" s="90"/>
      <c r="I1013" s="90"/>
      <c r="J1013" s="90"/>
      <c r="K1013" s="90"/>
    </row>
    <row r="1014" spans="1:11" s="90" customFormat="1" ht="14">
      <c r="A1014" s="178"/>
      <c r="B1014" s="41" t="s">
        <v>489</v>
      </c>
      <c r="C1014" s="12"/>
      <c r="D1014" s="33"/>
      <c r="E1014" s="13"/>
      <c r="F1014" s="30"/>
      <c r="G1014" s="89"/>
      <c r="H1014" s="110"/>
      <c r="I1014" s="110"/>
    </row>
    <row r="1015" spans="1:11" s="90" customFormat="1" ht="39">
      <c r="A1015" s="178"/>
      <c r="B1015" s="179" t="s">
        <v>1015</v>
      </c>
      <c r="C1015" s="12" t="s">
        <v>1</v>
      </c>
      <c r="D1015" s="13">
        <v>1</v>
      </c>
      <c r="E1015" s="13"/>
      <c r="F1015" s="30">
        <f>D1015*E1015</f>
        <v>0</v>
      </c>
      <c r="G1015" s="89"/>
      <c r="H1015" s="110"/>
      <c r="I1015" s="110"/>
    </row>
    <row r="1016" spans="1:11" s="90" customFormat="1" ht="14">
      <c r="A1016" s="871"/>
      <c r="B1016" s="41"/>
      <c r="C1016" s="12"/>
      <c r="D1016" s="13"/>
      <c r="E1016" s="13"/>
      <c r="F1016" s="30"/>
      <c r="G1016" s="129"/>
      <c r="H1016" s="129"/>
      <c r="I1016" s="129"/>
      <c r="J1016" s="129"/>
      <c r="K1016" s="129"/>
    </row>
    <row r="1017" spans="1:11" s="129" customFormat="1" ht="39">
      <c r="A1017" s="7" t="s">
        <v>28</v>
      </c>
      <c r="B1017" s="41" t="s">
        <v>1018</v>
      </c>
      <c r="C1017" s="181"/>
      <c r="D1017" s="182"/>
      <c r="E1017" s="182"/>
      <c r="F1017" s="183"/>
    </row>
    <row r="1018" spans="1:11" s="129" customFormat="1" ht="13">
      <c r="A1018" s="35"/>
      <c r="B1018" s="41" t="s">
        <v>484</v>
      </c>
      <c r="C1018" s="32"/>
      <c r="D1018" s="33"/>
      <c r="E1018" s="33"/>
      <c r="F1018" s="34"/>
    </row>
    <row r="1019" spans="1:11" s="129" customFormat="1" ht="130">
      <c r="A1019" s="35"/>
      <c r="B1019" s="41" t="s">
        <v>1017</v>
      </c>
      <c r="C1019" s="32"/>
      <c r="D1019" s="33"/>
      <c r="E1019" s="33"/>
      <c r="F1019" s="34"/>
    </row>
    <row r="1020" spans="1:11" s="90" customFormat="1" ht="26">
      <c r="A1020" s="178"/>
      <c r="B1020" s="41" t="s">
        <v>485</v>
      </c>
      <c r="C1020" s="169"/>
      <c r="D1020" s="169"/>
      <c r="E1020" s="180"/>
      <c r="F1020" s="170"/>
      <c r="G1020" s="129"/>
      <c r="H1020" s="129"/>
      <c r="I1020" s="129"/>
      <c r="J1020" s="129"/>
      <c r="K1020" s="129"/>
    </row>
    <row r="1021" spans="1:11" s="90" customFormat="1" ht="81.75" customHeight="1">
      <c r="A1021" s="7"/>
      <c r="B1021" s="41" t="s">
        <v>486</v>
      </c>
      <c r="C1021" s="32"/>
      <c r="D1021" s="33"/>
      <c r="E1021" s="33"/>
      <c r="F1021" s="34"/>
      <c r="G1021" s="129"/>
      <c r="H1021" s="129"/>
      <c r="I1021" s="129"/>
      <c r="J1021" s="129"/>
      <c r="K1021" s="129"/>
    </row>
    <row r="1022" spans="1:11" s="129" customFormat="1" ht="26">
      <c r="A1022" s="35"/>
      <c r="B1022" s="41" t="s">
        <v>488</v>
      </c>
      <c r="C1022" s="32"/>
      <c r="D1022" s="33"/>
      <c r="E1022" s="33"/>
      <c r="F1022" s="34"/>
      <c r="G1022" s="90"/>
      <c r="H1022" s="90"/>
      <c r="I1022" s="90"/>
      <c r="J1022" s="90"/>
      <c r="K1022" s="90"/>
    </row>
    <row r="1023" spans="1:11" s="90" customFormat="1" ht="14">
      <c r="A1023" s="178"/>
      <c r="B1023" s="41" t="s">
        <v>489</v>
      </c>
      <c r="C1023" s="12"/>
      <c r="D1023" s="33"/>
      <c r="E1023" s="13"/>
      <c r="F1023" s="30"/>
      <c r="G1023" s="89"/>
      <c r="H1023" s="110"/>
      <c r="I1023" s="110"/>
    </row>
    <row r="1024" spans="1:11" s="90" customFormat="1" ht="39">
      <c r="A1024" s="178"/>
      <c r="B1024" s="179" t="s">
        <v>1019</v>
      </c>
      <c r="C1024" s="12" t="s">
        <v>1</v>
      </c>
      <c r="D1024" s="13">
        <v>1</v>
      </c>
      <c r="E1024" s="13"/>
      <c r="F1024" s="30">
        <f>D1024*E1024</f>
        <v>0</v>
      </c>
      <c r="G1024" s="89"/>
      <c r="H1024" s="110"/>
      <c r="I1024" s="110"/>
    </row>
    <row r="1025" spans="1:11" s="90" customFormat="1" ht="14">
      <c r="A1025" s="178"/>
      <c r="B1025" s="179"/>
      <c r="C1025" s="12"/>
      <c r="D1025" s="13"/>
      <c r="E1025" s="13"/>
      <c r="F1025" s="30"/>
      <c r="G1025" s="89"/>
      <c r="H1025" s="110"/>
      <c r="I1025" s="110"/>
    </row>
    <row r="1026" spans="1:11" s="129" customFormat="1" ht="39">
      <c r="A1026" s="7" t="s">
        <v>29</v>
      </c>
      <c r="B1026" s="41" t="s">
        <v>1025</v>
      </c>
      <c r="C1026" s="181"/>
      <c r="D1026" s="182"/>
      <c r="E1026" s="182"/>
      <c r="F1026" s="183"/>
    </row>
    <row r="1027" spans="1:11" s="129" customFormat="1" ht="13">
      <c r="A1027" s="35"/>
      <c r="B1027" s="41" t="s">
        <v>484</v>
      </c>
      <c r="C1027" s="32"/>
      <c r="D1027" s="33"/>
      <c r="E1027" s="33"/>
      <c r="F1027" s="34"/>
    </row>
    <row r="1028" spans="1:11" s="129" customFormat="1" ht="104">
      <c r="A1028" s="35"/>
      <c r="B1028" s="41" t="s">
        <v>1023</v>
      </c>
      <c r="C1028" s="32"/>
      <c r="D1028" s="33"/>
      <c r="E1028" s="33"/>
      <c r="F1028" s="34"/>
    </row>
    <row r="1029" spans="1:11" s="90" customFormat="1" ht="26">
      <c r="A1029" s="178"/>
      <c r="B1029" s="41" t="s">
        <v>485</v>
      </c>
      <c r="C1029" s="169"/>
      <c r="D1029" s="169"/>
      <c r="E1029" s="180"/>
      <c r="F1029" s="170"/>
      <c r="G1029" s="129"/>
      <c r="H1029" s="129"/>
      <c r="I1029" s="129"/>
      <c r="J1029" s="129"/>
      <c r="K1029" s="129"/>
    </row>
    <row r="1030" spans="1:11" s="90" customFormat="1" ht="81.75" customHeight="1">
      <c r="A1030" s="7"/>
      <c r="B1030" s="41" t="s">
        <v>486</v>
      </c>
      <c r="C1030" s="32"/>
      <c r="D1030" s="33"/>
      <c r="E1030" s="33"/>
      <c r="F1030" s="34"/>
      <c r="G1030" s="129"/>
      <c r="H1030" s="129"/>
      <c r="I1030" s="129"/>
      <c r="J1030" s="129"/>
      <c r="K1030" s="129"/>
    </row>
    <row r="1031" spans="1:11" s="129" customFormat="1" ht="26">
      <c r="A1031" s="35"/>
      <c r="B1031" s="41" t="s">
        <v>488</v>
      </c>
      <c r="C1031" s="32"/>
      <c r="D1031" s="33"/>
      <c r="E1031" s="33"/>
      <c r="F1031" s="34"/>
      <c r="G1031" s="90"/>
      <c r="H1031" s="90"/>
      <c r="I1031" s="90"/>
      <c r="J1031" s="90"/>
      <c r="K1031" s="90"/>
    </row>
    <row r="1032" spans="1:11" s="90" customFormat="1" ht="14">
      <c r="A1032" s="178"/>
      <c r="B1032" s="41" t="s">
        <v>489</v>
      </c>
      <c r="C1032" s="12"/>
      <c r="D1032" s="33"/>
      <c r="E1032" s="13"/>
      <c r="F1032" s="30"/>
      <c r="G1032" s="89"/>
      <c r="H1032" s="110"/>
      <c r="I1032" s="110"/>
    </row>
    <row r="1033" spans="1:11" s="90" customFormat="1" ht="39">
      <c r="A1033" s="178"/>
      <c r="B1033" s="179" t="s">
        <v>1024</v>
      </c>
      <c r="C1033" s="12" t="s">
        <v>1</v>
      </c>
      <c r="D1033" s="13">
        <v>1</v>
      </c>
      <c r="E1033" s="13"/>
      <c r="F1033" s="30">
        <f>D1033*E1033</f>
        <v>0</v>
      </c>
      <c r="G1033" s="89"/>
      <c r="H1033" s="110"/>
      <c r="I1033" s="110"/>
    </row>
    <row r="1034" spans="1:11" s="90" customFormat="1" ht="14">
      <c r="A1034" s="178"/>
      <c r="B1034" s="179"/>
      <c r="C1034" s="12"/>
      <c r="D1034" s="13"/>
      <c r="E1034" s="13"/>
      <c r="F1034" s="30"/>
      <c r="G1034" s="89"/>
      <c r="H1034" s="110"/>
      <c r="I1034" s="110"/>
    </row>
    <row r="1035" spans="1:11" s="129" customFormat="1" ht="39">
      <c r="A1035" s="7" t="s">
        <v>30</v>
      </c>
      <c r="B1035" s="41" t="s">
        <v>1026</v>
      </c>
      <c r="C1035" s="181"/>
      <c r="D1035" s="182"/>
      <c r="E1035" s="182"/>
      <c r="F1035" s="183"/>
    </row>
    <row r="1036" spans="1:11" s="129" customFormat="1" ht="13">
      <c r="A1036" s="35"/>
      <c r="B1036" s="41" t="s">
        <v>484</v>
      </c>
      <c r="C1036" s="32"/>
      <c r="D1036" s="33"/>
      <c r="E1036" s="33"/>
      <c r="F1036" s="34"/>
    </row>
    <row r="1037" spans="1:11" s="129" customFormat="1" ht="104">
      <c r="A1037" s="35"/>
      <c r="B1037" s="41" t="s">
        <v>1027</v>
      </c>
      <c r="C1037" s="32"/>
      <c r="D1037" s="33"/>
      <c r="E1037" s="33"/>
      <c r="F1037" s="34"/>
    </row>
    <row r="1038" spans="1:11" s="90" customFormat="1" ht="91">
      <c r="A1038" s="185"/>
      <c r="B1038" s="41" t="s">
        <v>487</v>
      </c>
      <c r="C1038" s="181"/>
      <c r="D1038" s="182"/>
      <c r="E1038" s="182"/>
      <c r="F1038" s="183"/>
    </row>
    <row r="1039" spans="1:11" s="90" customFormat="1" ht="26">
      <c r="A1039" s="178"/>
      <c r="B1039" s="41" t="s">
        <v>485</v>
      </c>
      <c r="C1039" s="169"/>
      <c r="D1039" s="169"/>
      <c r="E1039" s="180"/>
      <c r="F1039" s="170"/>
      <c r="G1039" s="129"/>
      <c r="H1039" s="129"/>
      <c r="I1039" s="129"/>
      <c r="J1039" s="129"/>
      <c r="K1039" s="129"/>
    </row>
    <row r="1040" spans="1:11" s="90" customFormat="1" ht="81.75" customHeight="1">
      <c r="A1040" s="7"/>
      <c r="B1040" s="41" t="s">
        <v>486</v>
      </c>
      <c r="C1040" s="32"/>
      <c r="D1040" s="33"/>
      <c r="E1040" s="33"/>
      <c r="F1040" s="34"/>
      <c r="G1040" s="129"/>
      <c r="H1040" s="129"/>
      <c r="I1040" s="129"/>
      <c r="J1040" s="129"/>
      <c r="K1040" s="129"/>
    </row>
    <row r="1041" spans="1:11" s="129" customFormat="1" ht="26">
      <c r="A1041" s="35"/>
      <c r="B1041" s="41" t="s">
        <v>488</v>
      </c>
      <c r="C1041" s="32"/>
      <c r="D1041" s="33"/>
      <c r="E1041" s="33"/>
      <c r="F1041" s="34"/>
      <c r="G1041" s="90"/>
      <c r="H1041" s="90"/>
      <c r="I1041" s="90"/>
      <c r="J1041" s="90"/>
      <c r="K1041" s="90"/>
    </row>
    <row r="1042" spans="1:11" s="90" customFormat="1" ht="14">
      <c r="A1042" s="178"/>
      <c r="B1042" s="41" t="s">
        <v>489</v>
      </c>
      <c r="C1042" s="12"/>
      <c r="D1042" s="33"/>
      <c r="E1042" s="13"/>
      <c r="F1042" s="30"/>
      <c r="G1042" s="89"/>
      <c r="H1042" s="110"/>
      <c r="I1042" s="110"/>
    </row>
    <row r="1043" spans="1:11" s="90" customFormat="1" ht="39">
      <c r="A1043" s="178"/>
      <c r="B1043" s="179" t="s">
        <v>1028</v>
      </c>
      <c r="C1043" s="12" t="s">
        <v>1</v>
      </c>
      <c r="D1043" s="13">
        <v>2</v>
      </c>
      <c r="E1043" s="13"/>
      <c r="F1043" s="30">
        <f>D1043*E1043</f>
        <v>0</v>
      </c>
      <c r="G1043" s="89"/>
      <c r="H1043" s="110"/>
      <c r="I1043" s="110"/>
    </row>
    <row r="1044" spans="1:11" s="90" customFormat="1" ht="14">
      <c r="A1044" s="871"/>
      <c r="B1044" s="41"/>
      <c r="C1044" s="12"/>
      <c r="D1044" s="13"/>
      <c r="E1044" s="13"/>
      <c r="F1044" s="30"/>
      <c r="G1044" s="129"/>
      <c r="H1044" s="129"/>
      <c r="I1044" s="129"/>
      <c r="J1044" s="129"/>
      <c r="K1044" s="129"/>
    </row>
    <row r="1045" spans="1:11" s="129" customFormat="1" ht="39">
      <c r="A1045" s="7" t="s">
        <v>31</v>
      </c>
      <c r="B1045" s="41" t="s">
        <v>1020</v>
      </c>
      <c r="C1045" s="181"/>
      <c r="D1045" s="182"/>
      <c r="E1045" s="182"/>
      <c r="F1045" s="183"/>
    </row>
    <row r="1046" spans="1:11" s="129" customFormat="1" ht="13">
      <c r="A1046" s="35"/>
      <c r="B1046" s="41" t="s">
        <v>484</v>
      </c>
      <c r="C1046" s="32"/>
      <c r="D1046" s="33"/>
      <c r="E1046" s="33"/>
      <c r="F1046" s="34"/>
    </row>
    <row r="1047" spans="1:11" s="129" customFormat="1" ht="130">
      <c r="A1047" s="35"/>
      <c r="B1047" s="41" t="s">
        <v>1022</v>
      </c>
      <c r="C1047" s="32"/>
      <c r="D1047" s="33"/>
      <c r="E1047" s="33"/>
      <c r="F1047" s="34"/>
    </row>
    <row r="1048" spans="1:11" s="90" customFormat="1" ht="26">
      <c r="A1048" s="178"/>
      <c r="B1048" s="41" t="s">
        <v>485</v>
      </c>
      <c r="C1048" s="169"/>
      <c r="D1048" s="169"/>
      <c r="E1048" s="180"/>
      <c r="F1048" s="170"/>
      <c r="G1048" s="129"/>
      <c r="H1048" s="129"/>
      <c r="I1048" s="129"/>
      <c r="J1048" s="129"/>
      <c r="K1048" s="129"/>
    </row>
    <row r="1049" spans="1:11" s="90" customFormat="1" ht="81.75" customHeight="1">
      <c r="A1049" s="7"/>
      <c r="B1049" s="41" t="s">
        <v>486</v>
      </c>
      <c r="C1049" s="32"/>
      <c r="D1049" s="33"/>
      <c r="E1049" s="33"/>
      <c r="F1049" s="34"/>
      <c r="G1049" s="129"/>
      <c r="H1049" s="129"/>
      <c r="I1049" s="129"/>
      <c r="J1049" s="129"/>
      <c r="K1049" s="129"/>
    </row>
    <row r="1050" spans="1:11" s="129" customFormat="1" ht="26">
      <c r="A1050" s="35"/>
      <c r="B1050" s="41" t="s">
        <v>488</v>
      </c>
      <c r="C1050" s="32"/>
      <c r="D1050" s="33"/>
      <c r="E1050" s="33"/>
      <c r="F1050" s="34"/>
      <c r="G1050" s="90"/>
      <c r="H1050" s="90"/>
      <c r="I1050" s="90"/>
      <c r="J1050" s="90"/>
      <c r="K1050" s="90"/>
    </row>
    <row r="1051" spans="1:11" s="90" customFormat="1" ht="14">
      <c r="A1051" s="178"/>
      <c r="B1051" s="41" t="s">
        <v>489</v>
      </c>
      <c r="C1051" s="12"/>
      <c r="D1051" s="33"/>
      <c r="E1051" s="13"/>
      <c r="F1051" s="30"/>
      <c r="G1051" s="89"/>
      <c r="H1051" s="110"/>
      <c r="I1051" s="110"/>
    </row>
    <row r="1052" spans="1:11" s="90" customFormat="1" ht="39">
      <c r="A1052" s="178"/>
      <c r="B1052" s="179" t="s">
        <v>1021</v>
      </c>
      <c r="C1052" s="12" t="s">
        <v>1</v>
      </c>
      <c r="D1052" s="13">
        <v>1</v>
      </c>
      <c r="E1052" s="13"/>
      <c r="F1052" s="30">
        <f>D1052*E1052</f>
        <v>0</v>
      </c>
      <c r="G1052" s="89"/>
      <c r="H1052" s="110"/>
      <c r="I1052" s="110"/>
    </row>
    <row r="1053" spans="1:11" s="90" customFormat="1" ht="14">
      <c r="A1053" s="871"/>
      <c r="B1053" s="41"/>
      <c r="C1053" s="12"/>
      <c r="D1053" s="13"/>
      <c r="E1053" s="13"/>
      <c r="F1053" s="30"/>
      <c r="G1053" s="129"/>
      <c r="H1053" s="129"/>
      <c r="I1053" s="129"/>
      <c r="J1053" s="129"/>
      <c r="K1053" s="129"/>
    </row>
    <row r="1054" spans="1:11" s="129" customFormat="1" ht="39">
      <c r="A1054" s="7" t="s">
        <v>32</v>
      </c>
      <c r="B1054" s="41" t="s">
        <v>1037</v>
      </c>
      <c r="C1054" s="181"/>
      <c r="D1054" s="182"/>
      <c r="E1054" s="182"/>
      <c r="F1054" s="183"/>
    </row>
    <row r="1055" spans="1:11" s="129" customFormat="1" ht="15.75" customHeight="1">
      <c r="A1055" s="35"/>
      <c r="B1055" s="41" t="s">
        <v>484</v>
      </c>
      <c r="C1055" s="32"/>
      <c r="D1055" s="33"/>
      <c r="E1055" s="33"/>
      <c r="F1055" s="34"/>
    </row>
    <row r="1056" spans="1:11" s="129" customFormat="1" ht="104">
      <c r="A1056" s="35"/>
      <c r="B1056" s="41" t="s">
        <v>1035</v>
      </c>
      <c r="C1056" s="32"/>
      <c r="D1056" s="33"/>
      <c r="E1056" s="33"/>
      <c r="F1056" s="34"/>
    </row>
    <row r="1057" spans="1:11" s="90" customFormat="1" ht="26">
      <c r="A1057" s="178"/>
      <c r="B1057" s="41" t="s">
        <v>485</v>
      </c>
      <c r="C1057" s="169"/>
      <c r="D1057" s="169"/>
      <c r="E1057" s="180"/>
      <c r="F1057" s="170"/>
      <c r="G1057" s="129"/>
      <c r="H1057" s="129"/>
      <c r="I1057" s="129"/>
      <c r="J1057" s="129"/>
      <c r="K1057" s="129"/>
    </row>
    <row r="1058" spans="1:11" s="90" customFormat="1" ht="26">
      <c r="A1058" s="204"/>
      <c r="B1058" s="41" t="s">
        <v>492</v>
      </c>
      <c r="C1058" s="185"/>
      <c r="D1058" s="199"/>
      <c r="E1058" s="200"/>
      <c r="F1058" s="201"/>
      <c r="G1058" s="129"/>
      <c r="H1058" s="129"/>
      <c r="I1058" s="129"/>
      <c r="J1058" s="129"/>
      <c r="K1058" s="129"/>
    </row>
    <row r="1059" spans="1:11" s="90" customFormat="1" ht="14">
      <c r="A1059" s="178"/>
      <c r="B1059" s="41" t="s">
        <v>489</v>
      </c>
      <c r="C1059" s="12"/>
      <c r="D1059" s="33"/>
      <c r="E1059" s="13"/>
      <c r="F1059" s="30"/>
      <c r="G1059" s="89"/>
      <c r="H1059" s="110"/>
      <c r="I1059" s="110"/>
    </row>
    <row r="1060" spans="1:11" s="90" customFormat="1" ht="26">
      <c r="A1060" s="178"/>
      <c r="B1060" s="179" t="s">
        <v>1036</v>
      </c>
      <c r="C1060" s="12" t="s">
        <v>1</v>
      </c>
      <c r="D1060" s="13">
        <v>1</v>
      </c>
      <c r="E1060" s="13"/>
      <c r="F1060" s="30">
        <f>D1060*E1060</f>
        <v>0</v>
      </c>
      <c r="G1060" s="89"/>
      <c r="H1060" s="110"/>
      <c r="I1060" s="110"/>
    </row>
    <row r="1061" spans="1:11" s="90" customFormat="1" ht="14">
      <c r="A1061" s="178"/>
      <c r="B1061" s="179"/>
      <c r="C1061" s="12"/>
      <c r="D1061" s="13"/>
      <c r="E1061" s="13"/>
      <c r="F1061" s="30"/>
      <c r="G1061" s="89"/>
      <c r="H1061" s="110"/>
      <c r="I1061" s="110"/>
    </row>
    <row r="1062" spans="1:11" s="129" customFormat="1" ht="65.25" customHeight="1">
      <c r="A1062" s="7" t="s">
        <v>67</v>
      </c>
      <c r="B1062" s="41" t="s">
        <v>1040</v>
      </c>
      <c r="C1062" s="181"/>
      <c r="D1062" s="182"/>
      <c r="E1062" s="182"/>
      <c r="F1062" s="183"/>
    </row>
    <row r="1063" spans="1:11" s="129" customFormat="1" ht="91">
      <c r="A1063" s="35"/>
      <c r="B1063" s="41" t="s">
        <v>1038</v>
      </c>
      <c r="C1063" s="32"/>
      <c r="D1063" s="33"/>
      <c r="E1063" s="33"/>
      <c r="F1063" s="34"/>
    </row>
    <row r="1064" spans="1:11" s="90" customFormat="1" ht="26">
      <c r="A1064" s="178"/>
      <c r="B1064" s="41" t="s">
        <v>485</v>
      </c>
      <c r="C1064" s="169"/>
      <c r="D1064" s="169"/>
      <c r="E1064" s="180"/>
      <c r="F1064" s="170"/>
      <c r="G1064" s="129"/>
      <c r="H1064" s="129"/>
      <c r="I1064" s="129"/>
      <c r="J1064" s="129"/>
      <c r="K1064" s="129"/>
    </row>
    <row r="1065" spans="1:11" s="90" customFormat="1" ht="26">
      <c r="A1065" s="204"/>
      <c r="B1065" s="41" t="s">
        <v>492</v>
      </c>
      <c r="C1065" s="185"/>
      <c r="D1065" s="199"/>
      <c r="E1065" s="200"/>
      <c r="F1065" s="201"/>
      <c r="G1065" s="129"/>
      <c r="H1065" s="129"/>
      <c r="I1065" s="129"/>
      <c r="J1065" s="129"/>
      <c r="K1065" s="129"/>
    </row>
    <row r="1066" spans="1:11" s="129" customFormat="1" ht="65">
      <c r="A1066" s="190"/>
      <c r="B1066" s="41" t="s">
        <v>493</v>
      </c>
      <c r="C1066" s="185"/>
      <c r="D1066" s="199"/>
      <c r="E1066" s="200"/>
      <c r="F1066" s="201"/>
    </row>
    <row r="1067" spans="1:11" s="129" customFormat="1" ht="26">
      <c r="A1067" s="35"/>
      <c r="B1067" s="41" t="s">
        <v>488</v>
      </c>
      <c r="C1067" s="32"/>
      <c r="D1067" s="33"/>
      <c r="E1067" s="33"/>
      <c r="F1067" s="34"/>
      <c r="G1067" s="90"/>
      <c r="H1067" s="90"/>
      <c r="I1067" s="90"/>
      <c r="J1067" s="90"/>
      <c r="K1067" s="90"/>
    </row>
    <row r="1068" spans="1:11" s="90" customFormat="1" ht="18" customHeight="1">
      <c r="A1068" s="178"/>
      <c r="B1068" s="41" t="s">
        <v>489</v>
      </c>
      <c r="C1068" s="12"/>
      <c r="D1068" s="33"/>
      <c r="E1068" s="13"/>
      <c r="F1068" s="30"/>
      <c r="G1068" s="89"/>
      <c r="H1068" s="110"/>
      <c r="I1068" s="110"/>
    </row>
    <row r="1069" spans="1:11" s="90" customFormat="1" ht="41.25" customHeight="1">
      <c r="A1069" s="178"/>
      <c r="B1069" s="179" t="s">
        <v>1039</v>
      </c>
      <c r="C1069" s="12" t="s">
        <v>1</v>
      </c>
      <c r="D1069" s="13">
        <v>1</v>
      </c>
      <c r="E1069" s="13"/>
      <c r="F1069" s="30">
        <f>D1069*E1069</f>
        <v>0</v>
      </c>
      <c r="G1069" s="89"/>
      <c r="H1069" s="110"/>
      <c r="I1069" s="110"/>
    </row>
    <row r="1070" spans="1:11" s="90" customFormat="1" ht="14">
      <c r="A1070" s="178"/>
      <c r="B1070" s="179"/>
      <c r="C1070" s="12"/>
      <c r="D1070" s="13"/>
      <c r="E1070" s="13"/>
      <c r="F1070" s="30"/>
      <c r="G1070" s="89"/>
      <c r="H1070" s="110"/>
      <c r="I1070" s="110"/>
    </row>
    <row r="1071" spans="1:11" s="129" customFormat="1" ht="65.25" customHeight="1">
      <c r="A1071" s="7" t="s">
        <v>69</v>
      </c>
      <c r="B1071" s="41" t="s">
        <v>1041</v>
      </c>
      <c r="C1071" s="181"/>
      <c r="D1071" s="182"/>
      <c r="E1071" s="182"/>
      <c r="F1071" s="183"/>
    </row>
    <row r="1072" spans="1:11" s="129" customFormat="1" ht="91.5" customHeight="1">
      <c r="A1072" s="35"/>
      <c r="B1072" s="41" t="s">
        <v>1038</v>
      </c>
      <c r="C1072" s="32"/>
      <c r="D1072" s="33"/>
      <c r="E1072" s="33"/>
      <c r="F1072" s="34"/>
    </row>
    <row r="1073" spans="1:11" s="90" customFormat="1" ht="26">
      <c r="A1073" s="178"/>
      <c r="B1073" s="41" t="s">
        <v>485</v>
      </c>
      <c r="C1073" s="169"/>
      <c r="D1073" s="169"/>
      <c r="E1073" s="180"/>
      <c r="F1073" s="170"/>
      <c r="G1073" s="129"/>
      <c r="H1073" s="129"/>
      <c r="I1073" s="129"/>
      <c r="J1073" s="129"/>
      <c r="K1073" s="129"/>
    </row>
    <row r="1074" spans="1:11" s="90" customFormat="1" ht="26">
      <c r="A1074" s="204"/>
      <c r="B1074" s="41" t="s">
        <v>492</v>
      </c>
      <c r="C1074" s="185"/>
      <c r="D1074" s="199"/>
      <c r="E1074" s="200"/>
      <c r="F1074" s="201"/>
      <c r="G1074" s="129"/>
      <c r="H1074" s="129"/>
      <c r="I1074" s="129"/>
      <c r="J1074" s="129"/>
      <c r="K1074" s="129"/>
    </row>
    <row r="1075" spans="1:11" s="129" customFormat="1" ht="65">
      <c r="A1075" s="190"/>
      <c r="B1075" s="41" t="s">
        <v>493</v>
      </c>
      <c r="C1075" s="185"/>
      <c r="D1075" s="199"/>
      <c r="E1075" s="200"/>
      <c r="F1075" s="201"/>
    </row>
    <row r="1076" spans="1:11" s="129" customFormat="1" ht="26">
      <c r="A1076" s="35"/>
      <c r="B1076" s="41" t="s">
        <v>488</v>
      </c>
      <c r="C1076" s="32"/>
      <c r="D1076" s="33"/>
      <c r="E1076" s="33"/>
      <c r="F1076" s="34"/>
      <c r="G1076" s="90"/>
      <c r="H1076" s="90"/>
      <c r="I1076" s="90"/>
      <c r="J1076" s="90"/>
      <c r="K1076" s="90"/>
    </row>
    <row r="1077" spans="1:11" s="90" customFormat="1" ht="14">
      <c r="A1077" s="178"/>
      <c r="B1077" s="41" t="s">
        <v>489</v>
      </c>
      <c r="C1077" s="12"/>
      <c r="D1077" s="33"/>
      <c r="E1077" s="13"/>
      <c r="F1077" s="30"/>
      <c r="G1077" s="89"/>
      <c r="H1077" s="110"/>
      <c r="I1077" s="110"/>
    </row>
    <row r="1078" spans="1:11" s="90" customFormat="1" ht="39">
      <c r="A1078" s="178"/>
      <c r="B1078" s="179" t="s">
        <v>1039</v>
      </c>
      <c r="C1078" s="12" t="s">
        <v>1</v>
      </c>
      <c r="D1078" s="13">
        <v>1</v>
      </c>
      <c r="E1078" s="13"/>
      <c r="F1078" s="30">
        <f>D1078*E1078</f>
        <v>0</v>
      </c>
      <c r="G1078" s="89"/>
      <c r="H1078" s="110"/>
      <c r="I1078" s="110"/>
    </row>
    <row r="1079" spans="1:11" s="90" customFormat="1" ht="14">
      <c r="A1079" s="178"/>
      <c r="B1079" s="179"/>
      <c r="C1079" s="12"/>
      <c r="D1079" s="13"/>
      <c r="E1079" s="13"/>
      <c r="F1079" s="30"/>
      <c r="G1079" s="89"/>
      <c r="H1079" s="110"/>
      <c r="I1079" s="110"/>
    </row>
    <row r="1080" spans="1:11" s="90" customFormat="1" ht="14">
      <c r="A1080" s="178"/>
      <c r="B1080" s="179"/>
      <c r="C1080" s="12"/>
      <c r="D1080" s="13"/>
      <c r="E1080" s="13"/>
      <c r="F1080" s="30"/>
      <c r="G1080" s="89"/>
      <c r="H1080" s="110"/>
      <c r="I1080" s="110"/>
    </row>
    <row r="1081" spans="1:11" s="4" customFormat="1" ht="13">
      <c r="A1081" s="48" t="s">
        <v>479</v>
      </c>
      <c r="B1081" s="48" t="s">
        <v>483</v>
      </c>
      <c r="C1081" s="53"/>
      <c r="D1081" s="54"/>
      <c r="E1081" s="55"/>
      <c r="F1081" s="57">
        <f>SUM(F783:F1078)</f>
        <v>0</v>
      </c>
    </row>
    <row r="1083" spans="1:11" s="4" customFormat="1" ht="13">
      <c r="A1083" s="48" t="s">
        <v>480</v>
      </c>
      <c r="B1083" s="459" t="s">
        <v>1012</v>
      </c>
      <c r="C1083" s="75" t="s">
        <v>251</v>
      </c>
      <c r="D1083" s="76" t="s">
        <v>248</v>
      </c>
      <c r="E1083" s="77" t="s">
        <v>249</v>
      </c>
      <c r="F1083" s="77" t="s">
        <v>250</v>
      </c>
    </row>
    <row r="1084" spans="1:11" s="4" customFormat="1" ht="13">
      <c r="A1084" s="63"/>
      <c r="B1084" s="385"/>
      <c r="C1084" s="385"/>
      <c r="D1084" s="65"/>
      <c r="E1084" s="66"/>
      <c r="F1084" s="148"/>
    </row>
    <row r="1085" spans="1:11" s="4" customFormat="1" ht="13">
      <c r="A1085" s="11"/>
      <c r="B1085" s="396" t="s">
        <v>956</v>
      </c>
      <c r="C1085" s="396"/>
      <c r="D1085" s="2"/>
      <c r="E1085" s="3"/>
      <c r="F1085" s="2"/>
    </row>
    <row r="1086" spans="1:11" s="4" customFormat="1" ht="13">
      <c r="A1086" s="63"/>
      <c r="B1086" s="385"/>
      <c r="C1086" s="385"/>
      <c r="D1086" s="65"/>
      <c r="E1086" s="66"/>
      <c r="F1086" s="148"/>
    </row>
    <row r="1087" spans="1:11" s="129" customFormat="1" ht="39">
      <c r="A1087" s="7" t="s">
        <v>71</v>
      </c>
      <c r="B1087" s="41" t="s">
        <v>1029</v>
      </c>
      <c r="C1087" s="181"/>
      <c r="D1087" s="182"/>
      <c r="E1087" s="182"/>
      <c r="F1087" s="183"/>
    </row>
    <row r="1088" spans="1:11" s="129" customFormat="1" ht="13">
      <c r="A1088" s="35"/>
      <c r="B1088" s="41" t="s">
        <v>1011</v>
      </c>
      <c r="C1088" s="32"/>
      <c r="D1088" s="33"/>
      <c r="E1088" s="33"/>
      <c r="F1088" s="34"/>
    </row>
    <row r="1089" spans="1:11" s="129" customFormat="1" ht="104">
      <c r="A1089" s="35"/>
      <c r="B1089" s="41" t="s">
        <v>1030</v>
      </c>
      <c r="C1089" s="32"/>
      <c r="D1089" s="33"/>
      <c r="E1089" s="33"/>
      <c r="F1089" s="34"/>
    </row>
    <row r="1090" spans="1:11" s="90" customFormat="1" ht="52">
      <c r="A1090" s="185"/>
      <c r="B1090" s="41" t="s">
        <v>1031</v>
      </c>
      <c r="C1090" s="181"/>
      <c r="D1090" s="182"/>
      <c r="E1090" s="182"/>
      <c r="F1090" s="183"/>
    </row>
    <row r="1091" spans="1:11" s="90" customFormat="1" ht="26">
      <c r="A1091" s="178"/>
      <c r="B1091" s="41" t="s">
        <v>485</v>
      </c>
      <c r="C1091" s="169"/>
      <c r="D1091" s="169"/>
      <c r="E1091" s="180"/>
      <c r="F1091" s="170"/>
      <c r="G1091" s="129"/>
      <c r="H1091" s="129"/>
      <c r="I1091" s="129"/>
      <c r="J1091" s="129"/>
      <c r="K1091" s="129"/>
    </row>
    <row r="1092" spans="1:11" s="90" customFormat="1" ht="81.75" customHeight="1">
      <c r="A1092" s="7"/>
      <c r="B1092" s="41" t="s">
        <v>486</v>
      </c>
      <c r="C1092" s="32"/>
      <c r="D1092" s="33"/>
      <c r="E1092" s="33"/>
      <c r="F1092" s="34"/>
      <c r="G1092" s="129"/>
      <c r="H1092" s="129"/>
      <c r="I1092" s="129"/>
      <c r="J1092" s="129"/>
      <c r="K1092" s="129"/>
    </row>
    <row r="1093" spans="1:11" s="129" customFormat="1" ht="26">
      <c r="A1093" s="35"/>
      <c r="B1093" s="41" t="s">
        <v>488</v>
      </c>
      <c r="C1093" s="32"/>
      <c r="D1093" s="33"/>
      <c r="E1093" s="33"/>
      <c r="F1093" s="34"/>
      <c r="G1093" s="90"/>
      <c r="H1093" s="90"/>
      <c r="I1093" s="90"/>
      <c r="J1093" s="90"/>
      <c r="K1093" s="90"/>
    </row>
    <row r="1094" spans="1:11" s="90" customFormat="1" ht="14">
      <c r="A1094" s="178"/>
      <c r="B1094" s="41" t="s">
        <v>489</v>
      </c>
      <c r="C1094" s="12"/>
      <c r="D1094" s="33"/>
      <c r="E1094" s="13"/>
      <c r="F1094" s="30"/>
      <c r="G1094" s="89"/>
      <c r="H1094" s="110"/>
      <c r="I1094" s="110"/>
    </row>
    <row r="1095" spans="1:11" s="90" customFormat="1" ht="39">
      <c r="A1095" s="178"/>
      <c r="B1095" s="72" t="s">
        <v>1032</v>
      </c>
      <c r="C1095" s="12" t="s">
        <v>1</v>
      </c>
      <c r="D1095" s="13">
        <v>1</v>
      </c>
      <c r="E1095" s="13"/>
      <c r="F1095" s="30">
        <f>D1095*E1095</f>
        <v>0</v>
      </c>
      <c r="G1095" s="89"/>
      <c r="H1095" s="110"/>
      <c r="I1095" s="110"/>
    </row>
    <row r="1096" spans="1:11" s="4" customFormat="1" ht="13">
      <c r="A1096" s="63"/>
      <c r="B1096" s="385"/>
      <c r="C1096" s="385"/>
      <c r="D1096" s="65"/>
      <c r="E1096" s="66"/>
      <c r="F1096" s="148"/>
    </row>
    <row r="1097" spans="1:11" s="129" customFormat="1" ht="39">
      <c r="A1097" s="7" t="s">
        <v>72</v>
      </c>
      <c r="B1097" s="41" t="s">
        <v>1033</v>
      </c>
      <c r="C1097" s="185"/>
      <c r="D1097" s="199"/>
      <c r="E1097" s="200"/>
      <c r="F1097" s="201"/>
    </row>
    <row r="1098" spans="1:11" s="129" customFormat="1" ht="14">
      <c r="A1098" s="205"/>
      <c r="B1098" s="41" t="s">
        <v>1011</v>
      </c>
      <c r="C1098" s="185"/>
      <c r="D1098" s="199"/>
      <c r="E1098" s="200"/>
      <c r="F1098" s="201"/>
    </row>
    <row r="1099" spans="1:11" s="90" customFormat="1" ht="26">
      <c r="A1099" s="206"/>
      <c r="B1099" s="41" t="s">
        <v>1009</v>
      </c>
      <c r="C1099" s="185"/>
      <c r="D1099" s="199"/>
      <c r="E1099" s="200"/>
      <c r="F1099" s="201"/>
      <c r="G1099" s="129"/>
      <c r="H1099" s="129"/>
      <c r="I1099" s="129"/>
      <c r="J1099" s="129"/>
      <c r="K1099" s="129"/>
    </row>
    <row r="1100" spans="1:11" s="129" customFormat="1" ht="91">
      <c r="A1100" s="205"/>
      <c r="B1100" s="41" t="s">
        <v>1010</v>
      </c>
      <c r="C1100" s="116"/>
      <c r="D1100" s="116"/>
      <c r="E1100" s="202"/>
      <c r="F1100" s="203"/>
      <c r="G1100" s="90"/>
      <c r="H1100" s="90"/>
      <c r="I1100" s="90"/>
      <c r="J1100" s="90"/>
      <c r="K1100" s="90"/>
    </row>
    <row r="1101" spans="1:11" s="90" customFormat="1" ht="26">
      <c r="A1101" s="72"/>
      <c r="B1101" s="41" t="s">
        <v>492</v>
      </c>
      <c r="C1101" s="185"/>
      <c r="D1101" s="199"/>
      <c r="E1101" s="200"/>
      <c r="F1101" s="201"/>
      <c r="G1101" s="129"/>
      <c r="H1101" s="129"/>
      <c r="I1101" s="129"/>
      <c r="J1101" s="129"/>
      <c r="K1101" s="129"/>
    </row>
    <row r="1102" spans="1:11" s="129" customFormat="1" ht="65">
      <c r="A1102" s="190"/>
      <c r="B1102" s="41" t="s">
        <v>493</v>
      </c>
      <c r="C1102" s="185"/>
      <c r="D1102" s="199"/>
      <c r="E1102" s="200"/>
      <c r="F1102" s="201"/>
    </row>
    <row r="1103" spans="1:11" s="129" customFormat="1" ht="26">
      <c r="A1103" s="205"/>
      <c r="B1103" s="41" t="s">
        <v>488</v>
      </c>
      <c r="C1103" s="116"/>
      <c r="D1103" s="116"/>
      <c r="E1103" s="202"/>
      <c r="F1103" s="203"/>
      <c r="G1103" s="90"/>
      <c r="H1103" s="90"/>
      <c r="I1103" s="90"/>
      <c r="J1103" s="90"/>
      <c r="K1103" s="90"/>
    </row>
    <row r="1104" spans="1:11" s="90" customFormat="1" ht="39">
      <c r="A1104" s="871"/>
      <c r="B1104" s="41" t="s">
        <v>510</v>
      </c>
      <c r="C1104" s="123"/>
      <c r="D1104" s="123"/>
      <c r="E1104" s="123"/>
      <c r="F1104" s="207"/>
      <c r="G1104" s="89"/>
      <c r="H1104" s="110"/>
      <c r="I1104" s="110"/>
    </row>
    <row r="1105" spans="1:11" s="90" customFormat="1" ht="52">
      <c r="A1105" s="871"/>
      <c r="B1105" s="41" t="s">
        <v>508</v>
      </c>
      <c r="C1105" s="12" t="s">
        <v>1</v>
      </c>
      <c r="D1105" s="13">
        <v>29</v>
      </c>
      <c r="E1105" s="13"/>
      <c r="F1105" s="30">
        <f t="shared" ref="F1105" si="78">SUM(D1105*E1105)</f>
        <v>0</v>
      </c>
      <c r="G1105" s="129"/>
      <c r="H1105" s="129"/>
      <c r="I1105" s="129"/>
      <c r="J1105" s="129"/>
      <c r="K1105" s="129"/>
    </row>
    <row r="1106" spans="1:11" s="90" customFormat="1" ht="14">
      <c r="A1106" s="871"/>
      <c r="B1106" s="41"/>
      <c r="C1106" s="12"/>
      <c r="D1106" s="13"/>
      <c r="E1106" s="13"/>
      <c r="F1106" s="30"/>
      <c r="G1106" s="129"/>
      <c r="H1106" s="129"/>
      <c r="I1106" s="129"/>
      <c r="J1106" s="129"/>
      <c r="K1106" s="129"/>
    </row>
    <row r="1107" spans="1:11" s="129" customFormat="1" ht="39">
      <c r="A1107" s="7" t="s">
        <v>73</v>
      </c>
      <c r="B1107" s="41" t="s">
        <v>1034</v>
      </c>
      <c r="C1107" s="185"/>
      <c r="D1107" s="199"/>
      <c r="E1107" s="200"/>
      <c r="F1107" s="201"/>
    </row>
    <row r="1108" spans="1:11" s="129" customFormat="1" ht="14">
      <c r="A1108" s="205"/>
      <c r="B1108" s="41" t="s">
        <v>1011</v>
      </c>
      <c r="C1108" s="185"/>
      <c r="D1108" s="199"/>
      <c r="E1108" s="200"/>
      <c r="F1108" s="201"/>
    </row>
    <row r="1109" spans="1:11" s="90" customFormat="1" ht="26">
      <c r="A1109" s="206"/>
      <c r="B1109" s="41" t="s">
        <v>1009</v>
      </c>
      <c r="C1109" s="185"/>
      <c r="D1109" s="199"/>
      <c r="E1109" s="200"/>
      <c r="F1109" s="201"/>
      <c r="G1109" s="129"/>
      <c r="H1109" s="129"/>
      <c r="I1109" s="129"/>
      <c r="J1109" s="129"/>
      <c r="K1109" s="129"/>
    </row>
    <row r="1110" spans="1:11" s="129" customFormat="1" ht="104">
      <c r="A1110" s="205"/>
      <c r="B1110" s="41" t="s">
        <v>1013</v>
      </c>
      <c r="C1110" s="116"/>
      <c r="D1110" s="116"/>
      <c r="E1110" s="202"/>
      <c r="F1110" s="203"/>
      <c r="G1110" s="90"/>
      <c r="H1110" s="90"/>
      <c r="I1110" s="90"/>
      <c r="J1110" s="90"/>
      <c r="K1110" s="90"/>
    </row>
    <row r="1111" spans="1:11" s="90" customFormat="1" ht="26">
      <c r="A1111" s="72"/>
      <c r="B1111" s="41" t="s">
        <v>492</v>
      </c>
      <c r="C1111" s="185"/>
      <c r="D1111" s="199"/>
      <c r="E1111" s="200"/>
      <c r="F1111" s="201"/>
      <c r="G1111" s="129"/>
      <c r="H1111" s="129"/>
      <c r="I1111" s="129"/>
      <c r="J1111" s="129"/>
      <c r="K1111" s="129"/>
    </row>
    <row r="1112" spans="1:11" s="129" customFormat="1" ht="65">
      <c r="A1112" s="190"/>
      <c r="B1112" s="41" t="s">
        <v>493</v>
      </c>
      <c r="C1112" s="185"/>
      <c r="D1112" s="199"/>
      <c r="E1112" s="200"/>
      <c r="F1112" s="201"/>
    </row>
    <row r="1113" spans="1:11" s="129" customFormat="1" ht="26">
      <c r="A1113" s="205"/>
      <c r="B1113" s="41" t="s">
        <v>488</v>
      </c>
      <c r="C1113" s="116"/>
      <c r="D1113" s="116"/>
      <c r="E1113" s="202"/>
      <c r="F1113" s="203"/>
      <c r="G1113" s="90"/>
      <c r="H1113" s="90"/>
      <c r="I1113" s="90"/>
      <c r="J1113" s="90"/>
      <c r="K1113" s="90"/>
    </row>
    <row r="1114" spans="1:11" s="90" customFormat="1" ht="14">
      <c r="A1114" s="871"/>
      <c r="B1114" s="41" t="s">
        <v>509</v>
      </c>
      <c r="C1114" s="123"/>
      <c r="D1114" s="123"/>
      <c r="E1114" s="123"/>
      <c r="F1114" s="207"/>
      <c r="G1114" s="89"/>
      <c r="H1114" s="110"/>
      <c r="I1114" s="110"/>
    </row>
    <row r="1115" spans="1:11" s="90" customFormat="1" ht="52">
      <c r="A1115" s="871"/>
      <c r="B1115" s="41" t="s">
        <v>511</v>
      </c>
      <c r="C1115" s="12" t="s">
        <v>1</v>
      </c>
      <c r="D1115" s="13">
        <v>2</v>
      </c>
      <c r="E1115" s="13"/>
      <c r="F1115" s="30">
        <f t="shared" ref="F1115" si="79">SUM(D1115*E1115)</f>
        <v>0</v>
      </c>
      <c r="G1115" s="129"/>
      <c r="H1115" s="129"/>
      <c r="I1115" s="129"/>
      <c r="J1115" s="129"/>
      <c r="K1115" s="129"/>
    </row>
    <row r="1116" spans="1:11" s="90" customFormat="1" ht="12.75" customHeight="1">
      <c r="A1116" s="871"/>
      <c r="B1116" s="41"/>
      <c r="C1116" s="12"/>
      <c r="D1116" s="13"/>
      <c r="E1116" s="13"/>
      <c r="F1116" s="30"/>
      <c r="G1116" s="129"/>
      <c r="H1116" s="129"/>
      <c r="I1116" s="129"/>
      <c r="J1116" s="129"/>
      <c r="K1116" s="129"/>
    </row>
    <row r="1118" spans="1:11" s="4" customFormat="1" ht="13">
      <c r="A1118" s="48" t="s">
        <v>480</v>
      </c>
      <c r="B1118" s="1254" t="s">
        <v>1007</v>
      </c>
      <c r="C1118" s="1254"/>
      <c r="D1118" s="54"/>
      <c r="E1118" s="55"/>
      <c r="F1118" s="57">
        <f>SUM(F1087:F1115)</f>
        <v>0</v>
      </c>
    </row>
    <row r="1120" spans="1:11" s="4" customFormat="1" ht="13">
      <c r="A1120" s="48" t="s">
        <v>578</v>
      </c>
      <c r="B1120" s="459" t="s">
        <v>1208</v>
      </c>
      <c r="C1120" s="75" t="s">
        <v>251</v>
      </c>
      <c r="D1120" s="76" t="s">
        <v>248</v>
      </c>
      <c r="E1120" s="77" t="s">
        <v>249</v>
      </c>
      <c r="F1120" s="77" t="s">
        <v>250</v>
      </c>
    </row>
    <row r="1121" spans="1:11" s="4" customFormat="1" ht="13">
      <c r="A1121" s="63"/>
      <c r="B1121" s="385"/>
      <c r="C1121" s="385"/>
      <c r="D1121" s="65"/>
      <c r="E1121" s="66"/>
      <c r="F1121" s="148"/>
    </row>
    <row r="1122" spans="1:11" s="4" customFormat="1" ht="13">
      <c r="A1122" s="11"/>
      <c r="B1122" s="1253" t="s">
        <v>956</v>
      </c>
      <c r="C1122" s="1253"/>
      <c r="D1122" s="2"/>
      <c r="E1122" s="3"/>
      <c r="F1122" s="2"/>
    </row>
    <row r="1123" spans="1:11" s="4" customFormat="1" ht="13">
      <c r="A1123" s="63"/>
      <c r="B1123" s="385"/>
      <c r="C1123" s="385"/>
      <c r="D1123" s="65"/>
      <c r="E1123" s="66"/>
      <c r="F1123" s="148"/>
    </row>
    <row r="1124" spans="1:11" s="90" customFormat="1" ht="105.75" customHeight="1">
      <c r="A1124" s="7" t="s">
        <v>76</v>
      </c>
      <c r="B1124" s="72" t="s">
        <v>1101</v>
      </c>
      <c r="C1124" s="386"/>
      <c r="D1124" s="387"/>
      <c r="E1124" s="388"/>
      <c r="F1124" s="389"/>
      <c r="G1124" s="177"/>
      <c r="H1124" s="177"/>
      <c r="I1124" s="177"/>
      <c r="J1124" s="177"/>
      <c r="K1124" s="177"/>
    </row>
    <row r="1125" spans="1:11" s="177" customFormat="1" ht="91">
      <c r="A1125" s="175"/>
      <c r="B1125" s="72" t="s">
        <v>487</v>
      </c>
      <c r="C1125" s="137"/>
      <c r="D1125" s="137"/>
      <c r="E1125" s="176"/>
      <c r="F1125" s="139"/>
      <c r="G1125" s="90"/>
      <c r="H1125" s="90"/>
      <c r="I1125" s="90"/>
      <c r="J1125" s="90"/>
      <c r="K1125" s="90"/>
    </row>
    <row r="1126" spans="1:11" s="177" customFormat="1" ht="104.25" customHeight="1">
      <c r="A1126" s="175"/>
      <c r="B1126" s="72" t="s">
        <v>1099</v>
      </c>
      <c r="C1126" s="394"/>
      <c r="D1126" s="395"/>
      <c r="E1126" s="233"/>
      <c r="F1126" s="203"/>
    </row>
    <row r="1127" spans="1:11" s="129" customFormat="1" ht="18" customHeight="1">
      <c r="A1127" s="205"/>
      <c r="B1127" s="72" t="s">
        <v>1117</v>
      </c>
      <c r="C1127" s="390"/>
      <c r="D1127" s="391"/>
      <c r="E1127" s="392"/>
      <c r="F1127" s="393"/>
    </row>
    <row r="1128" spans="1:11" s="177" customFormat="1" ht="39">
      <c r="A1128" s="175"/>
      <c r="B1128" s="72" t="s">
        <v>1070</v>
      </c>
      <c r="C1128" s="394"/>
      <c r="D1128" s="395"/>
      <c r="E1128" s="233"/>
      <c r="F1128" s="203"/>
    </row>
    <row r="1129" spans="1:11" s="90" customFormat="1" ht="14">
      <c r="A1129" s="178"/>
      <c r="B1129" s="72" t="s">
        <v>489</v>
      </c>
      <c r="C1129" s="124"/>
      <c r="D1129" s="124"/>
      <c r="E1129" s="124"/>
      <c r="F1129" s="125"/>
      <c r="G1129" s="89"/>
      <c r="H1129" s="110"/>
      <c r="I1129" s="110"/>
    </row>
    <row r="1130" spans="1:11" s="90" customFormat="1" ht="14">
      <c r="A1130" s="178"/>
      <c r="B1130" s="71" t="s">
        <v>1100</v>
      </c>
      <c r="C1130" s="12" t="s">
        <v>1</v>
      </c>
      <c r="D1130" s="13">
        <v>2</v>
      </c>
      <c r="E1130" s="13"/>
      <c r="F1130" s="30">
        <f t="shared" ref="F1130" si="80">SUM(D1130*E1130)</f>
        <v>0</v>
      </c>
      <c r="G1130" s="177"/>
      <c r="H1130" s="177"/>
      <c r="I1130" s="177"/>
      <c r="J1130" s="177"/>
      <c r="K1130" s="177"/>
    </row>
    <row r="1131" spans="1:11" s="4" customFormat="1" ht="13">
      <c r="A1131" s="63"/>
      <c r="B1131" s="385"/>
      <c r="C1131" s="385"/>
      <c r="D1131" s="65"/>
      <c r="E1131" s="66"/>
      <c r="F1131" s="148"/>
    </row>
    <row r="1132" spans="1:11" s="90" customFormat="1" ht="104">
      <c r="A1132" s="7" t="s">
        <v>81</v>
      </c>
      <c r="B1132" s="72" t="s">
        <v>1105</v>
      </c>
      <c r="C1132" s="386"/>
      <c r="D1132" s="387"/>
      <c r="E1132" s="388"/>
      <c r="F1132" s="389"/>
      <c r="G1132" s="177"/>
      <c r="H1132" s="177"/>
      <c r="I1132" s="177"/>
      <c r="J1132" s="177"/>
      <c r="K1132" s="177"/>
    </row>
    <row r="1133" spans="1:11" s="177" customFormat="1" ht="106.5" customHeight="1">
      <c r="A1133" s="175"/>
      <c r="B1133" s="72" t="s">
        <v>1103</v>
      </c>
      <c r="C1133" s="394"/>
      <c r="D1133" s="395"/>
      <c r="E1133" s="233"/>
      <c r="F1133" s="203"/>
    </row>
    <row r="1134" spans="1:11" s="129" customFormat="1" ht="13.5" customHeight="1">
      <c r="A1134" s="205"/>
      <c r="B1134" s="72" t="s">
        <v>1117</v>
      </c>
      <c r="C1134" s="390"/>
      <c r="D1134" s="391"/>
      <c r="E1134" s="392"/>
      <c r="F1134" s="393"/>
    </row>
    <row r="1135" spans="1:11" s="177" customFormat="1" ht="39">
      <c r="A1135" s="175"/>
      <c r="B1135" s="72" t="s">
        <v>1104</v>
      </c>
      <c r="C1135" s="394"/>
      <c r="D1135" s="395"/>
      <c r="E1135" s="233"/>
      <c r="F1135" s="203"/>
    </row>
    <row r="1136" spans="1:11" s="90" customFormat="1" ht="14">
      <c r="A1136" s="178"/>
      <c r="B1136" s="72" t="s">
        <v>489</v>
      </c>
      <c r="C1136" s="124"/>
      <c r="D1136" s="124"/>
      <c r="E1136" s="124"/>
      <c r="F1136" s="125"/>
      <c r="G1136" s="89"/>
      <c r="H1136" s="110"/>
      <c r="I1136" s="110"/>
    </row>
    <row r="1137" spans="1:11" s="90" customFormat="1" ht="14">
      <c r="A1137" s="178"/>
      <c r="B1137" s="71" t="s">
        <v>1102</v>
      </c>
      <c r="C1137" s="12" t="s">
        <v>1</v>
      </c>
      <c r="D1137" s="13">
        <v>3</v>
      </c>
      <c r="E1137" s="13"/>
      <c r="F1137" s="30">
        <f t="shared" ref="F1137" si="81">SUM(D1137*E1137)</f>
        <v>0</v>
      </c>
      <c r="G1137" s="177"/>
      <c r="H1137" s="177"/>
      <c r="I1137" s="177"/>
      <c r="J1137" s="177"/>
      <c r="K1137" s="177"/>
    </row>
    <row r="1138" spans="1:11" s="4" customFormat="1" ht="13">
      <c r="A1138" s="63"/>
      <c r="B1138" s="385"/>
      <c r="C1138" s="385"/>
      <c r="D1138" s="65"/>
      <c r="E1138" s="66"/>
      <c r="F1138" s="148"/>
    </row>
    <row r="1139" spans="1:11" s="90" customFormat="1" ht="104">
      <c r="A1139" s="7" t="s">
        <v>83</v>
      </c>
      <c r="B1139" s="72" t="s">
        <v>1106</v>
      </c>
      <c r="C1139" s="386"/>
      <c r="D1139" s="387"/>
      <c r="E1139" s="388"/>
      <c r="F1139" s="389"/>
      <c r="G1139" s="177"/>
      <c r="H1139" s="177"/>
      <c r="I1139" s="177"/>
      <c r="J1139" s="177"/>
      <c r="K1139" s="177"/>
    </row>
    <row r="1140" spans="1:11" s="177" customFormat="1" ht="104.25" customHeight="1">
      <c r="A1140" s="175"/>
      <c r="B1140" s="72" t="s">
        <v>1103</v>
      </c>
      <c r="C1140" s="394"/>
      <c r="D1140" s="395"/>
      <c r="E1140" s="233"/>
      <c r="F1140" s="203"/>
    </row>
    <row r="1141" spans="1:11" s="129" customFormat="1" ht="15" customHeight="1">
      <c r="A1141" s="205"/>
      <c r="B1141" s="72" t="s">
        <v>1117</v>
      </c>
      <c r="C1141" s="390"/>
      <c r="D1141" s="391"/>
      <c r="E1141" s="392"/>
      <c r="F1141" s="393"/>
    </row>
    <row r="1142" spans="1:11" s="177" customFormat="1" ht="39">
      <c r="A1142" s="175"/>
      <c r="B1142" s="72" t="s">
        <v>1107</v>
      </c>
      <c r="C1142" s="394"/>
      <c r="D1142" s="395"/>
      <c r="E1142" s="233"/>
      <c r="F1142" s="203"/>
    </row>
    <row r="1143" spans="1:11" s="90" customFormat="1" ht="14">
      <c r="A1143" s="178"/>
      <c r="B1143" s="72" t="s">
        <v>489</v>
      </c>
      <c r="C1143" s="124"/>
      <c r="D1143" s="124"/>
      <c r="E1143" s="124"/>
      <c r="F1143" s="125"/>
      <c r="G1143" s="89"/>
      <c r="H1143" s="110"/>
      <c r="I1143" s="110"/>
    </row>
    <row r="1144" spans="1:11" s="90" customFormat="1" ht="14">
      <c r="A1144" s="178"/>
      <c r="B1144" s="71" t="s">
        <v>1108</v>
      </c>
      <c r="C1144" s="12" t="s">
        <v>1</v>
      </c>
      <c r="D1144" s="13">
        <v>1</v>
      </c>
      <c r="E1144" s="13"/>
      <c r="F1144" s="30">
        <f t="shared" ref="F1144" si="82">SUM(D1144*E1144)</f>
        <v>0</v>
      </c>
      <c r="G1144" s="177"/>
      <c r="H1144" s="177"/>
      <c r="I1144" s="177"/>
      <c r="J1144" s="177"/>
      <c r="K1144" s="177"/>
    </row>
    <row r="1145" spans="1:11" s="4" customFormat="1" ht="13">
      <c r="A1145" s="63"/>
      <c r="B1145" s="385"/>
      <c r="C1145" s="385"/>
      <c r="D1145" s="65"/>
      <c r="E1145" s="66"/>
      <c r="F1145" s="148"/>
    </row>
    <row r="1146" spans="1:11" s="90" customFormat="1" ht="104">
      <c r="A1146" s="7" t="s">
        <v>84</v>
      </c>
      <c r="B1146" s="72" t="s">
        <v>1109</v>
      </c>
      <c r="C1146" s="386"/>
      <c r="D1146" s="387"/>
      <c r="E1146" s="388"/>
      <c r="F1146" s="389"/>
      <c r="G1146" s="177"/>
      <c r="H1146" s="177"/>
      <c r="I1146" s="177"/>
      <c r="J1146" s="177"/>
      <c r="K1146" s="177"/>
    </row>
    <row r="1147" spans="1:11" s="177" customFormat="1" ht="104.25" customHeight="1">
      <c r="A1147" s="175"/>
      <c r="B1147" s="72" t="s">
        <v>1103</v>
      </c>
      <c r="C1147" s="394"/>
      <c r="D1147" s="395"/>
      <c r="E1147" s="233"/>
      <c r="F1147" s="203"/>
    </row>
    <row r="1148" spans="1:11" s="129" customFormat="1" ht="16.5" customHeight="1">
      <c r="A1148" s="205"/>
      <c r="B1148" s="72" t="s">
        <v>1117</v>
      </c>
      <c r="C1148" s="390"/>
      <c r="D1148" s="391"/>
      <c r="E1148" s="392"/>
      <c r="F1148" s="393"/>
    </row>
    <row r="1149" spans="1:11" s="177" customFormat="1" ht="39">
      <c r="A1149" s="175"/>
      <c r="B1149" s="72" t="s">
        <v>1110</v>
      </c>
      <c r="C1149" s="394"/>
      <c r="D1149" s="395"/>
      <c r="E1149" s="233"/>
      <c r="F1149" s="203"/>
    </row>
    <row r="1150" spans="1:11" s="90" customFormat="1" ht="14">
      <c r="A1150" s="178"/>
      <c r="B1150" s="72" t="s">
        <v>489</v>
      </c>
      <c r="C1150" s="124"/>
      <c r="D1150" s="124"/>
      <c r="E1150" s="124"/>
      <c r="F1150" s="125"/>
      <c r="G1150" s="89"/>
      <c r="H1150" s="110"/>
      <c r="I1150" s="110"/>
    </row>
    <row r="1151" spans="1:11" s="90" customFormat="1" ht="14">
      <c r="A1151" s="178"/>
      <c r="B1151" s="71" t="s">
        <v>1111</v>
      </c>
      <c r="C1151" s="12" t="s">
        <v>1</v>
      </c>
      <c r="D1151" s="13">
        <v>4</v>
      </c>
      <c r="E1151" s="13"/>
      <c r="F1151" s="30">
        <f t="shared" ref="F1151" si="83">SUM(D1151*E1151)</f>
        <v>0</v>
      </c>
      <c r="G1151" s="177"/>
      <c r="H1151" s="177"/>
      <c r="I1151" s="177"/>
      <c r="J1151" s="177"/>
      <c r="K1151" s="177"/>
    </row>
    <row r="1152" spans="1:11" s="90" customFormat="1" ht="14">
      <c r="A1152" s="178"/>
      <c r="B1152" s="71"/>
      <c r="C1152" s="12"/>
      <c r="D1152" s="13"/>
      <c r="E1152" s="13"/>
      <c r="F1152" s="30"/>
      <c r="G1152" s="177"/>
      <c r="H1152" s="177"/>
      <c r="I1152" s="177"/>
      <c r="J1152" s="177"/>
      <c r="K1152" s="177"/>
    </row>
    <row r="1153" spans="1:11" s="90" customFormat="1" ht="104">
      <c r="A1153" s="7" t="s">
        <v>85</v>
      </c>
      <c r="B1153" s="72" t="s">
        <v>1120</v>
      </c>
      <c r="C1153" s="386"/>
      <c r="D1153" s="387"/>
      <c r="E1153" s="388"/>
      <c r="F1153" s="389"/>
      <c r="G1153" s="177"/>
      <c r="H1153" s="177"/>
      <c r="I1153" s="177"/>
      <c r="J1153" s="177"/>
      <c r="K1153" s="177"/>
    </row>
    <row r="1154" spans="1:11" s="177" customFormat="1" ht="91.5" customHeight="1">
      <c r="A1154" s="175"/>
      <c r="B1154" s="72" t="s">
        <v>1112</v>
      </c>
      <c r="C1154" s="394"/>
      <c r="D1154" s="395"/>
      <c r="E1154" s="233"/>
      <c r="F1154" s="203"/>
    </row>
    <row r="1155" spans="1:11" s="129" customFormat="1" ht="25.5" customHeight="1">
      <c r="A1155" s="205"/>
      <c r="B1155" s="72" t="s">
        <v>1117</v>
      </c>
      <c r="C1155" s="390"/>
      <c r="D1155" s="391"/>
      <c r="E1155" s="392"/>
      <c r="F1155" s="393"/>
    </row>
    <row r="1156" spans="1:11" s="177" customFormat="1" ht="52">
      <c r="A1156" s="175"/>
      <c r="B1156" s="72" t="s">
        <v>1113</v>
      </c>
      <c r="C1156" s="12" t="s">
        <v>1</v>
      </c>
      <c r="D1156" s="13">
        <v>1</v>
      </c>
      <c r="E1156" s="13"/>
      <c r="F1156" s="30">
        <f t="shared" ref="F1156:F1159" si="84">SUM(D1156*E1156)</f>
        <v>0</v>
      </c>
    </row>
    <row r="1157" spans="1:11" s="177" customFormat="1" ht="52">
      <c r="A1157" s="175"/>
      <c r="B1157" s="72" t="s">
        <v>1114</v>
      </c>
      <c r="C1157" s="12" t="s">
        <v>1</v>
      </c>
      <c r="D1157" s="13">
        <v>1</v>
      </c>
      <c r="E1157" s="13"/>
      <c r="F1157" s="30">
        <f t="shared" si="84"/>
        <v>0</v>
      </c>
    </row>
    <row r="1158" spans="1:11" s="177" customFormat="1" ht="52">
      <c r="A1158" s="175"/>
      <c r="B1158" s="72" t="s">
        <v>1115</v>
      </c>
      <c r="C1158" s="12" t="s">
        <v>1</v>
      </c>
      <c r="D1158" s="13">
        <v>1</v>
      </c>
      <c r="E1158" s="13"/>
      <c r="F1158" s="30">
        <f t="shared" si="84"/>
        <v>0</v>
      </c>
    </row>
    <row r="1159" spans="1:11" s="177" customFormat="1" ht="52">
      <c r="A1159" s="175"/>
      <c r="B1159" s="72" t="s">
        <v>1116</v>
      </c>
      <c r="C1159" s="12" t="s">
        <v>1</v>
      </c>
      <c r="D1159" s="13">
        <v>1</v>
      </c>
      <c r="E1159" s="13"/>
      <c r="F1159" s="30">
        <f t="shared" si="84"/>
        <v>0</v>
      </c>
    </row>
    <row r="1160" spans="1:11" s="90" customFormat="1" ht="14">
      <c r="A1160" s="178"/>
      <c r="B1160" s="72" t="s">
        <v>489</v>
      </c>
      <c r="C1160" s="12"/>
      <c r="D1160" s="13"/>
      <c r="E1160" s="13"/>
      <c r="F1160" s="30"/>
      <c r="G1160" s="89"/>
      <c r="H1160" s="110"/>
      <c r="I1160" s="110"/>
    </row>
    <row r="1161" spans="1:11" s="90" customFormat="1" ht="14">
      <c r="A1161" s="178"/>
      <c r="B1161" s="71"/>
      <c r="C1161" s="12"/>
      <c r="D1161" s="13"/>
      <c r="E1161" s="13"/>
      <c r="F1161" s="30"/>
      <c r="G1161" s="177"/>
      <c r="H1161" s="177"/>
      <c r="I1161" s="177"/>
      <c r="J1161" s="177"/>
      <c r="K1161" s="177"/>
    </row>
    <row r="1162" spans="1:11" s="90" customFormat="1" ht="104">
      <c r="A1162" s="7" t="s">
        <v>85</v>
      </c>
      <c r="B1162" s="72" t="s">
        <v>1121</v>
      </c>
      <c r="C1162" s="386"/>
      <c r="D1162" s="387"/>
      <c r="E1162" s="388"/>
      <c r="F1162" s="389"/>
      <c r="G1162" s="177"/>
      <c r="H1162" s="177"/>
      <c r="I1162" s="177"/>
      <c r="J1162" s="177"/>
      <c r="K1162" s="177"/>
    </row>
    <row r="1163" spans="1:11" s="90" customFormat="1" ht="90.75" customHeight="1">
      <c r="A1163" s="178"/>
      <c r="B1163" s="72" t="s">
        <v>1112</v>
      </c>
      <c r="C1163" s="12"/>
      <c r="D1163" s="13"/>
      <c r="E1163" s="13"/>
      <c r="F1163" s="30"/>
      <c r="G1163" s="177"/>
      <c r="H1163" s="177"/>
      <c r="I1163" s="177"/>
      <c r="J1163" s="177"/>
      <c r="K1163" s="177"/>
    </row>
    <row r="1164" spans="1:11" s="177" customFormat="1" ht="39">
      <c r="A1164" s="175"/>
      <c r="B1164" s="72" t="s">
        <v>1346</v>
      </c>
      <c r="C1164" s="12" t="s">
        <v>1</v>
      </c>
      <c r="D1164" s="13">
        <v>1</v>
      </c>
      <c r="E1164" s="13"/>
      <c r="F1164" s="30">
        <f t="shared" ref="F1164:F1165" si="85">SUM(D1164*E1164)</f>
        <v>0</v>
      </c>
    </row>
    <row r="1165" spans="1:11" s="177" customFormat="1" ht="52">
      <c r="A1165" s="175"/>
      <c r="B1165" s="72" t="s">
        <v>1345</v>
      </c>
      <c r="C1165" s="12" t="s">
        <v>1</v>
      </c>
      <c r="D1165" s="13">
        <v>1</v>
      </c>
      <c r="E1165" s="13"/>
      <c r="F1165" s="30">
        <f t="shared" si="85"/>
        <v>0</v>
      </c>
    </row>
    <row r="1166" spans="1:11" s="90" customFormat="1" ht="14">
      <c r="A1166" s="178"/>
      <c r="B1166" s="72" t="s">
        <v>489</v>
      </c>
      <c r="C1166" s="12"/>
      <c r="D1166" s="13"/>
      <c r="E1166" s="13"/>
      <c r="F1166" s="30"/>
      <c r="G1166" s="89"/>
      <c r="H1166" s="110"/>
      <c r="I1166" s="110"/>
    </row>
    <row r="1167" spans="1:11" s="90" customFormat="1" ht="14">
      <c r="A1167" s="178"/>
      <c r="B1167" s="71"/>
      <c r="C1167" s="12"/>
      <c r="D1167" s="13"/>
      <c r="E1167" s="13"/>
      <c r="F1167" s="30"/>
      <c r="G1167" s="177"/>
      <c r="H1167" s="177"/>
      <c r="I1167" s="177"/>
      <c r="J1167" s="177"/>
      <c r="K1167" s="177"/>
    </row>
    <row r="1168" spans="1:11" s="90" customFormat="1" ht="104.25" customHeight="1">
      <c r="A1168" s="7" t="s">
        <v>87</v>
      </c>
      <c r="B1168" s="72" t="s">
        <v>1123</v>
      </c>
      <c r="C1168" s="386"/>
      <c r="D1168" s="387"/>
      <c r="E1168" s="388"/>
      <c r="F1168" s="389"/>
      <c r="G1168" s="177"/>
      <c r="H1168" s="177"/>
      <c r="I1168" s="177"/>
      <c r="J1168" s="177"/>
      <c r="K1168" s="177"/>
    </row>
    <row r="1169" spans="1:11" s="177" customFormat="1" ht="93" customHeight="1">
      <c r="A1169" s="175"/>
      <c r="B1169" s="72" t="s">
        <v>1112</v>
      </c>
      <c r="C1169" s="394"/>
      <c r="D1169" s="395"/>
      <c r="E1169" s="233"/>
      <c r="F1169" s="203"/>
    </row>
    <row r="1170" spans="1:11" s="129" customFormat="1" ht="17.25" customHeight="1">
      <c r="A1170" s="205"/>
      <c r="B1170" s="72" t="s">
        <v>1117</v>
      </c>
      <c r="C1170" s="390"/>
      <c r="D1170" s="391"/>
      <c r="E1170" s="392"/>
      <c r="F1170" s="393"/>
    </row>
    <row r="1171" spans="1:11" s="177" customFormat="1" ht="39">
      <c r="A1171" s="175"/>
      <c r="B1171" s="72" t="s">
        <v>1118</v>
      </c>
      <c r="C1171" s="394"/>
      <c r="D1171" s="395"/>
      <c r="E1171" s="233"/>
      <c r="F1171" s="203"/>
    </row>
    <row r="1172" spans="1:11" s="90" customFormat="1" ht="14">
      <c r="A1172" s="178"/>
      <c r="B1172" s="72" t="s">
        <v>489</v>
      </c>
      <c r="C1172" s="124"/>
      <c r="D1172" s="124"/>
      <c r="E1172" s="124"/>
      <c r="F1172" s="125"/>
      <c r="G1172" s="89"/>
      <c r="H1172" s="110"/>
      <c r="I1172" s="110"/>
    </row>
    <row r="1173" spans="1:11" s="90" customFormat="1" ht="14">
      <c r="A1173" s="178"/>
      <c r="B1173" s="71" t="s">
        <v>1119</v>
      </c>
      <c r="C1173" s="12" t="s">
        <v>1</v>
      </c>
      <c r="D1173" s="13">
        <v>1</v>
      </c>
      <c r="E1173" s="13"/>
      <c r="F1173" s="30">
        <f t="shared" ref="F1173" si="86">SUM(D1173*E1173)</f>
        <v>0</v>
      </c>
      <c r="G1173" s="177"/>
      <c r="H1173" s="177"/>
      <c r="I1173" s="177"/>
      <c r="J1173" s="177"/>
      <c r="K1173" s="177"/>
    </row>
    <row r="1174" spans="1:11" s="4" customFormat="1" ht="13">
      <c r="A1174" s="63"/>
      <c r="B1174" s="385"/>
      <c r="C1174" s="385"/>
      <c r="D1174" s="65"/>
      <c r="E1174" s="66"/>
      <c r="F1174" s="148"/>
    </row>
    <row r="1175" spans="1:11" s="90" customFormat="1" ht="129" customHeight="1">
      <c r="A1175" s="7" t="s">
        <v>88</v>
      </c>
      <c r="B1175" s="72" t="s">
        <v>1124</v>
      </c>
      <c r="C1175" s="386"/>
      <c r="D1175" s="387"/>
      <c r="E1175" s="388"/>
      <c r="F1175" s="389"/>
      <c r="G1175" s="177"/>
      <c r="H1175" s="177"/>
      <c r="I1175" s="177"/>
      <c r="J1175" s="177"/>
      <c r="K1175" s="177"/>
    </row>
    <row r="1176" spans="1:11" s="177" customFormat="1" ht="117.75" customHeight="1">
      <c r="A1176" s="175"/>
      <c r="B1176" s="72" t="s">
        <v>1125</v>
      </c>
      <c r="C1176" s="394"/>
      <c r="D1176" s="395"/>
      <c r="E1176" s="233"/>
      <c r="F1176" s="203"/>
    </row>
    <row r="1177" spans="1:11" s="90" customFormat="1" ht="91">
      <c r="A1177" s="185"/>
      <c r="B1177" s="41" t="s">
        <v>487</v>
      </c>
      <c r="C1177" s="181"/>
      <c r="D1177" s="182"/>
      <c r="E1177" s="182"/>
      <c r="F1177" s="183"/>
    </row>
    <row r="1178" spans="1:11" s="129" customFormat="1" ht="13.5" customHeight="1">
      <c r="A1178" s="205"/>
      <c r="B1178" s="72" t="s">
        <v>1117</v>
      </c>
      <c r="C1178" s="390"/>
      <c r="D1178" s="391"/>
      <c r="E1178" s="392"/>
      <c r="F1178" s="393"/>
    </row>
    <row r="1179" spans="1:11" s="177" customFormat="1" ht="52">
      <c r="A1179" s="175"/>
      <c r="B1179" s="72" t="s">
        <v>1126</v>
      </c>
      <c r="C1179" s="394"/>
      <c r="D1179" s="395"/>
      <c r="E1179" s="233"/>
      <c r="F1179" s="203"/>
    </row>
    <row r="1180" spans="1:11" s="90" customFormat="1" ht="14">
      <c r="A1180" s="178"/>
      <c r="B1180" s="72" t="s">
        <v>489</v>
      </c>
      <c r="C1180" s="124"/>
      <c r="D1180" s="124"/>
      <c r="E1180" s="124"/>
      <c r="F1180" s="125"/>
      <c r="G1180" s="89"/>
      <c r="H1180" s="110"/>
      <c r="I1180" s="110"/>
    </row>
    <row r="1181" spans="1:11" s="90" customFormat="1" ht="14">
      <c r="A1181" s="178"/>
      <c r="B1181" s="71" t="s">
        <v>1122</v>
      </c>
      <c r="C1181" s="12" t="s">
        <v>1</v>
      </c>
      <c r="D1181" s="13">
        <v>1</v>
      </c>
      <c r="E1181" s="13"/>
      <c r="F1181" s="30">
        <f t="shared" ref="F1181" si="87">SUM(D1181*E1181)</f>
        <v>0</v>
      </c>
      <c r="G1181" s="177"/>
      <c r="H1181" s="177"/>
      <c r="I1181" s="177"/>
      <c r="J1181" s="177"/>
      <c r="K1181" s="177"/>
    </row>
    <row r="1182" spans="1:11" s="90" customFormat="1" ht="14">
      <c r="A1182" s="178"/>
      <c r="B1182" s="71"/>
      <c r="C1182" s="12"/>
      <c r="D1182" s="13"/>
      <c r="E1182" s="13"/>
      <c r="F1182" s="30"/>
      <c r="G1182" s="177"/>
      <c r="H1182" s="177"/>
      <c r="I1182" s="177"/>
      <c r="J1182" s="177"/>
      <c r="K1182" s="177"/>
    </row>
    <row r="1183" spans="1:11" s="90" customFormat="1" ht="52">
      <c r="A1183" s="7" t="s">
        <v>92</v>
      </c>
      <c r="B1183" s="72" t="s">
        <v>1128</v>
      </c>
      <c r="C1183" s="386"/>
      <c r="D1183" s="387"/>
      <c r="E1183" s="388"/>
      <c r="F1183" s="389"/>
      <c r="G1183" s="177"/>
      <c r="H1183" s="177"/>
      <c r="I1183" s="177"/>
      <c r="J1183" s="177"/>
      <c r="K1183" s="177"/>
    </row>
    <row r="1184" spans="1:11" s="177" customFormat="1" ht="68.25" customHeight="1">
      <c r="A1184" s="175"/>
      <c r="B1184" s="72" t="s">
        <v>1129</v>
      </c>
      <c r="C1184" s="394"/>
      <c r="D1184" s="395"/>
      <c r="E1184" s="233"/>
      <c r="F1184" s="203"/>
    </row>
    <row r="1185" spans="1:11" s="129" customFormat="1" ht="15" customHeight="1">
      <c r="A1185" s="205"/>
      <c r="B1185" s="72" t="s">
        <v>1117</v>
      </c>
      <c r="C1185" s="390"/>
      <c r="D1185" s="391"/>
      <c r="E1185" s="392"/>
      <c r="F1185" s="393"/>
    </row>
    <row r="1186" spans="1:11" s="177" customFormat="1" ht="39">
      <c r="A1186" s="175"/>
      <c r="B1186" s="72" t="s">
        <v>1130</v>
      </c>
      <c r="C1186" s="394"/>
      <c r="D1186" s="395"/>
      <c r="E1186" s="233"/>
      <c r="F1186" s="203"/>
    </row>
    <row r="1187" spans="1:11" s="90" customFormat="1" ht="14">
      <c r="A1187" s="178"/>
      <c r="B1187" s="72" t="s">
        <v>489</v>
      </c>
      <c r="C1187" s="124"/>
      <c r="D1187" s="124"/>
      <c r="E1187" s="124"/>
      <c r="F1187" s="125"/>
      <c r="G1187" s="89"/>
      <c r="H1187" s="110"/>
      <c r="I1187" s="110"/>
    </row>
    <row r="1188" spans="1:11" s="90" customFormat="1" ht="14">
      <c r="A1188" s="178"/>
      <c r="B1188" s="71" t="s">
        <v>1127</v>
      </c>
      <c r="C1188" s="12" t="s">
        <v>1</v>
      </c>
      <c r="D1188" s="13">
        <v>1</v>
      </c>
      <c r="E1188" s="13"/>
      <c r="F1188" s="30">
        <f t="shared" ref="F1188" si="88">SUM(D1188*E1188)</f>
        <v>0</v>
      </c>
      <c r="G1188" s="177"/>
      <c r="H1188" s="177"/>
      <c r="I1188" s="177"/>
      <c r="J1188" s="177"/>
      <c r="K1188" s="177"/>
    </row>
    <row r="1189" spans="1:11" s="90" customFormat="1" ht="14">
      <c r="A1189" s="178"/>
      <c r="B1189" s="71"/>
      <c r="C1189" s="12"/>
      <c r="D1189" s="13"/>
      <c r="E1189" s="13"/>
      <c r="F1189" s="30"/>
      <c r="G1189" s="177"/>
      <c r="H1189" s="177"/>
      <c r="I1189" s="177"/>
      <c r="J1189" s="177"/>
      <c r="K1189" s="177"/>
    </row>
    <row r="1190" spans="1:11" s="90" customFormat="1" ht="119.25" customHeight="1">
      <c r="A1190" s="7" t="s">
        <v>95</v>
      </c>
      <c r="B1190" s="72" t="s">
        <v>1136</v>
      </c>
      <c r="C1190" s="386"/>
      <c r="D1190" s="387"/>
      <c r="E1190" s="388"/>
      <c r="F1190" s="389"/>
      <c r="G1190" s="177"/>
      <c r="H1190" s="177"/>
      <c r="I1190" s="177"/>
      <c r="J1190" s="177"/>
      <c r="K1190" s="177"/>
    </row>
    <row r="1191" spans="1:11" s="177" customFormat="1" ht="91.5" customHeight="1">
      <c r="A1191" s="175"/>
      <c r="B1191" s="72" t="s">
        <v>1112</v>
      </c>
      <c r="C1191" s="394"/>
      <c r="D1191" s="395"/>
      <c r="E1191" s="233"/>
      <c r="F1191" s="203"/>
    </row>
    <row r="1192" spans="1:11" s="90" customFormat="1" ht="91">
      <c r="A1192" s="185"/>
      <c r="B1192" s="41" t="s">
        <v>487</v>
      </c>
      <c r="C1192" s="181"/>
      <c r="D1192" s="182"/>
      <c r="E1192" s="182"/>
      <c r="F1192" s="183"/>
    </row>
    <row r="1193" spans="1:11" s="129" customFormat="1" ht="25.5" customHeight="1">
      <c r="A1193" s="205"/>
      <c r="B1193" s="72" t="s">
        <v>1117</v>
      </c>
      <c r="C1193" s="390"/>
      <c r="D1193" s="391"/>
      <c r="E1193" s="392"/>
      <c r="F1193" s="393"/>
    </row>
    <row r="1194" spans="1:11" s="177" customFormat="1" ht="39">
      <c r="A1194" s="175"/>
      <c r="B1194" s="72" t="s">
        <v>1133</v>
      </c>
      <c r="C1194" s="394"/>
      <c r="D1194" s="395"/>
      <c r="E1194" s="233"/>
      <c r="F1194" s="203"/>
    </row>
    <row r="1195" spans="1:11" s="90" customFormat="1" ht="14">
      <c r="A1195" s="178"/>
      <c r="B1195" s="72" t="s">
        <v>489</v>
      </c>
      <c r="C1195" s="124"/>
      <c r="D1195" s="124"/>
      <c r="E1195" s="124"/>
      <c r="F1195" s="125"/>
      <c r="G1195" s="89"/>
      <c r="H1195" s="110"/>
      <c r="I1195" s="110"/>
    </row>
    <row r="1196" spans="1:11" s="90" customFormat="1" ht="14">
      <c r="A1196" s="178"/>
      <c r="B1196" s="71" t="s">
        <v>1134</v>
      </c>
      <c r="C1196" s="12" t="s">
        <v>1</v>
      </c>
      <c r="D1196" s="13">
        <v>2</v>
      </c>
      <c r="E1196" s="13"/>
      <c r="F1196" s="30">
        <f t="shared" ref="F1196" si="89">SUM(D1196*E1196)</f>
        <v>0</v>
      </c>
      <c r="G1196" s="177"/>
      <c r="H1196" s="177"/>
      <c r="I1196" s="177"/>
      <c r="J1196" s="177"/>
      <c r="K1196" s="177"/>
    </row>
    <row r="1197" spans="1:11" s="90" customFormat="1" ht="14">
      <c r="A1197" s="178"/>
      <c r="B1197" s="71"/>
      <c r="C1197" s="12"/>
      <c r="D1197" s="13"/>
      <c r="E1197" s="13"/>
      <c r="F1197" s="30"/>
      <c r="G1197" s="177"/>
      <c r="H1197" s="177"/>
      <c r="I1197" s="177"/>
      <c r="J1197" s="177"/>
      <c r="K1197" s="177"/>
    </row>
    <row r="1198" spans="1:11" s="90" customFormat="1" ht="117">
      <c r="A1198" s="7" t="s">
        <v>96</v>
      </c>
      <c r="B1198" s="72" t="s">
        <v>1136</v>
      </c>
      <c r="C1198" s="386"/>
      <c r="D1198" s="387"/>
      <c r="E1198" s="388"/>
      <c r="F1198" s="389"/>
      <c r="G1198" s="177"/>
      <c r="H1198" s="177"/>
      <c r="I1198" s="177"/>
      <c r="J1198" s="177"/>
      <c r="K1198" s="177"/>
    </row>
    <row r="1199" spans="1:11" s="177" customFormat="1" ht="94.5" customHeight="1">
      <c r="A1199" s="175"/>
      <c r="B1199" s="72" t="s">
        <v>1112</v>
      </c>
      <c r="C1199" s="394"/>
      <c r="D1199" s="395"/>
      <c r="E1199" s="233"/>
      <c r="F1199" s="203"/>
    </row>
    <row r="1200" spans="1:11" s="129" customFormat="1" ht="13.5" customHeight="1">
      <c r="A1200" s="205"/>
      <c r="B1200" s="72" t="s">
        <v>1117</v>
      </c>
      <c r="C1200" s="390"/>
      <c r="D1200" s="391"/>
      <c r="E1200" s="392"/>
      <c r="F1200" s="393"/>
    </row>
    <row r="1201" spans="1:11" s="177" customFormat="1" ht="39">
      <c r="A1201" s="175"/>
      <c r="B1201" s="72" t="s">
        <v>1137</v>
      </c>
      <c r="C1201" s="394"/>
      <c r="D1201" s="395"/>
      <c r="E1201" s="233"/>
      <c r="F1201" s="203"/>
    </row>
    <row r="1202" spans="1:11" s="90" customFormat="1" ht="14">
      <c r="A1202" s="178"/>
      <c r="B1202" s="72" t="s">
        <v>489</v>
      </c>
      <c r="C1202" s="124"/>
      <c r="D1202" s="124"/>
      <c r="E1202" s="124"/>
      <c r="F1202" s="125"/>
      <c r="G1202" s="89"/>
      <c r="H1202" s="110"/>
      <c r="I1202" s="110"/>
    </row>
    <row r="1203" spans="1:11" s="90" customFormat="1" ht="14">
      <c r="A1203" s="178"/>
      <c r="B1203" s="71" t="s">
        <v>1135</v>
      </c>
      <c r="C1203" s="12" t="s">
        <v>1</v>
      </c>
      <c r="D1203" s="13">
        <v>1</v>
      </c>
      <c r="E1203" s="13"/>
      <c r="F1203" s="30">
        <f t="shared" ref="F1203" si="90">SUM(D1203*E1203)</f>
        <v>0</v>
      </c>
      <c r="G1203" s="177"/>
      <c r="H1203" s="177"/>
      <c r="I1203" s="177"/>
      <c r="J1203" s="177"/>
      <c r="K1203" s="177"/>
    </row>
    <row r="1204" spans="1:11" s="4" customFormat="1" ht="13">
      <c r="A1204" s="63"/>
      <c r="B1204" s="385"/>
      <c r="C1204" s="385"/>
      <c r="D1204" s="65"/>
      <c r="E1204" s="66"/>
      <c r="F1204" s="148"/>
    </row>
    <row r="1205" spans="1:11" s="90" customFormat="1" ht="91">
      <c r="A1205" s="7" t="s">
        <v>97</v>
      </c>
      <c r="B1205" s="72" t="s">
        <v>1138</v>
      </c>
      <c r="C1205" s="386"/>
      <c r="D1205" s="387"/>
      <c r="E1205" s="388"/>
      <c r="F1205" s="389"/>
      <c r="G1205" s="177"/>
      <c r="H1205" s="177"/>
      <c r="I1205" s="177"/>
      <c r="J1205" s="177"/>
      <c r="K1205" s="177"/>
    </row>
    <row r="1206" spans="1:11" s="177" customFormat="1" ht="65">
      <c r="A1206" s="175"/>
      <c r="B1206" s="72" t="s">
        <v>1139</v>
      </c>
      <c r="C1206" s="394"/>
      <c r="D1206" s="395"/>
      <c r="E1206" s="233"/>
      <c r="F1206" s="203"/>
    </row>
    <row r="1207" spans="1:11" s="129" customFormat="1" ht="12" customHeight="1">
      <c r="A1207" s="205"/>
      <c r="B1207" s="72" t="s">
        <v>1117</v>
      </c>
      <c r="C1207" s="390"/>
      <c r="D1207" s="391"/>
      <c r="E1207" s="392"/>
      <c r="F1207" s="393"/>
    </row>
    <row r="1208" spans="1:11" s="177" customFormat="1" ht="26">
      <c r="A1208" s="175"/>
      <c r="B1208" s="72" t="s">
        <v>1140</v>
      </c>
      <c r="C1208" s="394"/>
      <c r="D1208" s="395"/>
      <c r="E1208" s="233"/>
      <c r="F1208" s="203"/>
    </row>
    <row r="1209" spans="1:11" s="90" customFormat="1" ht="14">
      <c r="A1209" s="178"/>
      <c r="B1209" s="72" t="s">
        <v>489</v>
      </c>
      <c r="C1209" s="124"/>
      <c r="D1209" s="124"/>
      <c r="E1209" s="124"/>
      <c r="F1209" s="125"/>
      <c r="G1209" s="89"/>
      <c r="H1209" s="110"/>
      <c r="I1209" s="110"/>
    </row>
    <row r="1210" spans="1:11" s="90" customFormat="1" ht="14">
      <c r="A1210" s="178"/>
      <c r="B1210" s="71" t="s">
        <v>1141</v>
      </c>
      <c r="C1210" s="12" t="s">
        <v>1</v>
      </c>
      <c r="D1210" s="13">
        <v>4</v>
      </c>
      <c r="E1210" s="13"/>
      <c r="F1210" s="30">
        <f t="shared" ref="F1210" si="91">SUM(D1210*E1210)</f>
        <v>0</v>
      </c>
      <c r="G1210" s="177"/>
      <c r="H1210" s="177"/>
      <c r="I1210" s="177"/>
      <c r="J1210" s="177"/>
      <c r="K1210" s="177"/>
    </row>
    <row r="1211" spans="1:11" s="4" customFormat="1" ht="13">
      <c r="A1211" s="63"/>
      <c r="B1211" s="385"/>
      <c r="C1211" s="385"/>
      <c r="D1211" s="65"/>
      <c r="E1211" s="66"/>
      <c r="F1211" s="148"/>
    </row>
    <row r="1213" spans="1:11" s="4" customFormat="1" ht="13">
      <c r="A1213" s="48" t="s">
        <v>578</v>
      </c>
      <c r="B1213" s="1254" t="s">
        <v>940</v>
      </c>
      <c r="C1213" s="1254"/>
      <c r="D1213" s="54"/>
      <c r="E1213" s="55"/>
      <c r="F1213" s="57">
        <f>SUM(F1124:F1210)</f>
        <v>0</v>
      </c>
    </row>
    <row r="1215" spans="1:11" s="4" customFormat="1" ht="13">
      <c r="A1215" s="48" t="s">
        <v>1008</v>
      </c>
      <c r="B1215" s="459" t="s">
        <v>1144</v>
      </c>
      <c r="C1215" s="75" t="s">
        <v>251</v>
      </c>
      <c r="D1215" s="76" t="s">
        <v>248</v>
      </c>
      <c r="E1215" s="77" t="s">
        <v>249</v>
      </c>
      <c r="F1215" s="77" t="s">
        <v>250</v>
      </c>
    </row>
    <row r="1216" spans="1:11" s="4" customFormat="1" ht="13">
      <c r="A1216" s="63"/>
      <c r="B1216" s="385"/>
      <c r="C1216" s="385"/>
      <c r="D1216" s="65"/>
      <c r="E1216" s="66"/>
      <c r="F1216" s="148"/>
    </row>
    <row r="1217" spans="1:9" s="4" customFormat="1" ht="13">
      <c r="A1217" s="11"/>
      <c r="B1217" s="1253" t="s">
        <v>956</v>
      </c>
      <c r="C1217" s="1253"/>
      <c r="D1217" s="2"/>
      <c r="E1217" s="3"/>
      <c r="F1217" s="2"/>
    </row>
    <row r="1218" spans="1:9" s="4" customFormat="1" ht="13">
      <c r="A1218" s="11"/>
      <c r="B1218" s="875"/>
      <c r="C1218" s="875"/>
      <c r="D1218" s="2"/>
      <c r="E1218" s="3"/>
      <c r="F1218" s="2"/>
    </row>
    <row r="1219" spans="1:9" s="122" customFormat="1" ht="52">
      <c r="A1219" s="7" t="s">
        <v>0</v>
      </c>
      <c r="B1219" s="72" t="s">
        <v>1147</v>
      </c>
      <c r="C1219" s="398"/>
      <c r="D1219" s="399"/>
      <c r="E1219" s="399"/>
      <c r="F1219" s="400"/>
      <c r="G1219" s="119"/>
      <c r="H1219" s="184"/>
      <c r="I1219" s="184"/>
    </row>
    <row r="1220" spans="1:9" s="187" customFormat="1" ht="130">
      <c r="A1220" s="390"/>
      <c r="B1220" s="72" t="s">
        <v>1142</v>
      </c>
      <c r="C1220" s="398"/>
      <c r="D1220" s="399"/>
      <c r="E1220" s="399"/>
      <c r="F1220" s="400"/>
      <c r="G1220" s="186"/>
      <c r="H1220" s="120"/>
      <c r="I1220" s="121"/>
    </row>
    <row r="1221" spans="1:9" s="187" customFormat="1" ht="13">
      <c r="A1221" s="390"/>
      <c r="B1221" s="72" t="s">
        <v>489</v>
      </c>
      <c r="C1221" s="398"/>
      <c r="D1221" s="399"/>
      <c r="E1221" s="399"/>
      <c r="F1221" s="400"/>
      <c r="G1221" s="186"/>
      <c r="H1221" s="120"/>
      <c r="I1221" s="121"/>
    </row>
    <row r="1222" spans="1:9" s="187" customFormat="1" ht="39">
      <c r="A1222" s="390"/>
      <c r="B1222" s="72" t="s">
        <v>1047</v>
      </c>
      <c r="C1222" s="398"/>
      <c r="D1222" s="399"/>
      <c r="E1222" s="399"/>
      <c r="F1222" s="400"/>
      <c r="G1222" s="186"/>
      <c r="H1222" s="120"/>
      <c r="I1222" s="121"/>
    </row>
    <row r="1223" spans="1:9" s="187" customFormat="1" ht="13">
      <c r="A1223" s="390"/>
      <c r="B1223" s="72" t="s">
        <v>1143</v>
      </c>
      <c r="C1223" s="401" t="s">
        <v>1</v>
      </c>
      <c r="D1223" s="402">
        <v>3</v>
      </c>
      <c r="E1223" s="203"/>
      <c r="F1223" s="203">
        <f>D1223*E1223</f>
        <v>0</v>
      </c>
      <c r="G1223" s="186"/>
      <c r="H1223" s="120"/>
      <c r="I1223" s="121"/>
    </row>
    <row r="1224" spans="1:9" s="4" customFormat="1" ht="13">
      <c r="A1224" s="63"/>
      <c r="B1224" s="385"/>
      <c r="C1224" s="385"/>
      <c r="D1224" s="65"/>
      <c r="E1224" s="66"/>
      <c r="F1224" s="148"/>
    </row>
    <row r="1225" spans="1:9" s="122" customFormat="1" ht="52">
      <c r="A1225" s="7" t="s">
        <v>2</v>
      </c>
      <c r="B1225" s="72" t="s">
        <v>1148</v>
      </c>
      <c r="C1225" s="398"/>
      <c r="D1225" s="399"/>
      <c r="E1225" s="399"/>
      <c r="F1225" s="400"/>
      <c r="G1225" s="119"/>
      <c r="H1225" s="184"/>
      <c r="I1225" s="184"/>
    </row>
    <row r="1226" spans="1:9" s="187" customFormat="1" ht="132" customHeight="1">
      <c r="A1226" s="390"/>
      <c r="B1226" s="72" t="s">
        <v>1142</v>
      </c>
      <c r="C1226" s="398"/>
      <c r="D1226" s="399"/>
      <c r="E1226" s="399"/>
      <c r="F1226" s="400"/>
      <c r="G1226" s="186"/>
      <c r="H1226" s="120"/>
      <c r="I1226" s="121"/>
    </row>
    <row r="1227" spans="1:9" s="187" customFormat="1" ht="15" customHeight="1">
      <c r="A1227" s="390"/>
      <c r="B1227" s="72" t="s">
        <v>489</v>
      </c>
      <c r="C1227" s="398"/>
      <c r="D1227" s="399"/>
      <c r="E1227" s="399"/>
      <c r="F1227" s="400"/>
      <c r="G1227" s="186"/>
      <c r="H1227" s="120"/>
      <c r="I1227" s="121"/>
    </row>
    <row r="1228" spans="1:9" s="187" customFormat="1" ht="39">
      <c r="A1228" s="390"/>
      <c r="B1228" s="72" t="s">
        <v>1047</v>
      </c>
      <c r="C1228" s="398"/>
      <c r="D1228" s="399"/>
      <c r="E1228" s="399"/>
      <c r="F1228" s="400"/>
      <c r="G1228" s="186"/>
      <c r="H1228" s="120"/>
      <c r="I1228" s="121"/>
    </row>
    <row r="1229" spans="1:9" s="187" customFormat="1" ht="13">
      <c r="A1229" s="390"/>
      <c r="B1229" s="72" t="s">
        <v>1145</v>
      </c>
      <c r="C1229" s="401" t="s">
        <v>1</v>
      </c>
      <c r="D1229" s="402">
        <v>1</v>
      </c>
      <c r="E1229" s="203"/>
      <c r="F1229" s="203">
        <f>D1229*E1229</f>
        <v>0</v>
      </c>
      <c r="G1229" s="186"/>
      <c r="H1229" s="120"/>
      <c r="I1229" s="121"/>
    </row>
    <row r="1230" spans="1:9" s="187" customFormat="1" ht="13">
      <c r="A1230" s="390"/>
      <c r="B1230" s="72"/>
      <c r="C1230" s="401"/>
      <c r="D1230" s="402"/>
      <c r="E1230" s="203"/>
      <c r="F1230" s="203"/>
      <c r="G1230" s="186"/>
      <c r="H1230" s="120"/>
      <c r="I1230" s="121"/>
    </row>
    <row r="1231" spans="1:9" s="122" customFormat="1" ht="52">
      <c r="A1231" s="7" t="s">
        <v>3</v>
      </c>
      <c r="B1231" s="72" t="s">
        <v>1149</v>
      </c>
      <c r="C1231" s="398"/>
      <c r="D1231" s="399"/>
      <c r="E1231" s="399"/>
      <c r="F1231" s="400"/>
      <c r="G1231" s="119"/>
      <c r="H1231" s="184"/>
      <c r="I1231" s="184"/>
    </row>
    <row r="1232" spans="1:9" s="187" customFormat="1" ht="130">
      <c r="A1232" s="390"/>
      <c r="B1232" s="72" t="s">
        <v>1142</v>
      </c>
      <c r="C1232" s="398"/>
      <c r="D1232" s="399"/>
      <c r="E1232" s="399"/>
      <c r="F1232" s="400"/>
      <c r="G1232" s="186"/>
      <c r="H1232" s="120"/>
      <c r="I1232" s="121"/>
    </row>
    <row r="1233" spans="1:9" s="187" customFormat="1" ht="13">
      <c r="A1233" s="390"/>
      <c r="B1233" s="72" t="s">
        <v>489</v>
      </c>
      <c r="C1233" s="398"/>
      <c r="D1233" s="399"/>
      <c r="E1233" s="399"/>
      <c r="F1233" s="400"/>
      <c r="G1233" s="186"/>
      <c r="H1233" s="120"/>
      <c r="I1233" s="121"/>
    </row>
    <row r="1234" spans="1:9" s="187" customFormat="1" ht="39">
      <c r="A1234" s="390"/>
      <c r="B1234" s="72" t="s">
        <v>1146</v>
      </c>
      <c r="C1234" s="401"/>
      <c r="D1234" s="402"/>
      <c r="E1234" s="203"/>
      <c r="F1234" s="203"/>
      <c r="G1234" s="186"/>
      <c r="H1234" s="120"/>
      <c r="I1234" s="121"/>
    </row>
    <row r="1235" spans="1:9" s="187" customFormat="1" ht="13">
      <c r="A1235" s="390"/>
      <c r="B1235" s="72" t="s">
        <v>1151</v>
      </c>
      <c r="C1235" s="401" t="s">
        <v>1</v>
      </c>
      <c r="D1235" s="402">
        <v>20</v>
      </c>
      <c r="E1235" s="203"/>
      <c r="F1235" s="203">
        <f>D1235*E1235</f>
        <v>0</v>
      </c>
      <c r="G1235" s="186"/>
      <c r="H1235" s="120"/>
      <c r="I1235" s="121"/>
    </row>
    <row r="1236" spans="1:9" s="187" customFormat="1" ht="13">
      <c r="A1236" s="390"/>
      <c r="B1236" s="72"/>
      <c r="C1236" s="401"/>
      <c r="D1236" s="402"/>
      <c r="E1236" s="203"/>
      <c r="F1236" s="203"/>
      <c r="G1236" s="186"/>
      <c r="H1236" s="120"/>
      <c r="I1236" s="121"/>
    </row>
    <row r="1237" spans="1:9" s="122" customFormat="1" ht="65">
      <c r="A1237" s="7" t="s">
        <v>4</v>
      </c>
      <c r="B1237" s="72" t="s">
        <v>1150</v>
      </c>
      <c r="C1237" s="398"/>
      <c r="D1237" s="399"/>
      <c r="E1237" s="399"/>
      <c r="F1237" s="400"/>
      <c r="G1237" s="119"/>
      <c r="H1237" s="184"/>
      <c r="I1237" s="184"/>
    </row>
    <row r="1238" spans="1:9" s="187" customFormat="1" ht="130">
      <c r="A1238" s="390"/>
      <c r="B1238" s="72" t="s">
        <v>1142</v>
      </c>
      <c r="C1238" s="398"/>
      <c r="D1238" s="399"/>
      <c r="E1238" s="399"/>
      <c r="F1238" s="400"/>
      <c r="G1238" s="186"/>
      <c r="H1238" s="120"/>
      <c r="I1238" s="121"/>
    </row>
    <row r="1239" spans="1:9" s="187" customFormat="1" ht="13">
      <c r="A1239" s="390"/>
      <c r="B1239" s="72" t="s">
        <v>489</v>
      </c>
      <c r="C1239" s="398"/>
      <c r="D1239" s="399"/>
      <c r="E1239" s="399"/>
      <c r="F1239" s="400"/>
      <c r="G1239" s="186"/>
      <c r="H1239" s="120"/>
      <c r="I1239" s="121"/>
    </row>
    <row r="1240" spans="1:9" s="187" customFormat="1" ht="39">
      <c r="A1240" s="390"/>
      <c r="B1240" s="72" t="s">
        <v>1047</v>
      </c>
      <c r="C1240" s="401"/>
      <c r="D1240" s="402"/>
      <c r="E1240" s="203"/>
      <c r="F1240" s="203"/>
      <c r="G1240" s="186"/>
      <c r="H1240" s="120"/>
      <c r="I1240" s="121"/>
    </row>
    <row r="1241" spans="1:9" s="187" customFormat="1" ht="13">
      <c r="A1241" s="390"/>
      <c r="B1241" s="72" t="s">
        <v>1152</v>
      </c>
      <c r="C1241" s="401" t="s">
        <v>1</v>
      </c>
      <c r="D1241" s="402">
        <v>11</v>
      </c>
      <c r="E1241" s="203"/>
      <c r="F1241" s="203">
        <f>D1241*E1241</f>
        <v>0</v>
      </c>
      <c r="G1241" s="186"/>
      <c r="H1241" s="120"/>
      <c r="I1241" s="121"/>
    </row>
    <row r="1242" spans="1:9" s="187" customFormat="1" ht="13">
      <c r="A1242" s="390"/>
      <c r="B1242" s="72"/>
      <c r="C1242" s="401"/>
      <c r="D1242" s="402"/>
      <c r="E1242" s="203"/>
      <c r="F1242" s="203"/>
      <c r="G1242" s="186"/>
      <c r="H1242" s="120"/>
      <c r="I1242" s="121"/>
    </row>
    <row r="1243" spans="1:9" s="122" customFormat="1" ht="52">
      <c r="A1243" s="7" t="s">
        <v>5</v>
      </c>
      <c r="B1243" s="72" t="s">
        <v>1153</v>
      </c>
      <c r="C1243" s="398"/>
      <c r="D1243" s="399"/>
      <c r="E1243" s="399"/>
      <c r="F1243" s="400"/>
      <c r="G1243" s="119"/>
      <c r="H1243" s="184"/>
      <c r="I1243" s="184"/>
    </row>
    <row r="1244" spans="1:9" s="187" customFormat="1" ht="117">
      <c r="A1244" s="390"/>
      <c r="B1244" s="72" t="s">
        <v>1154</v>
      </c>
      <c r="C1244" s="398"/>
      <c r="D1244" s="399"/>
      <c r="E1244" s="399"/>
      <c r="F1244" s="400"/>
      <c r="G1244" s="186"/>
      <c r="H1244" s="120"/>
      <c r="I1244" s="121"/>
    </row>
    <row r="1245" spans="1:9" s="187" customFormat="1" ht="13">
      <c r="A1245" s="390"/>
      <c r="B1245" s="72" t="s">
        <v>489</v>
      </c>
      <c r="C1245" s="398"/>
      <c r="D1245" s="399"/>
      <c r="E1245" s="399"/>
      <c r="F1245" s="400"/>
      <c r="G1245" s="186"/>
      <c r="H1245" s="120"/>
      <c r="I1245" s="121"/>
    </row>
    <row r="1246" spans="1:9" s="187" customFormat="1" ht="39">
      <c r="A1246" s="390"/>
      <c r="B1246" s="72" t="s">
        <v>1059</v>
      </c>
      <c r="C1246" s="401"/>
      <c r="D1246" s="402"/>
      <c r="E1246" s="203"/>
      <c r="F1246" s="203"/>
      <c r="G1246" s="186"/>
      <c r="H1246" s="120"/>
      <c r="I1246" s="121"/>
    </row>
    <row r="1247" spans="1:9" s="187" customFormat="1" ht="13">
      <c r="A1247" s="390"/>
      <c r="B1247" s="72" t="s">
        <v>1155</v>
      </c>
      <c r="C1247" s="401" t="s">
        <v>1</v>
      </c>
      <c r="D1247" s="402">
        <v>6</v>
      </c>
      <c r="E1247" s="203"/>
      <c r="F1247" s="203">
        <f>D1247*E1247</f>
        <v>0</v>
      </c>
      <c r="G1247" s="186"/>
      <c r="H1247" s="120"/>
      <c r="I1247" s="121"/>
    </row>
    <row r="1248" spans="1:9" s="187" customFormat="1" ht="13">
      <c r="A1248" s="390"/>
      <c r="B1248" s="72"/>
      <c r="C1248" s="401"/>
      <c r="D1248" s="402"/>
      <c r="E1248" s="203"/>
      <c r="F1248" s="203"/>
      <c r="G1248" s="186"/>
      <c r="H1248" s="120"/>
      <c r="I1248" s="121"/>
    </row>
    <row r="1249" spans="1:9" s="122" customFormat="1" ht="39">
      <c r="A1249" s="7" t="s">
        <v>8</v>
      </c>
      <c r="B1249" s="72" t="s">
        <v>1156</v>
      </c>
      <c r="C1249" s="398"/>
      <c r="D1249" s="399"/>
      <c r="E1249" s="399"/>
      <c r="F1249" s="400"/>
      <c r="G1249" s="119"/>
      <c r="H1249" s="184"/>
      <c r="I1249" s="184"/>
    </row>
    <row r="1250" spans="1:9" s="187" customFormat="1" ht="130">
      <c r="A1250" s="390"/>
      <c r="B1250" s="72" t="s">
        <v>1142</v>
      </c>
      <c r="C1250" s="398"/>
      <c r="D1250" s="399"/>
      <c r="E1250" s="399"/>
      <c r="F1250" s="400"/>
      <c r="G1250" s="186"/>
      <c r="H1250" s="120"/>
      <c r="I1250" s="121"/>
    </row>
    <row r="1251" spans="1:9" s="187" customFormat="1" ht="13">
      <c r="A1251" s="390"/>
      <c r="B1251" s="72" t="s">
        <v>489</v>
      </c>
      <c r="C1251" s="398"/>
      <c r="D1251" s="399"/>
      <c r="E1251" s="399"/>
      <c r="F1251" s="400"/>
      <c r="G1251" s="186"/>
      <c r="H1251" s="120"/>
      <c r="I1251" s="121"/>
    </row>
    <row r="1252" spans="1:9" s="187" customFormat="1" ht="39">
      <c r="A1252" s="390"/>
      <c r="B1252" s="72" t="s">
        <v>1157</v>
      </c>
      <c r="C1252" s="401"/>
      <c r="D1252" s="402"/>
      <c r="E1252" s="203"/>
      <c r="F1252" s="203"/>
      <c r="G1252" s="186"/>
      <c r="H1252" s="120"/>
      <c r="I1252" s="121"/>
    </row>
    <row r="1253" spans="1:9" s="187" customFormat="1" ht="13">
      <c r="A1253" s="390"/>
      <c r="B1253" s="72" t="s">
        <v>1158</v>
      </c>
      <c r="C1253" s="401" t="s">
        <v>1</v>
      </c>
      <c r="D1253" s="402">
        <v>42</v>
      </c>
      <c r="E1253" s="203"/>
      <c r="F1253" s="203">
        <f>D1253*E1253</f>
        <v>0</v>
      </c>
      <c r="G1253" s="186"/>
      <c r="H1253" s="120"/>
      <c r="I1253" s="121"/>
    </row>
    <row r="1254" spans="1:9" s="4" customFormat="1" ht="13">
      <c r="A1254" s="63"/>
      <c r="B1254" s="385"/>
      <c r="C1254" s="385"/>
      <c r="D1254" s="65"/>
      <c r="E1254" s="66"/>
      <c r="F1254" s="148"/>
    </row>
    <row r="1256" spans="1:9" s="4" customFormat="1" ht="13">
      <c r="A1256" s="48" t="s">
        <v>1008</v>
      </c>
      <c r="B1256" s="1254" t="s">
        <v>579</v>
      </c>
      <c r="C1256" s="1254"/>
      <c r="D1256" s="54"/>
      <c r="E1256" s="55"/>
      <c r="F1256" s="57">
        <f>SUM(F1219:F1253)</f>
        <v>0</v>
      </c>
    </row>
    <row r="1259" spans="1:9" s="4" customFormat="1" ht="13">
      <c r="A1259" s="48" t="s">
        <v>33</v>
      </c>
      <c r="B1259" s="48" t="s">
        <v>580</v>
      </c>
      <c r="C1259" s="75"/>
      <c r="D1259" s="76"/>
      <c r="E1259" s="77"/>
      <c r="F1259" s="460">
        <f>SUM(F1256,F1213,F1118,F1081)</f>
        <v>0</v>
      </c>
    </row>
    <row r="1261" spans="1:9" s="4" customFormat="1" ht="13">
      <c r="A1261" s="48" t="s">
        <v>252</v>
      </c>
      <c r="B1261" s="48" t="s">
        <v>461</v>
      </c>
      <c r="C1261" s="75"/>
      <c r="D1261" s="76"/>
      <c r="E1261" s="77"/>
      <c r="F1261" s="77"/>
    </row>
    <row r="1262" spans="1:9" s="4" customFormat="1" ht="13">
      <c r="A1262" s="63"/>
      <c r="B1262" s="63"/>
      <c r="C1262" s="96"/>
      <c r="D1262" s="91"/>
      <c r="E1262" s="97"/>
      <c r="F1262" s="97"/>
    </row>
    <row r="1263" spans="1:9" s="4" customFormat="1" ht="13">
      <c r="A1263" s="11"/>
      <c r="B1263" s="11"/>
      <c r="C1263" s="1"/>
      <c r="D1263" s="2"/>
      <c r="E1263" s="3"/>
      <c r="F1263" s="2"/>
    </row>
    <row r="1264" spans="1:9" s="4" customFormat="1" ht="13">
      <c r="A1264" s="48" t="s">
        <v>479</v>
      </c>
      <c r="B1264" s="48" t="s">
        <v>462</v>
      </c>
      <c r="C1264" s="75" t="s">
        <v>251</v>
      </c>
      <c r="D1264" s="76" t="s">
        <v>248</v>
      </c>
      <c r="E1264" s="77" t="s">
        <v>249</v>
      </c>
      <c r="F1264" s="77" t="s">
        <v>250</v>
      </c>
    </row>
    <row r="1265" spans="1:11" s="4" customFormat="1" ht="13">
      <c r="A1265" s="11"/>
      <c r="B1265" s="173"/>
      <c r="C1265" s="1"/>
      <c r="D1265" s="2"/>
      <c r="E1265" s="3"/>
      <c r="F1265" s="2"/>
    </row>
    <row r="1266" spans="1:11" s="177" customFormat="1" ht="52">
      <c r="A1266" s="175"/>
      <c r="B1266" s="71" t="s">
        <v>474</v>
      </c>
      <c r="C1266" s="195"/>
      <c r="D1266" s="196"/>
      <c r="E1266" s="197"/>
      <c r="F1266" s="198"/>
    </row>
    <row r="1267" spans="1:11" s="177" customFormat="1" ht="65">
      <c r="A1267" s="175"/>
      <c r="B1267" s="71" t="s">
        <v>475</v>
      </c>
      <c r="C1267" s="195"/>
      <c r="D1267" s="196"/>
      <c r="E1267" s="197"/>
      <c r="F1267" s="198"/>
    </row>
    <row r="1268" spans="1:11" s="177" customFormat="1" ht="65">
      <c r="A1268" s="175"/>
      <c r="B1268" s="71" t="s">
        <v>476</v>
      </c>
      <c r="C1268" s="195"/>
      <c r="D1268" s="196"/>
      <c r="E1268" s="197"/>
      <c r="F1268" s="198"/>
    </row>
    <row r="1269" spans="1:11" s="177" customFormat="1" ht="14">
      <c r="A1269" s="175"/>
      <c r="B1269" s="71" t="s">
        <v>473</v>
      </c>
      <c r="C1269" s="195"/>
      <c r="D1269" s="196"/>
      <c r="E1269" s="197"/>
      <c r="F1269" s="198"/>
    </row>
    <row r="1270" spans="1:11" s="4" customFormat="1" ht="26">
      <c r="A1270" s="11"/>
      <c r="B1270" s="384" t="s">
        <v>477</v>
      </c>
      <c r="C1270" s="1"/>
      <c r="D1270" s="2"/>
      <c r="E1270" s="3"/>
      <c r="F1270" s="2"/>
    </row>
    <row r="1271" spans="1:11" s="4" customFormat="1" ht="13">
      <c r="A1271" s="11"/>
      <c r="B1271" s="173"/>
      <c r="C1271" s="1"/>
      <c r="D1271" s="2"/>
      <c r="E1271" s="3"/>
      <c r="F1271" s="2"/>
    </row>
    <row r="1272" spans="1:11" s="4" customFormat="1" ht="13">
      <c r="A1272" s="11"/>
      <c r="B1272" s="1253" t="s">
        <v>956</v>
      </c>
      <c r="C1272" s="1253"/>
      <c r="D1272" s="2"/>
      <c r="E1272" s="3"/>
      <c r="F1272" s="2"/>
    </row>
    <row r="1273" spans="1:11" s="4" customFormat="1" ht="13">
      <c r="A1273" s="11"/>
      <c r="B1273" s="875"/>
      <c r="C1273" s="875"/>
      <c r="D1273" s="2"/>
      <c r="E1273" s="3"/>
      <c r="F1273" s="2"/>
    </row>
    <row r="1274" spans="1:11" s="4" customFormat="1" ht="13">
      <c r="A1274" s="11"/>
      <c r="B1274" s="173" t="s">
        <v>1051</v>
      </c>
      <c r="C1274" s="1"/>
      <c r="D1274" s="2"/>
      <c r="E1274" s="3"/>
      <c r="F1274" s="2"/>
    </row>
    <row r="1275" spans="1:11" s="4" customFormat="1" ht="13">
      <c r="A1275" s="11"/>
      <c r="B1275" s="173"/>
      <c r="C1275" s="1"/>
      <c r="D1275" s="2"/>
      <c r="E1275" s="3"/>
      <c r="F1275" s="2"/>
    </row>
    <row r="1276" spans="1:11" s="174" customFormat="1" ht="78">
      <c r="A1276" s="7" t="s">
        <v>0</v>
      </c>
      <c r="B1276" s="41" t="s">
        <v>1049</v>
      </c>
      <c r="C1276" s="32"/>
      <c r="D1276" s="33"/>
      <c r="E1276" s="33"/>
      <c r="F1276" s="34"/>
    </row>
    <row r="1277" spans="1:11" s="187" customFormat="1" ht="39">
      <c r="A1277" s="185"/>
      <c r="B1277" s="41" t="s">
        <v>466</v>
      </c>
      <c r="C1277" s="181"/>
      <c r="D1277" s="182"/>
      <c r="E1277" s="182"/>
      <c r="F1277" s="183"/>
      <c r="G1277" s="186"/>
      <c r="H1277" s="120"/>
      <c r="I1277" s="121"/>
    </row>
    <row r="1278" spans="1:11" s="174" customFormat="1" ht="143">
      <c r="A1278" s="35"/>
      <c r="B1278" s="41" t="s">
        <v>1042</v>
      </c>
      <c r="C1278" s="32"/>
      <c r="D1278" s="33"/>
      <c r="E1278" s="33"/>
      <c r="F1278" s="34"/>
    </row>
    <row r="1279" spans="1:11" s="90" customFormat="1" ht="52">
      <c r="A1279" s="178"/>
      <c r="B1279" s="41" t="s">
        <v>465</v>
      </c>
      <c r="C1279" s="169"/>
      <c r="D1279" s="169"/>
      <c r="E1279" s="180"/>
      <c r="F1279" s="170"/>
      <c r="G1279" s="177"/>
      <c r="H1279" s="177"/>
      <c r="I1279" s="177"/>
      <c r="J1279" s="177"/>
      <c r="K1279" s="177"/>
    </row>
    <row r="1280" spans="1:11" s="90" customFormat="1" ht="14">
      <c r="A1280" s="178"/>
      <c r="B1280" s="179" t="s">
        <v>463</v>
      </c>
      <c r="C1280" s="12" t="s">
        <v>1</v>
      </c>
      <c r="D1280" s="13">
        <v>3</v>
      </c>
      <c r="E1280" s="13"/>
      <c r="F1280" s="30">
        <f>D1280*E1280</f>
        <v>0</v>
      </c>
      <c r="G1280" s="89"/>
      <c r="H1280" s="110"/>
      <c r="I1280" s="110"/>
    </row>
    <row r="1281" spans="1:11" s="177" customFormat="1" ht="14">
      <c r="A1281" s="175"/>
      <c r="B1281" s="41"/>
      <c r="C1281" s="32"/>
      <c r="D1281" s="33"/>
      <c r="E1281" s="33"/>
      <c r="F1281" s="34"/>
      <c r="G1281" s="90"/>
      <c r="H1281" s="90"/>
      <c r="I1281" s="90"/>
      <c r="J1281" s="90"/>
      <c r="K1281" s="90"/>
    </row>
    <row r="1282" spans="1:11" s="122" customFormat="1" ht="52">
      <c r="A1282" s="7" t="s">
        <v>2</v>
      </c>
      <c r="B1282" s="41" t="s">
        <v>1050</v>
      </c>
      <c r="C1282" s="181"/>
      <c r="D1282" s="182"/>
      <c r="E1282" s="182"/>
      <c r="F1282" s="183"/>
      <c r="G1282" s="119"/>
      <c r="H1282" s="184"/>
      <c r="I1282" s="184"/>
    </row>
    <row r="1283" spans="1:11" s="187" customFormat="1" ht="39">
      <c r="A1283" s="185"/>
      <c r="B1283" s="41" t="s">
        <v>466</v>
      </c>
      <c r="C1283" s="181"/>
      <c r="D1283" s="182"/>
      <c r="E1283" s="182"/>
      <c r="F1283" s="183"/>
      <c r="G1283" s="186"/>
      <c r="H1283" s="120"/>
      <c r="I1283" s="121"/>
    </row>
    <row r="1284" spans="1:11" s="187" customFormat="1" ht="104">
      <c r="A1284" s="185"/>
      <c r="B1284" s="41" t="s">
        <v>1043</v>
      </c>
      <c r="C1284" s="181"/>
      <c r="D1284" s="182"/>
      <c r="E1284" s="182"/>
      <c r="F1284" s="183"/>
      <c r="G1284" s="186"/>
      <c r="H1284" s="120"/>
      <c r="I1284" s="121"/>
    </row>
    <row r="1285" spans="1:11" s="187" customFormat="1" ht="26">
      <c r="A1285" s="185"/>
      <c r="B1285" s="41" t="s">
        <v>467</v>
      </c>
      <c r="C1285" s="181"/>
      <c r="D1285" s="182"/>
      <c r="E1285" s="182"/>
      <c r="F1285" s="183"/>
      <c r="G1285" s="186"/>
      <c r="H1285" s="120"/>
      <c r="I1285" s="121"/>
    </row>
    <row r="1286" spans="1:11" s="122" customFormat="1" ht="52">
      <c r="A1286" s="185"/>
      <c r="B1286" s="41" t="s">
        <v>468</v>
      </c>
      <c r="C1286" s="188"/>
      <c r="D1286" s="189"/>
      <c r="E1286" s="118"/>
      <c r="F1286" s="118"/>
    </row>
    <row r="1287" spans="1:11" s="193" customFormat="1" ht="26">
      <c r="A1287" s="190"/>
      <c r="B1287" s="41" t="s">
        <v>469</v>
      </c>
      <c r="C1287" s="188"/>
      <c r="D1287" s="189"/>
      <c r="E1287" s="191"/>
      <c r="F1287" s="192"/>
    </row>
    <row r="1288" spans="1:11" s="187" customFormat="1" ht="39">
      <c r="A1288" s="185"/>
      <c r="B1288" s="179" t="s">
        <v>1044</v>
      </c>
      <c r="C1288" s="12" t="s">
        <v>1</v>
      </c>
      <c r="D1288" s="13">
        <v>3</v>
      </c>
      <c r="E1288" s="13"/>
      <c r="F1288" s="30">
        <f>D1288*E1288</f>
        <v>0</v>
      </c>
      <c r="G1288" s="121"/>
      <c r="H1288" s="120"/>
      <c r="I1288" s="121"/>
    </row>
    <row r="1289" spans="1:11" s="187" customFormat="1" ht="14">
      <c r="A1289" s="185"/>
      <c r="B1289" s="179"/>
      <c r="C1289" s="12"/>
      <c r="D1289" s="13"/>
      <c r="E1289" s="13"/>
      <c r="F1289" s="30"/>
      <c r="G1289" s="121"/>
      <c r="H1289" s="120"/>
      <c r="I1289" s="121"/>
    </row>
    <row r="1290" spans="1:11" s="122" customFormat="1" ht="39">
      <c r="A1290" s="7" t="s">
        <v>3</v>
      </c>
      <c r="B1290" s="41" t="s">
        <v>1046</v>
      </c>
      <c r="C1290" s="181"/>
      <c r="D1290" s="182"/>
      <c r="E1290" s="182"/>
      <c r="F1290" s="183"/>
      <c r="G1290" s="119"/>
      <c r="H1290" s="184"/>
      <c r="I1290" s="184"/>
    </row>
    <row r="1291" spans="1:11" s="187" customFormat="1" ht="39">
      <c r="A1291" s="185"/>
      <c r="B1291" s="41" t="s">
        <v>466</v>
      </c>
      <c r="C1291" s="181"/>
      <c r="D1291" s="182"/>
      <c r="E1291" s="182"/>
      <c r="F1291" s="183"/>
      <c r="G1291" s="186"/>
      <c r="H1291" s="120"/>
      <c r="I1291" s="121"/>
    </row>
    <row r="1292" spans="1:11" s="187" customFormat="1" ht="104">
      <c r="A1292" s="185"/>
      <c r="B1292" s="41" t="s">
        <v>1045</v>
      </c>
      <c r="C1292" s="181"/>
      <c r="D1292" s="182"/>
      <c r="E1292" s="182"/>
      <c r="F1292" s="183"/>
      <c r="G1292" s="186"/>
      <c r="H1292" s="120"/>
      <c r="I1292" s="121"/>
    </row>
    <row r="1293" spans="1:11" s="187" customFormat="1" ht="26">
      <c r="A1293" s="185"/>
      <c r="B1293" s="41" t="s">
        <v>467</v>
      </c>
      <c r="C1293" s="181"/>
      <c r="D1293" s="182"/>
      <c r="E1293" s="182"/>
      <c r="F1293" s="183"/>
      <c r="G1293" s="186"/>
      <c r="H1293" s="120"/>
      <c r="I1293" s="121"/>
    </row>
    <row r="1294" spans="1:11" s="122" customFormat="1" ht="52">
      <c r="A1294" s="185"/>
      <c r="B1294" s="41" t="s">
        <v>468</v>
      </c>
      <c r="C1294" s="188"/>
      <c r="D1294" s="189"/>
      <c r="E1294" s="118"/>
      <c r="F1294" s="118"/>
    </row>
    <row r="1295" spans="1:11" s="193" customFormat="1" ht="26">
      <c r="A1295" s="190"/>
      <c r="B1295" s="41" t="s">
        <v>469</v>
      </c>
      <c r="C1295" s="188"/>
      <c r="D1295" s="189"/>
      <c r="E1295" s="191"/>
      <c r="F1295" s="192"/>
    </row>
    <row r="1296" spans="1:11" s="187" customFormat="1" ht="52">
      <c r="A1296" s="185"/>
      <c r="B1296" s="179" t="s">
        <v>508</v>
      </c>
      <c r="C1296" s="12" t="s">
        <v>1</v>
      </c>
      <c r="D1296" s="13">
        <v>1</v>
      </c>
      <c r="E1296" s="13"/>
      <c r="F1296" s="30">
        <f>D1296*E1296</f>
        <v>0</v>
      </c>
      <c r="G1296" s="121"/>
      <c r="H1296" s="120"/>
      <c r="I1296" s="121"/>
    </row>
    <row r="1297" spans="1:11" s="187" customFormat="1" ht="14">
      <c r="A1297" s="185"/>
      <c r="B1297" s="179"/>
      <c r="C1297" s="12"/>
      <c r="D1297" s="13"/>
      <c r="E1297" s="13"/>
      <c r="F1297" s="30"/>
      <c r="G1297" s="121"/>
      <c r="H1297" s="120"/>
      <c r="I1297" s="121"/>
    </row>
    <row r="1298" spans="1:11" s="4" customFormat="1" ht="13">
      <c r="A1298" s="11"/>
      <c r="B1298" s="173" t="s">
        <v>1052</v>
      </c>
      <c r="C1298" s="1"/>
      <c r="D1298" s="2"/>
      <c r="E1298" s="3"/>
      <c r="F1298" s="2"/>
    </row>
    <row r="1299" spans="1:11" s="187" customFormat="1" ht="14">
      <c r="A1299" s="185"/>
      <c r="B1299" s="179"/>
      <c r="C1299" s="12"/>
      <c r="D1299" s="13"/>
      <c r="E1299" s="13"/>
      <c r="F1299" s="30"/>
      <c r="G1299" s="121"/>
      <c r="H1299" s="120"/>
      <c r="I1299" s="121"/>
    </row>
    <row r="1300" spans="1:11" s="174" customFormat="1" ht="65">
      <c r="A1300" s="7" t="s">
        <v>4</v>
      </c>
      <c r="B1300" s="41" t="s">
        <v>1048</v>
      </c>
      <c r="C1300" s="32"/>
      <c r="D1300" s="33"/>
      <c r="E1300" s="33"/>
      <c r="F1300" s="34"/>
    </row>
    <row r="1301" spans="1:11" s="187" customFormat="1" ht="39">
      <c r="A1301" s="185"/>
      <c r="B1301" s="41" t="s">
        <v>466</v>
      </c>
      <c r="C1301" s="181"/>
      <c r="D1301" s="182"/>
      <c r="E1301" s="182"/>
      <c r="F1301" s="183"/>
      <c r="G1301" s="186"/>
      <c r="H1301" s="120"/>
      <c r="I1301" s="121"/>
    </row>
    <row r="1302" spans="1:11" s="174" customFormat="1" ht="143">
      <c r="A1302" s="35"/>
      <c r="B1302" s="41" t="s">
        <v>1042</v>
      </c>
      <c r="C1302" s="32"/>
      <c r="D1302" s="33"/>
      <c r="E1302" s="33"/>
      <c r="F1302" s="34"/>
    </row>
    <row r="1303" spans="1:11" s="90" customFormat="1" ht="52">
      <c r="A1303" s="178"/>
      <c r="B1303" s="41" t="s">
        <v>465</v>
      </c>
      <c r="C1303" s="169"/>
      <c r="D1303" s="169"/>
      <c r="E1303" s="180"/>
      <c r="F1303" s="170"/>
      <c r="G1303" s="177"/>
      <c r="H1303" s="177"/>
      <c r="I1303" s="177"/>
      <c r="J1303" s="177"/>
      <c r="K1303" s="177"/>
    </row>
    <row r="1304" spans="1:11" s="90" customFormat="1" ht="39">
      <c r="A1304" s="178"/>
      <c r="B1304" s="179" t="s">
        <v>1047</v>
      </c>
      <c r="C1304" s="12" t="s">
        <v>1</v>
      </c>
      <c r="D1304" s="13">
        <v>1</v>
      </c>
      <c r="E1304" s="13"/>
      <c r="F1304" s="30">
        <f>D1304*E1304</f>
        <v>0</v>
      </c>
      <c r="G1304" s="89"/>
      <c r="H1304" s="110"/>
      <c r="I1304" s="110"/>
    </row>
    <row r="1305" spans="1:11" s="4" customFormat="1" ht="13">
      <c r="A1305" s="11"/>
      <c r="B1305" s="11"/>
      <c r="C1305" s="1"/>
      <c r="D1305" s="2"/>
      <c r="E1305" s="3"/>
      <c r="F1305" s="2"/>
    </row>
    <row r="1306" spans="1:11" s="174" customFormat="1" ht="91">
      <c r="A1306" s="7" t="s">
        <v>5</v>
      </c>
      <c r="B1306" s="41" t="s">
        <v>1055</v>
      </c>
      <c r="C1306" s="32"/>
      <c r="D1306" s="33"/>
      <c r="E1306" s="33"/>
      <c r="F1306" s="34"/>
    </row>
    <row r="1307" spans="1:11" s="187" customFormat="1" ht="39">
      <c r="A1307" s="185"/>
      <c r="B1307" s="41" t="s">
        <v>466</v>
      </c>
      <c r="C1307" s="181"/>
      <c r="D1307" s="182"/>
      <c r="E1307" s="182"/>
      <c r="F1307" s="183"/>
      <c r="G1307" s="186"/>
      <c r="H1307" s="120"/>
      <c r="I1307" s="121"/>
    </row>
    <row r="1308" spans="1:11" s="174" customFormat="1" ht="143">
      <c r="A1308" s="35"/>
      <c r="B1308" s="41" t="s">
        <v>1053</v>
      </c>
      <c r="C1308" s="32"/>
      <c r="D1308" s="33"/>
      <c r="E1308" s="33"/>
      <c r="F1308" s="34"/>
    </row>
    <row r="1309" spans="1:11" s="90" customFormat="1" ht="52">
      <c r="A1309" s="178"/>
      <c r="B1309" s="41" t="s">
        <v>465</v>
      </c>
      <c r="C1309" s="169"/>
      <c r="D1309" s="169"/>
      <c r="E1309" s="180"/>
      <c r="F1309" s="170"/>
      <c r="G1309" s="177"/>
      <c r="H1309" s="177"/>
      <c r="I1309" s="177"/>
      <c r="J1309" s="177"/>
      <c r="K1309" s="177"/>
    </row>
    <row r="1310" spans="1:11" s="177" customFormat="1" ht="78">
      <c r="A1310" s="175"/>
      <c r="B1310" s="41" t="s">
        <v>464</v>
      </c>
      <c r="C1310" s="137"/>
      <c r="D1310" s="137"/>
      <c r="E1310" s="176"/>
      <c r="F1310" s="139"/>
      <c r="G1310" s="90"/>
      <c r="H1310" s="90"/>
      <c r="I1310" s="90"/>
      <c r="J1310" s="90"/>
      <c r="K1310" s="90"/>
    </row>
    <row r="1311" spans="1:11" s="90" customFormat="1" ht="39">
      <c r="A1311" s="178"/>
      <c r="B1311" s="72" t="s">
        <v>1054</v>
      </c>
      <c r="C1311" s="12" t="s">
        <v>1</v>
      </c>
      <c r="D1311" s="13">
        <v>1</v>
      </c>
      <c r="E1311" s="13"/>
      <c r="F1311" s="30">
        <f>D1311*E1311</f>
        <v>0</v>
      </c>
      <c r="G1311" s="89"/>
      <c r="H1311" s="110"/>
      <c r="I1311" s="110"/>
    </row>
    <row r="1312" spans="1:11" s="90" customFormat="1" ht="14">
      <c r="A1312" s="178"/>
      <c r="B1312" s="72"/>
      <c r="C1312" s="12"/>
      <c r="D1312" s="13"/>
      <c r="E1312" s="13"/>
      <c r="F1312" s="30"/>
      <c r="G1312" s="89"/>
      <c r="H1312" s="110"/>
      <c r="I1312" s="110"/>
    </row>
    <row r="1313" spans="1:11" s="174" customFormat="1" ht="78.75" customHeight="1">
      <c r="A1313" s="7" t="s">
        <v>8</v>
      </c>
      <c r="B1313" s="41" t="s">
        <v>1057</v>
      </c>
      <c r="C1313" s="32"/>
      <c r="D1313" s="33"/>
      <c r="E1313" s="33"/>
      <c r="F1313" s="34"/>
    </row>
    <row r="1314" spans="1:11" s="187" customFormat="1" ht="39">
      <c r="A1314" s="185"/>
      <c r="B1314" s="41" t="s">
        <v>466</v>
      </c>
      <c r="C1314" s="181"/>
      <c r="D1314" s="182"/>
      <c r="E1314" s="182"/>
      <c r="F1314" s="183"/>
      <c r="G1314" s="186"/>
      <c r="H1314" s="120"/>
      <c r="I1314" s="121"/>
    </row>
    <row r="1315" spans="1:11" s="174" customFormat="1" ht="132" customHeight="1">
      <c r="A1315" s="35"/>
      <c r="B1315" s="41" t="s">
        <v>1053</v>
      </c>
      <c r="C1315" s="32"/>
      <c r="D1315" s="33"/>
      <c r="E1315" s="33"/>
      <c r="F1315" s="34"/>
    </row>
    <row r="1316" spans="1:11" s="90" customFormat="1" ht="52">
      <c r="A1316" s="178"/>
      <c r="B1316" s="41" t="s">
        <v>465</v>
      </c>
      <c r="C1316" s="169"/>
      <c r="D1316" s="169"/>
      <c r="E1316" s="180"/>
      <c r="F1316" s="170"/>
      <c r="G1316" s="177"/>
      <c r="H1316" s="177"/>
      <c r="I1316" s="177"/>
      <c r="J1316" s="177"/>
      <c r="K1316" s="177"/>
    </row>
    <row r="1317" spans="1:11" s="177" customFormat="1" ht="78" customHeight="1">
      <c r="A1317" s="175"/>
      <c r="B1317" s="41" t="s">
        <v>464</v>
      </c>
      <c r="C1317" s="137"/>
      <c r="D1317" s="137"/>
      <c r="E1317" s="176"/>
      <c r="F1317" s="139"/>
      <c r="G1317" s="90"/>
      <c r="H1317" s="90"/>
      <c r="I1317" s="90"/>
      <c r="J1317" s="90"/>
      <c r="K1317" s="90"/>
    </row>
    <row r="1318" spans="1:11" s="90" customFormat="1" ht="52">
      <c r="A1318" s="178"/>
      <c r="B1318" s="72" t="s">
        <v>1056</v>
      </c>
      <c r="C1318" s="12" t="s">
        <v>1</v>
      </c>
      <c r="D1318" s="13">
        <v>1</v>
      </c>
      <c r="E1318" s="13"/>
      <c r="F1318" s="30">
        <f>D1318*E1318</f>
        <v>0</v>
      </c>
      <c r="G1318" s="89"/>
      <c r="H1318" s="110"/>
      <c r="I1318" s="110"/>
    </row>
    <row r="1319" spans="1:11" s="90" customFormat="1" ht="14">
      <c r="A1319" s="178"/>
      <c r="B1319" s="72"/>
      <c r="C1319" s="12"/>
      <c r="D1319" s="13"/>
      <c r="E1319" s="13"/>
      <c r="F1319" s="30"/>
      <c r="G1319" s="89"/>
      <c r="H1319" s="110"/>
      <c r="I1319" s="110"/>
    </row>
    <row r="1320" spans="1:11" s="177" customFormat="1" ht="65">
      <c r="A1320" s="7" t="s">
        <v>9</v>
      </c>
      <c r="B1320" s="41" t="s">
        <v>1060</v>
      </c>
      <c r="C1320" s="169"/>
      <c r="D1320" s="169"/>
      <c r="E1320" s="180"/>
      <c r="F1320" s="170"/>
    </row>
    <row r="1321" spans="1:11" s="187" customFormat="1" ht="14">
      <c r="A1321" s="185"/>
      <c r="B1321" s="194" t="s">
        <v>472</v>
      </c>
      <c r="C1321" s="12"/>
      <c r="D1321" s="13"/>
      <c r="E1321" s="13"/>
      <c r="F1321" s="30"/>
      <c r="G1321" s="121"/>
      <c r="H1321" s="120"/>
      <c r="I1321" s="121"/>
    </row>
    <row r="1322" spans="1:11" s="90" customFormat="1" ht="39">
      <c r="A1322" s="178"/>
      <c r="B1322" s="41" t="s">
        <v>470</v>
      </c>
      <c r="C1322" s="124"/>
      <c r="D1322" s="124"/>
      <c r="E1322" s="124"/>
      <c r="F1322" s="125"/>
      <c r="G1322" s="89"/>
      <c r="H1322" s="110"/>
      <c r="I1322" s="110"/>
    </row>
    <row r="1323" spans="1:11" s="174" customFormat="1" ht="135" customHeight="1">
      <c r="A1323" s="35"/>
      <c r="B1323" s="41" t="s">
        <v>1058</v>
      </c>
      <c r="C1323" s="32"/>
      <c r="D1323" s="33"/>
      <c r="E1323" s="33"/>
      <c r="F1323" s="34"/>
    </row>
    <row r="1324" spans="1:11" s="90" customFormat="1" ht="52">
      <c r="A1324" s="178"/>
      <c r="B1324" s="41" t="s">
        <v>465</v>
      </c>
      <c r="C1324" s="169"/>
      <c r="D1324" s="169"/>
      <c r="E1324" s="180"/>
      <c r="F1324" s="170"/>
      <c r="G1324" s="177"/>
      <c r="H1324" s="177"/>
      <c r="I1324" s="177"/>
      <c r="J1324" s="177"/>
      <c r="K1324" s="177"/>
    </row>
    <row r="1325" spans="1:11" s="90" customFormat="1" ht="39">
      <c r="A1325" s="178"/>
      <c r="B1325" s="72" t="s">
        <v>1059</v>
      </c>
      <c r="C1325" s="12" t="s">
        <v>1</v>
      </c>
      <c r="D1325" s="13">
        <v>2</v>
      </c>
      <c r="E1325" s="13"/>
      <c r="F1325" s="30">
        <f>D1325*E1325</f>
        <v>0</v>
      </c>
      <c r="G1325" s="89"/>
      <c r="H1325" s="110"/>
      <c r="I1325" s="110"/>
    </row>
    <row r="1326" spans="1:11" s="90" customFormat="1" ht="14">
      <c r="A1326" s="178"/>
      <c r="B1326" s="72"/>
      <c r="C1326" s="12"/>
      <c r="D1326" s="13"/>
      <c r="E1326" s="13"/>
      <c r="F1326" s="30"/>
      <c r="G1326" s="89"/>
      <c r="H1326" s="110"/>
      <c r="I1326" s="110"/>
    </row>
    <row r="1327" spans="1:11" s="174" customFormat="1" ht="39">
      <c r="A1327" s="7" t="s">
        <v>10</v>
      </c>
      <c r="B1327" s="41" t="s">
        <v>1064</v>
      </c>
      <c r="C1327" s="32"/>
      <c r="D1327" s="33"/>
      <c r="E1327" s="33"/>
      <c r="F1327" s="34"/>
    </row>
    <row r="1328" spans="1:11" s="187" customFormat="1" ht="14">
      <c r="A1328" s="185"/>
      <c r="B1328" s="194" t="s">
        <v>1061</v>
      </c>
      <c r="C1328" s="12"/>
      <c r="D1328" s="13"/>
      <c r="E1328" s="13"/>
      <c r="F1328" s="30"/>
      <c r="G1328" s="121"/>
      <c r="H1328" s="120"/>
      <c r="I1328" s="121"/>
    </row>
    <row r="1329" spans="1:11" s="187" customFormat="1" ht="39">
      <c r="A1329" s="185"/>
      <c r="B1329" s="41" t="s">
        <v>466</v>
      </c>
      <c r="C1329" s="181"/>
      <c r="D1329" s="182"/>
      <c r="E1329" s="182"/>
      <c r="F1329" s="183"/>
      <c r="G1329" s="186"/>
      <c r="H1329" s="120"/>
      <c r="I1329" s="121"/>
    </row>
    <row r="1330" spans="1:11" s="174" customFormat="1" ht="96.75" customHeight="1">
      <c r="A1330" s="35"/>
      <c r="B1330" s="41" t="s">
        <v>1062</v>
      </c>
      <c r="C1330" s="32"/>
      <c r="D1330" s="33"/>
      <c r="E1330" s="33"/>
      <c r="F1330" s="34"/>
    </row>
    <row r="1331" spans="1:11" s="90" customFormat="1" ht="39">
      <c r="A1331" s="178"/>
      <c r="B1331" s="179" t="s">
        <v>1063</v>
      </c>
      <c r="C1331" s="12" t="s">
        <v>1</v>
      </c>
      <c r="D1331" s="13">
        <v>7</v>
      </c>
      <c r="E1331" s="13"/>
      <c r="F1331" s="30">
        <f>D1331*E1331</f>
        <v>0</v>
      </c>
      <c r="G1331" s="89"/>
      <c r="H1331" s="110"/>
      <c r="I1331" s="110"/>
    </row>
    <row r="1332" spans="1:11" s="90" customFormat="1" ht="14">
      <c r="A1332" s="178"/>
      <c r="B1332" s="179"/>
      <c r="C1332" s="12"/>
      <c r="D1332" s="13"/>
      <c r="E1332" s="13"/>
      <c r="F1332" s="30"/>
      <c r="G1332" s="89"/>
      <c r="H1332" s="110"/>
      <c r="I1332" s="110"/>
    </row>
    <row r="1333" spans="1:11" s="174" customFormat="1" ht="80.25" customHeight="1">
      <c r="A1333" s="7" t="s">
        <v>11</v>
      </c>
      <c r="B1333" s="41" t="s">
        <v>1066</v>
      </c>
      <c r="C1333" s="32"/>
      <c r="D1333" s="33"/>
      <c r="E1333" s="33"/>
      <c r="F1333" s="34"/>
    </row>
    <row r="1334" spans="1:11" s="187" customFormat="1" ht="39">
      <c r="A1334" s="185"/>
      <c r="B1334" s="41" t="s">
        <v>466</v>
      </c>
      <c r="C1334" s="181"/>
      <c r="D1334" s="182"/>
      <c r="E1334" s="182"/>
      <c r="F1334" s="183"/>
      <c r="G1334" s="186"/>
      <c r="H1334" s="120"/>
      <c r="I1334" s="121"/>
    </row>
    <row r="1335" spans="1:11" s="174" customFormat="1" ht="143">
      <c r="A1335" s="35"/>
      <c r="B1335" s="41" t="s">
        <v>1065</v>
      </c>
      <c r="C1335" s="32"/>
      <c r="D1335" s="33"/>
      <c r="E1335" s="33"/>
      <c r="F1335" s="34"/>
    </row>
    <row r="1336" spans="1:11" s="90" customFormat="1" ht="52">
      <c r="A1336" s="178"/>
      <c r="B1336" s="41" t="s">
        <v>465</v>
      </c>
      <c r="C1336" s="169"/>
      <c r="D1336" s="169"/>
      <c r="E1336" s="180"/>
      <c r="F1336" s="170"/>
      <c r="G1336" s="177"/>
      <c r="H1336" s="177"/>
      <c r="I1336" s="177"/>
      <c r="J1336" s="177"/>
      <c r="K1336" s="177"/>
    </row>
    <row r="1337" spans="1:11" s="177" customFormat="1" ht="78">
      <c r="A1337" s="175"/>
      <c r="B1337" s="41" t="s">
        <v>464</v>
      </c>
      <c r="C1337" s="137"/>
      <c r="D1337" s="137"/>
      <c r="E1337" s="176"/>
      <c r="F1337" s="139"/>
      <c r="G1337" s="90"/>
      <c r="H1337" s="90"/>
      <c r="I1337" s="90"/>
      <c r="J1337" s="90"/>
      <c r="K1337" s="90"/>
    </row>
    <row r="1338" spans="1:11" s="90" customFormat="1" ht="39">
      <c r="A1338" s="178"/>
      <c r="B1338" s="72" t="s">
        <v>1047</v>
      </c>
      <c r="C1338" s="12" t="s">
        <v>1</v>
      </c>
      <c r="D1338" s="13">
        <v>4</v>
      </c>
      <c r="E1338" s="13"/>
      <c r="F1338" s="30">
        <f>D1338*E1338</f>
        <v>0</v>
      </c>
      <c r="G1338" s="89"/>
      <c r="H1338" s="110"/>
      <c r="I1338" s="110"/>
    </row>
    <row r="1339" spans="1:11" s="90" customFormat="1" ht="14">
      <c r="A1339" s="178"/>
      <c r="B1339" s="72"/>
      <c r="C1339" s="12"/>
      <c r="D1339" s="13"/>
      <c r="E1339" s="13"/>
      <c r="F1339" s="30"/>
      <c r="G1339" s="89"/>
      <c r="H1339" s="110"/>
      <c r="I1339" s="110"/>
    </row>
    <row r="1340" spans="1:11" s="174" customFormat="1" ht="65">
      <c r="A1340" s="7" t="s">
        <v>12</v>
      </c>
      <c r="B1340" s="41" t="s">
        <v>1069</v>
      </c>
      <c r="C1340" s="32"/>
      <c r="D1340" s="33"/>
      <c r="E1340" s="33"/>
      <c r="F1340" s="34"/>
    </row>
    <row r="1341" spans="1:11" s="187" customFormat="1" ht="14">
      <c r="A1341" s="185"/>
      <c r="B1341" s="194" t="s">
        <v>1067</v>
      </c>
      <c r="C1341" s="12"/>
      <c r="D1341" s="13"/>
      <c r="E1341" s="13"/>
      <c r="F1341" s="30"/>
      <c r="G1341" s="121"/>
      <c r="H1341" s="120"/>
      <c r="I1341" s="121"/>
    </row>
    <row r="1342" spans="1:11" s="187" customFormat="1" ht="39">
      <c r="A1342" s="185"/>
      <c r="B1342" s="41" t="s">
        <v>466</v>
      </c>
      <c r="C1342" s="181"/>
      <c r="D1342" s="182"/>
      <c r="E1342" s="182"/>
      <c r="F1342" s="183"/>
      <c r="G1342" s="186"/>
      <c r="H1342" s="120"/>
      <c r="I1342" s="121"/>
    </row>
    <row r="1343" spans="1:11" s="90" customFormat="1" ht="132" customHeight="1">
      <c r="A1343" s="178"/>
      <c r="B1343" s="41" t="s">
        <v>1058</v>
      </c>
      <c r="C1343" s="12"/>
      <c r="D1343" s="13"/>
      <c r="E1343" s="13"/>
      <c r="F1343" s="30"/>
      <c r="G1343" s="89"/>
      <c r="H1343" s="110"/>
      <c r="I1343" s="110"/>
    </row>
    <row r="1344" spans="1:11" s="90" customFormat="1" ht="52">
      <c r="A1344" s="178"/>
      <c r="B1344" s="41" t="s">
        <v>465</v>
      </c>
      <c r="C1344" s="169"/>
      <c r="D1344" s="169"/>
      <c r="E1344" s="180"/>
      <c r="F1344" s="170"/>
      <c r="G1344" s="177"/>
      <c r="H1344" s="177"/>
      <c r="I1344" s="177"/>
      <c r="J1344" s="177"/>
      <c r="K1344" s="177"/>
    </row>
    <row r="1345" spans="1:11" s="90" customFormat="1" ht="39">
      <c r="A1345" s="178"/>
      <c r="B1345" s="179" t="s">
        <v>1068</v>
      </c>
      <c r="C1345" s="12" t="s">
        <v>1</v>
      </c>
      <c r="D1345" s="13">
        <v>1</v>
      </c>
      <c r="E1345" s="13"/>
      <c r="F1345" s="30">
        <f>D1345*E1345</f>
        <v>0</v>
      </c>
      <c r="G1345" s="89"/>
      <c r="H1345" s="110"/>
      <c r="I1345" s="110"/>
    </row>
    <row r="1346" spans="1:11" s="90" customFormat="1" ht="14">
      <c r="A1346" s="178"/>
      <c r="B1346" s="72"/>
      <c r="C1346" s="12"/>
      <c r="D1346" s="13"/>
      <c r="E1346" s="13"/>
      <c r="F1346" s="30"/>
      <c r="G1346" s="89"/>
      <c r="H1346" s="110"/>
      <c r="I1346" s="110"/>
    </row>
    <row r="1347" spans="1:11" s="174" customFormat="1" ht="78">
      <c r="A1347" s="7" t="s">
        <v>13</v>
      </c>
      <c r="B1347" s="41" t="s">
        <v>1071</v>
      </c>
      <c r="C1347" s="32"/>
      <c r="D1347" s="33"/>
      <c r="E1347" s="33"/>
      <c r="F1347" s="34"/>
    </row>
    <row r="1348" spans="1:11" s="187" customFormat="1" ht="14">
      <c r="A1348" s="185"/>
      <c r="B1348" s="194" t="s">
        <v>1067</v>
      </c>
      <c r="C1348" s="12"/>
      <c r="D1348" s="13"/>
      <c r="E1348" s="13"/>
      <c r="F1348" s="30"/>
      <c r="G1348" s="121"/>
      <c r="H1348" s="120"/>
      <c r="I1348" s="121"/>
    </row>
    <row r="1349" spans="1:11" s="187" customFormat="1" ht="39">
      <c r="A1349" s="185"/>
      <c r="B1349" s="41" t="s">
        <v>466</v>
      </c>
      <c r="C1349" s="181"/>
      <c r="D1349" s="182"/>
      <c r="E1349" s="182"/>
      <c r="F1349" s="183"/>
      <c r="G1349" s="186"/>
      <c r="H1349" s="120"/>
      <c r="I1349" s="121"/>
    </row>
    <row r="1350" spans="1:11" s="174" customFormat="1" ht="143">
      <c r="A1350" s="35"/>
      <c r="B1350" s="41" t="s">
        <v>1053</v>
      </c>
      <c r="C1350" s="32"/>
      <c r="D1350" s="33"/>
      <c r="E1350" s="33"/>
      <c r="F1350" s="34"/>
    </row>
    <row r="1351" spans="1:11" s="90" customFormat="1" ht="52">
      <c r="A1351" s="178"/>
      <c r="B1351" s="41" t="s">
        <v>465</v>
      </c>
      <c r="C1351" s="169"/>
      <c r="D1351" s="169"/>
      <c r="E1351" s="180"/>
      <c r="F1351" s="170"/>
      <c r="G1351" s="177"/>
      <c r="H1351" s="177"/>
      <c r="I1351" s="177"/>
      <c r="J1351" s="177"/>
      <c r="K1351" s="177"/>
    </row>
    <row r="1352" spans="1:11" s="177" customFormat="1" ht="78">
      <c r="A1352" s="175"/>
      <c r="B1352" s="41" t="s">
        <v>464</v>
      </c>
      <c r="C1352" s="137"/>
      <c r="D1352" s="137"/>
      <c r="E1352" s="176"/>
      <c r="F1352" s="139"/>
      <c r="G1352" s="90"/>
      <c r="H1352" s="90"/>
      <c r="I1352" s="90"/>
      <c r="J1352" s="90"/>
      <c r="K1352" s="90"/>
    </row>
    <row r="1353" spans="1:11" s="90" customFormat="1" ht="39">
      <c r="A1353" s="178"/>
      <c r="B1353" s="72" t="s">
        <v>1070</v>
      </c>
      <c r="C1353" s="12" t="s">
        <v>1</v>
      </c>
      <c r="D1353" s="13">
        <v>12</v>
      </c>
      <c r="E1353" s="13"/>
      <c r="F1353" s="30">
        <f>D1353*E1353</f>
        <v>0</v>
      </c>
      <c r="G1353" s="89"/>
      <c r="H1353" s="110"/>
      <c r="I1353" s="110"/>
    </row>
    <row r="1354" spans="1:11" s="90" customFormat="1" ht="14">
      <c r="A1354" s="178"/>
      <c r="B1354" s="72"/>
      <c r="C1354" s="12"/>
      <c r="D1354" s="13"/>
      <c r="E1354" s="13"/>
      <c r="F1354" s="30"/>
      <c r="G1354" s="89"/>
      <c r="H1354" s="110"/>
      <c r="I1354" s="110"/>
    </row>
    <row r="1355" spans="1:11" s="174" customFormat="1" ht="78">
      <c r="A1355" s="7" t="s">
        <v>14</v>
      </c>
      <c r="B1355" s="41" t="s">
        <v>1073</v>
      </c>
      <c r="C1355" s="32"/>
      <c r="D1355" s="33"/>
      <c r="E1355" s="33"/>
      <c r="F1355" s="34"/>
    </row>
    <row r="1356" spans="1:11" s="187" customFormat="1" ht="14">
      <c r="A1356" s="185"/>
      <c r="B1356" s="194" t="s">
        <v>1072</v>
      </c>
      <c r="C1356" s="12"/>
      <c r="D1356" s="13"/>
      <c r="E1356" s="13"/>
      <c r="F1356" s="30"/>
      <c r="G1356" s="121"/>
      <c r="H1356" s="120"/>
      <c r="I1356" s="121"/>
    </row>
    <row r="1357" spans="1:11" s="187" customFormat="1" ht="39">
      <c r="A1357" s="185"/>
      <c r="B1357" s="41" t="s">
        <v>466</v>
      </c>
      <c r="C1357" s="181"/>
      <c r="D1357" s="182"/>
      <c r="E1357" s="182"/>
      <c r="F1357" s="183"/>
      <c r="G1357" s="186"/>
      <c r="H1357" s="120"/>
      <c r="I1357" s="121"/>
    </row>
    <row r="1358" spans="1:11" s="174" customFormat="1" ht="135" customHeight="1">
      <c r="A1358" s="35"/>
      <c r="B1358" s="41" t="s">
        <v>1042</v>
      </c>
      <c r="C1358" s="32"/>
      <c r="D1358" s="33"/>
      <c r="E1358" s="33"/>
      <c r="F1358" s="34"/>
    </row>
    <row r="1359" spans="1:11" s="90" customFormat="1" ht="52">
      <c r="A1359" s="178"/>
      <c r="B1359" s="41" t="s">
        <v>465</v>
      </c>
      <c r="C1359" s="169"/>
      <c r="D1359" s="169"/>
      <c r="E1359" s="180"/>
      <c r="F1359" s="170"/>
      <c r="G1359" s="177"/>
      <c r="H1359" s="177"/>
      <c r="I1359" s="177"/>
      <c r="J1359" s="177"/>
      <c r="K1359" s="177"/>
    </row>
    <row r="1360" spans="1:11" s="90" customFormat="1" ht="39">
      <c r="A1360" s="178"/>
      <c r="B1360" s="72" t="s">
        <v>1059</v>
      </c>
      <c r="C1360" s="12" t="s">
        <v>1</v>
      </c>
      <c r="D1360" s="13">
        <v>1</v>
      </c>
      <c r="E1360" s="13"/>
      <c r="F1360" s="30">
        <f>D1360*E1360</f>
        <v>0</v>
      </c>
      <c r="G1360" s="89"/>
      <c r="H1360" s="110"/>
      <c r="I1360" s="110"/>
    </row>
    <row r="1361" spans="1:11" s="90" customFormat="1" ht="14">
      <c r="A1361" s="178"/>
      <c r="B1361" s="72"/>
      <c r="C1361" s="12"/>
      <c r="D1361" s="13"/>
      <c r="E1361" s="13"/>
      <c r="F1361" s="30"/>
      <c r="G1361" s="89"/>
      <c r="H1361" s="110"/>
      <c r="I1361" s="110"/>
    </row>
    <row r="1362" spans="1:11" s="174" customFormat="1" ht="65">
      <c r="A1362" s="7" t="s">
        <v>15</v>
      </c>
      <c r="B1362" s="41" t="s">
        <v>1074</v>
      </c>
      <c r="C1362" s="32"/>
      <c r="D1362" s="33"/>
      <c r="E1362" s="33"/>
      <c r="F1362" s="34"/>
    </row>
    <row r="1363" spans="1:11" s="187" customFormat="1" ht="14">
      <c r="A1363" s="185"/>
      <c r="B1363" s="194" t="s">
        <v>471</v>
      </c>
      <c r="C1363" s="12"/>
      <c r="D1363" s="13"/>
      <c r="E1363" s="13"/>
      <c r="F1363" s="30"/>
      <c r="G1363" s="121"/>
      <c r="H1363" s="120"/>
      <c r="I1363" s="121"/>
    </row>
    <row r="1364" spans="1:11" s="187" customFormat="1" ht="39">
      <c r="A1364" s="185"/>
      <c r="B1364" s="41" t="s">
        <v>466</v>
      </c>
      <c r="C1364" s="181"/>
      <c r="D1364" s="182"/>
      <c r="E1364" s="182"/>
      <c r="F1364" s="183"/>
      <c r="G1364" s="186"/>
      <c r="H1364" s="120"/>
      <c r="I1364" s="121"/>
    </row>
    <row r="1365" spans="1:11" s="174" customFormat="1" ht="134.25" customHeight="1">
      <c r="A1365" s="35"/>
      <c r="B1365" s="41" t="s">
        <v>1053</v>
      </c>
      <c r="C1365" s="32"/>
      <c r="D1365" s="33"/>
      <c r="E1365" s="33"/>
      <c r="F1365" s="34"/>
    </row>
    <row r="1366" spans="1:11" s="90" customFormat="1" ht="52">
      <c r="A1366" s="178"/>
      <c r="B1366" s="41" t="s">
        <v>465</v>
      </c>
      <c r="C1366" s="169"/>
      <c r="D1366" s="169"/>
      <c r="E1366" s="180"/>
      <c r="F1366" s="170"/>
      <c r="G1366" s="177"/>
      <c r="H1366" s="177"/>
      <c r="I1366" s="177"/>
      <c r="J1366" s="177"/>
      <c r="K1366" s="177"/>
    </row>
    <row r="1367" spans="1:11" s="177" customFormat="1" ht="78">
      <c r="A1367" s="175"/>
      <c r="B1367" s="41" t="s">
        <v>464</v>
      </c>
      <c r="C1367" s="137"/>
      <c r="D1367" s="137"/>
      <c r="E1367" s="176"/>
      <c r="F1367" s="139"/>
      <c r="G1367" s="90"/>
      <c r="H1367" s="90"/>
      <c r="I1367" s="90"/>
      <c r="J1367" s="90"/>
      <c r="K1367" s="90"/>
    </row>
    <row r="1368" spans="1:11" s="90" customFormat="1" ht="39">
      <c r="A1368" s="178"/>
      <c r="B1368" s="72" t="s">
        <v>1075</v>
      </c>
      <c r="C1368" s="12" t="s">
        <v>1</v>
      </c>
      <c r="D1368" s="13">
        <v>1</v>
      </c>
      <c r="E1368" s="13"/>
      <c r="F1368" s="30">
        <f>D1368*E1368</f>
        <v>0</v>
      </c>
      <c r="G1368" s="89"/>
      <c r="H1368" s="110"/>
      <c r="I1368" s="110"/>
    </row>
    <row r="1369" spans="1:11" s="90" customFormat="1" ht="14">
      <c r="A1369" s="178"/>
      <c r="B1369" s="72"/>
      <c r="C1369" s="12"/>
      <c r="D1369" s="13"/>
      <c r="E1369" s="13"/>
      <c r="F1369" s="30"/>
      <c r="G1369" s="89"/>
      <c r="H1369" s="110"/>
      <c r="I1369" s="110"/>
    </row>
    <row r="1370" spans="1:11" s="174" customFormat="1" ht="78">
      <c r="A1370" s="7" t="s">
        <v>16</v>
      </c>
      <c r="B1370" s="41" t="s">
        <v>1076</v>
      </c>
      <c r="C1370" s="32"/>
      <c r="D1370" s="33"/>
      <c r="E1370" s="33"/>
      <c r="F1370" s="34"/>
    </row>
    <row r="1371" spans="1:11" s="187" customFormat="1" ht="14">
      <c r="A1371" s="185"/>
      <c r="B1371" s="194" t="s">
        <v>471</v>
      </c>
      <c r="C1371" s="12"/>
      <c r="D1371" s="13"/>
      <c r="E1371" s="13"/>
      <c r="F1371" s="30"/>
      <c r="G1371" s="121"/>
      <c r="H1371" s="120"/>
      <c r="I1371" s="121"/>
    </row>
    <row r="1372" spans="1:11" s="187" customFormat="1" ht="39">
      <c r="A1372" s="185"/>
      <c r="B1372" s="41" t="s">
        <v>466</v>
      </c>
      <c r="C1372" s="181"/>
      <c r="D1372" s="182"/>
      <c r="E1372" s="182"/>
      <c r="F1372" s="183"/>
      <c r="G1372" s="186"/>
      <c r="H1372" s="120"/>
      <c r="I1372" s="121"/>
    </row>
    <row r="1373" spans="1:11" s="174" customFormat="1" ht="132.75" customHeight="1">
      <c r="A1373" s="35"/>
      <c r="B1373" s="41" t="s">
        <v>1077</v>
      </c>
      <c r="C1373" s="32"/>
      <c r="D1373" s="33"/>
      <c r="E1373" s="33"/>
      <c r="F1373" s="34"/>
    </row>
    <row r="1374" spans="1:11" s="90" customFormat="1" ht="52">
      <c r="A1374" s="178"/>
      <c r="B1374" s="41" t="s">
        <v>465</v>
      </c>
      <c r="C1374" s="169"/>
      <c r="D1374" s="169"/>
      <c r="E1374" s="180"/>
      <c r="F1374" s="170"/>
      <c r="G1374" s="177"/>
      <c r="H1374" s="177"/>
      <c r="I1374" s="177"/>
      <c r="J1374" s="177"/>
      <c r="K1374" s="177"/>
    </row>
    <row r="1375" spans="1:11" s="177" customFormat="1" ht="78">
      <c r="A1375" s="175"/>
      <c r="B1375" s="41" t="s">
        <v>464</v>
      </c>
      <c r="C1375" s="137"/>
      <c r="D1375" s="137"/>
      <c r="E1375" s="176"/>
      <c r="F1375" s="139"/>
      <c r="G1375" s="90"/>
      <c r="H1375" s="90"/>
      <c r="I1375" s="90"/>
      <c r="J1375" s="90"/>
      <c r="K1375" s="90"/>
    </row>
    <row r="1376" spans="1:11" s="90" customFormat="1" ht="39">
      <c r="A1376" s="178"/>
      <c r="B1376" s="72" t="s">
        <v>1047</v>
      </c>
      <c r="C1376" s="12" t="s">
        <v>1</v>
      </c>
      <c r="D1376" s="13">
        <v>3</v>
      </c>
      <c r="E1376" s="13"/>
      <c r="F1376" s="30">
        <f>D1376*E1376</f>
        <v>0</v>
      </c>
      <c r="G1376" s="89"/>
      <c r="H1376" s="110"/>
      <c r="I1376" s="110"/>
    </row>
    <row r="1377" spans="1:11" s="90" customFormat="1" ht="15" customHeight="1">
      <c r="A1377" s="178"/>
      <c r="B1377" s="179"/>
      <c r="C1377" s="12"/>
      <c r="D1377" s="13"/>
      <c r="E1377" s="13"/>
      <c r="F1377" s="30"/>
      <c r="G1377" s="89"/>
      <c r="H1377" s="110"/>
      <c r="I1377" s="110"/>
    </row>
    <row r="1378" spans="1:11" s="174" customFormat="1" ht="78">
      <c r="A1378" s="7" t="s">
        <v>17</v>
      </c>
      <c r="B1378" s="41" t="s">
        <v>1081</v>
      </c>
      <c r="C1378" s="32"/>
      <c r="D1378" s="33"/>
      <c r="E1378" s="33"/>
      <c r="F1378" s="34"/>
    </row>
    <row r="1379" spans="1:11" s="187" customFormat="1" ht="14">
      <c r="A1379" s="185"/>
      <c r="B1379" s="194" t="s">
        <v>1078</v>
      </c>
      <c r="C1379" s="12"/>
      <c r="D1379" s="13"/>
      <c r="E1379" s="13"/>
      <c r="F1379" s="30"/>
      <c r="G1379" s="121"/>
      <c r="H1379" s="120"/>
      <c r="I1379" s="121"/>
    </row>
    <row r="1380" spans="1:11" s="187" customFormat="1" ht="39">
      <c r="A1380" s="185"/>
      <c r="B1380" s="41" t="s">
        <v>466</v>
      </c>
      <c r="C1380" s="181"/>
      <c r="D1380" s="182"/>
      <c r="E1380" s="182"/>
      <c r="F1380" s="183"/>
      <c r="G1380" s="186"/>
      <c r="H1380" s="120"/>
      <c r="I1380" s="121"/>
    </row>
    <row r="1381" spans="1:11" s="174" customFormat="1" ht="156">
      <c r="A1381" s="35"/>
      <c r="B1381" s="41" t="s">
        <v>1079</v>
      </c>
      <c r="C1381" s="32"/>
      <c r="D1381" s="33"/>
      <c r="E1381" s="33"/>
      <c r="F1381" s="34"/>
    </row>
    <row r="1382" spans="1:11" s="90" customFormat="1" ht="52">
      <c r="A1382" s="178"/>
      <c r="B1382" s="41" t="s">
        <v>465</v>
      </c>
      <c r="C1382" s="169"/>
      <c r="D1382" s="169"/>
      <c r="E1382" s="180"/>
      <c r="F1382" s="170"/>
      <c r="G1382" s="177"/>
      <c r="H1382" s="177"/>
      <c r="I1382" s="177"/>
      <c r="J1382" s="177"/>
      <c r="K1382" s="177"/>
    </row>
    <row r="1383" spans="1:11" s="177" customFormat="1" ht="78">
      <c r="A1383" s="175"/>
      <c r="B1383" s="41" t="s">
        <v>1085</v>
      </c>
      <c r="C1383" s="137"/>
      <c r="D1383" s="137"/>
      <c r="E1383" s="176"/>
      <c r="F1383" s="139"/>
      <c r="G1383" s="90"/>
      <c r="H1383" s="90"/>
      <c r="I1383" s="90"/>
      <c r="J1383" s="90"/>
      <c r="K1383" s="90"/>
    </row>
    <row r="1384" spans="1:11" s="90" customFormat="1" ht="39">
      <c r="A1384" s="178"/>
      <c r="B1384" s="72" t="s">
        <v>1080</v>
      </c>
      <c r="C1384" s="12" t="s">
        <v>1</v>
      </c>
      <c r="D1384" s="13">
        <v>4</v>
      </c>
      <c r="E1384" s="13"/>
      <c r="F1384" s="30">
        <f>D1384*E1384</f>
        <v>0</v>
      </c>
      <c r="G1384" s="89"/>
      <c r="H1384" s="110"/>
      <c r="I1384" s="110"/>
    </row>
    <row r="1385" spans="1:11" s="90" customFormat="1" ht="14">
      <c r="A1385" s="178"/>
      <c r="B1385" s="179"/>
      <c r="C1385" s="12"/>
      <c r="D1385" s="13"/>
      <c r="E1385" s="13"/>
      <c r="F1385" s="30"/>
      <c r="G1385" s="89"/>
      <c r="H1385" s="110"/>
      <c r="I1385" s="110"/>
    </row>
    <row r="1386" spans="1:11" s="174" customFormat="1" ht="65">
      <c r="A1386" s="7" t="s">
        <v>18</v>
      </c>
      <c r="B1386" s="41" t="s">
        <v>1083</v>
      </c>
      <c r="C1386" s="32"/>
      <c r="D1386" s="33"/>
      <c r="E1386" s="33"/>
      <c r="F1386" s="34"/>
    </row>
    <row r="1387" spans="1:11" s="187" customFormat="1" ht="14">
      <c r="A1387" s="185"/>
      <c r="B1387" s="194" t="s">
        <v>1078</v>
      </c>
      <c r="C1387" s="12"/>
      <c r="D1387" s="13"/>
      <c r="E1387" s="13"/>
      <c r="F1387" s="30"/>
      <c r="G1387" s="121"/>
      <c r="H1387" s="120"/>
      <c r="I1387" s="121"/>
    </row>
    <row r="1388" spans="1:11" s="187" customFormat="1" ht="39">
      <c r="A1388" s="185"/>
      <c r="B1388" s="41" t="s">
        <v>466</v>
      </c>
      <c r="C1388" s="181"/>
      <c r="D1388" s="182"/>
      <c r="E1388" s="182"/>
      <c r="F1388" s="183"/>
      <c r="G1388" s="186"/>
      <c r="H1388" s="120"/>
      <c r="I1388" s="121"/>
    </row>
    <row r="1389" spans="1:11" s="174" customFormat="1" ht="146.25" customHeight="1">
      <c r="A1389" s="35"/>
      <c r="B1389" s="41" t="s">
        <v>1082</v>
      </c>
      <c r="C1389" s="32"/>
      <c r="D1389" s="33"/>
      <c r="E1389" s="33"/>
      <c r="F1389" s="34"/>
    </row>
    <row r="1390" spans="1:11" s="90" customFormat="1" ht="52">
      <c r="A1390" s="178"/>
      <c r="B1390" s="41" t="s">
        <v>465</v>
      </c>
      <c r="C1390" s="169"/>
      <c r="D1390" s="169"/>
      <c r="E1390" s="180"/>
      <c r="F1390" s="170"/>
      <c r="G1390" s="177"/>
      <c r="H1390" s="177"/>
      <c r="I1390" s="177"/>
      <c r="J1390" s="177"/>
      <c r="K1390" s="177"/>
    </row>
    <row r="1391" spans="1:11" s="177" customFormat="1" ht="78">
      <c r="A1391" s="175"/>
      <c r="B1391" s="41" t="s">
        <v>1085</v>
      </c>
      <c r="C1391" s="137"/>
      <c r="D1391" s="137"/>
      <c r="E1391" s="176"/>
      <c r="F1391" s="139"/>
      <c r="G1391" s="90"/>
      <c r="H1391" s="90"/>
      <c r="I1391" s="90"/>
      <c r="J1391" s="90"/>
      <c r="K1391" s="90"/>
    </row>
    <row r="1392" spans="1:11" s="90" customFormat="1" ht="39">
      <c r="A1392" s="178"/>
      <c r="B1392" s="72" t="s">
        <v>1070</v>
      </c>
      <c r="C1392" s="12" t="s">
        <v>1</v>
      </c>
      <c r="D1392" s="13">
        <v>6</v>
      </c>
      <c r="E1392" s="13"/>
      <c r="F1392" s="30">
        <f>D1392*E1392</f>
        <v>0</v>
      </c>
      <c r="G1392" s="89"/>
      <c r="H1392" s="110"/>
      <c r="I1392" s="110"/>
    </row>
    <row r="1393" spans="1:11" s="90" customFormat="1" ht="14">
      <c r="A1393" s="178"/>
      <c r="B1393" s="179"/>
      <c r="C1393" s="12"/>
      <c r="D1393" s="13"/>
      <c r="E1393" s="13"/>
      <c r="F1393" s="30"/>
      <c r="G1393" s="89"/>
      <c r="H1393" s="110"/>
      <c r="I1393" s="110"/>
    </row>
    <row r="1394" spans="1:11" s="174" customFormat="1" ht="65">
      <c r="A1394" s="7" t="s">
        <v>19</v>
      </c>
      <c r="B1394" s="41" t="s">
        <v>1088</v>
      </c>
      <c r="C1394" s="32"/>
      <c r="D1394" s="33"/>
      <c r="E1394" s="33"/>
      <c r="F1394" s="34"/>
    </row>
    <row r="1395" spans="1:11" s="187" customFormat="1" ht="14">
      <c r="A1395" s="185"/>
      <c r="B1395" s="194" t="s">
        <v>1078</v>
      </c>
      <c r="C1395" s="12"/>
      <c r="D1395" s="13"/>
      <c r="E1395" s="13"/>
      <c r="F1395" s="30"/>
      <c r="G1395" s="121"/>
      <c r="H1395" s="120"/>
      <c r="I1395" s="121"/>
    </row>
    <row r="1396" spans="1:11" s="187" customFormat="1" ht="39">
      <c r="A1396" s="185"/>
      <c r="B1396" s="41" t="s">
        <v>466</v>
      </c>
      <c r="C1396" s="181"/>
      <c r="D1396" s="182"/>
      <c r="E1396" s="182"/>
      <c r="F1396" s="183"/>
      <c r="G1396" s="186"/>
      <c r="H1396" s="120"/>
      <c r="I1396" s="121"/>
    </row>
    <row r="1397" spans="1:11" s="174" customFormat="1" ht="138" customHeight="1">
      <c r="A1397" s="35"/>
      <c r="B1397" s="41" t="s">
        <v>1082</v>
      </c>
      <c r="C1397" s="32"/>
      <c r="D1397" s="33"/>
      <c r="E1397" s="33"/>
      <c r="F1397" s="34"/>
    </row>
    <row r="1398" spans="1:11" s="90" customFormat="1" ht="52">
      <c r="A1398" s="178"/>
      <c r="B1398" s="41" t="s">
        <v>465</v>
      </c>
      <c r="C1398" s="169"/>
      <c r="D1398" s="169"/>
      <c r="E1398" s="180"/>
      <c r="F1398" s="170"/>
      <c r="G1398" s="177"/>
      <c r="H1398" s="177"/>
      <c r="I1398" s="177"/>
      <c r="J1398" s="177"/>
      <c r="K1398" s="177"/>
    </row>
    <row r="1399" spans="1:11" s="177" customFormat="1" ht="78">
      <c r="A1399" s="175"/>
      <c r="B1399" s="41" t="s">
        <v>1085</v>
      </c>
      <c r="C1399" s="137"/>
      <c r="D1399" s="137"/>
      <c r="E1399" s="176"/>
      <c r="F1399" s="139"/>
      <c r="G1399" s="90"/>
      <c r="H1399" s="90"/>
      <c r="I1399" s="90"/>
      <c r="J1399" s="90"/>
      <c r="K1399" s="90"/>
    </row>
    <row r="1400" spans="1:11" s="90" customFormat="1" ht="39">
      <c r="A1400" s="178"/>
      <c r="B1400" s="72" t="s">
        <v>1084</v>
      </c>
      <c r="C1400" s="12" t="s">
        <v>1</v>
      </c>
      <c r="D1400" s="13">
        <v>3</v>
      </c>
      <c r="E1400" s="13"/>
      <c r="F1400" s="30">
        <f>D1400*E1400</f>
        <v>0</v>
      </c>
      <c r="G1400" s="89"/>
      <c r="H1400" s="110"/>
      <c r="I1400" s="110"/>
    </row>
    <row r="1401" spans="1:11" s="90" customFormat="1" ht="14">
      <c r="A1401" s="178"/>
      <c r="B1401" s="179"/>
      <c r="C1401" s="12"/>
      <c r="D1401" s="13"/>
      <c r="E1401" s="13"/>
      <c r="F1401" s="30"/>
      <c r="G1401" s="89"/>
      <c r="H1401" s="110"/>
      <c r="I1401" s="110"/>
    </row>
    <row r="1402" spans="1:11" s="174" customFormat="1" ht="65">
      <c r="A1402" s="7" t="s">
        <v>19</v>
      </c>
      <c r="B1402" s="41" t="s">
        <v>1087</v>
      </c>
      <c r="C1402" s="32"/>
      <c r="D1402" s="33"/>
      <c r="E1402" s="33"/>
      <c r="F1402" s="34"/>
    </row>
    <row r="1403" spans="1:11" s="187" customFormat="1" ht="14">
      <c r="A1403" s="185"/>
      <c r="B1403" s="194" t="s">
        <v>1078</v>
      </c>
      <c r="C1403" s="12"/>
      <c r="D1403" s="13"/>
      <c r="E1403" s="13"/>
      <c r="F1403" s="30"/>
      <c r="G1403" s="121"/>
      <c r="H1403" s="120"/>
      <c r="I1403" s="121"/>
    </row>
    <row r="1404" spans="1:11" s="187" customFormat="1" ht="39">
      <c r="A1404" s="185"/>
      <c r="B1404" s="41" t="s">
        <v>466</v>
      </c>
      <c r="C1404" s="181"/>
      <c r="D1404" s="182"/>
      <c r="E1404" s="182"/>
      <c r="F1404" s="183"/>
      <c r="G1404" s="186"/>
      <c r="H1404" s="120"/>
      <c r="I1404" s="121"/>
    </row>
    <row r="1405" spans="1:11" s="174" customFormat="1" ht="132.75" customHeight="1">
      <c r="A1405" s="35"/>
      <c r="B1405" s="41" t="s">
        <v>1086</v>
      </c>
      <c r="C1405" s="32"/>
      <c r="D1405" s="33"/>
      <c r="E1405" s="33"/>
      <c r="F1405" s="34"/>
    </row>
    <row r="1406" spans="1:11" s="90" customFormat="1" ht="52">
      <c r="A1406" s="178"/>
      <c r="B1406" s="41" t="s">
        <v>465</v>
      </c>
      <c r="C1406" s="169"/>
      <c r="D1406" s="169"/>
      <c r="E1406" s="180"/>
      <c r="F1406" s="170"/>
      <c r="G1406" s="177"/>
      <c r="H1406" s="177"/>
      <c r="I1406" s="177"/>
      <c r="J1406" s="177"/>
      <c r="K1406" s="177"/>
    </row>
    <row r="1407" spans="1:11" s="177" customFormat="1" ht="78">
      <c r="A1407" s="175"/>
      <c r="B1407" s="41" t="s">
        <v>1085</v>
      </c>
      <c r="C1407" s="137"/>
      <c r="D1407" s="137"/>
      <c r="E1407" s="176"/>
      <c r="F1407" s="139"/>
      <c r="G1407" s="90"/>
      <c r="H1407" s="90"/>
      <c r="I1407" s="90"/>
      <c r="J1407" s="90"/>
      <c r="K1407" s="90"/>
    </row>
    <row r="1408" spans="1:11" s="90" customFormat="1" ht="39">
      <c r="A1408" s="178"/>
      <c r="B1408" s="72" t="s">
        <v>1059</v>
      </c>
      <c r="C1408" s="12" t="s">
        <v>1</v>
      </c>
      <c r="D1408" s="13">
        <v>2</v>
      </c>
      <c r="E1408" s="13"/>
      <c r="F1408" s="30">
        <f>D1408*E1408</f>
        <v>0</v>
      </c>
      <c r="G1408" s="89"/>
      <c r="H1408" s="110"/>
      <c r="I1408" s="110"/>
    </row>
    <row r="1409" spans="1:11" s="90" customFormat="1" ht="14.25" customHeight="1">
      <c r="A1409" s="178"/>
      <c r="B1409" s="179"/>
      <c r="C1409" s="12"/>
      <c r="D1409" s="13"/>
      <c r="E1409" s="13"/>
      <c r="F1409" s="30"/>
      <c r="G1409" s="89"/>
      <c r="H1409" s="110"/>
      <c r="I1409" s="110"/>
    </row>
    <row r="1410" spans="1:11" s="174" customFormat="1" ht="65">
      <c r="A1410" s="7" t="s">
        <v>20</v>
      </c>
      <c r="B1410" s="41" t="s">
        <v>1089</v>
      </c>
      <c r="C1410" s="32"/>
      <c r="D1410" s="33"/>
      <c r="E1410" s="33"/>
      <c r="F1410" s="34"/>
    </row>
    <row r="1411" spans="1:11" s="187" customFormat="1" ht="14">
      <c r="A1411" s="185"/>
      <c r="B1411" s="194" t="s">
        <v>1078</v>
      </c>
      <c r="C1411" s="12"/>
      <c r="D1411" s="13"/>
      <c r="E1411" s="13"/>
      <c r="F1411" s="30"/>
      <c r="G1411" s="121"/>
      <c r="H1411" s="120"/>
      <c r="I1411" s="121"/>
    </row>
    <row r="1412" spans="1:11" s="187" customFormat="1" ht="39">
      <c r="A1412" s="185"/>
      <c r="B1412" s="41" t="s">
        <v>466</v>
      </c>
      <c r="C1412" s="181"/>
      <c r="D1412" s="182"/>
      <c r="E1412" s="182"/>
      <c r="F1412" s="183"/>
      <c r="G1412" s="186"/>
      <c r="H1412" s="120"/>
      <c r="I1412" s="121"/>
    </row>
    <row r="1413" spans="1:11" s="174" customFormat="1" ht="133.5" customHeight="1">
      <c r="A1413" s="35"/>
      <c r="B1413" s="41" t="s">
        <v>1086</v>
      </c>
      <c r="C1413" s="32"/>
      <c r="D1413" s="33"/>
      <c r="E1413" s="33"/>
      <c r="F1413" s="34"/>
    </row>
    <row r="1414" spans="1:11" s="177" customFormat="1" ht="78">
      <c r="A1414" s="175"/>
      <c r="B1414" s="41" t="s">
        <v>1085</v>
      </c>
      <c r="C1414" s="137"/>
      <c r="D1414" s="137"/>
      <c r="E1414" s="176"/>
      <c r="F1414" s="139"/>
      <c r="G1414" s="90"/>
      <c r="H1414" s="90"/>
      <c r="I1414" s="90"/>
      <c r="J1414" s="90"/>
      <c r="K1414" s="90"/>
    </row>
    <row r="1415" spans="1:11" s="90" customFormat="1" ht="52">
      <c r="A1415" s="178"/>
      <c r="B1415" s="41" t="s">
        <v>465</v>
      </c>
      <c r="C1415" s="169"/>
      <c r="D1415" s="169"/>
      <c r="E1415" s="180"/>
      <c r="F1415" s="170"/>
      <c r="G1415" s="177"/>
      <c r="H1415" s="177"/>
      <c r="I1415" s="177"/>
      <c r="J1415" s="177"/>
      <c r="K1415" s="177"/>
    </row>
    <row r="1416" spans="1:11" s="90" customFormat="1" ht="39">
      <c r="A1416" s="178"/>
      <c r="B1416" s="72" t="s">
        <v>1059</v>
      </c>
      <c r="C1416" s="12" t="s">
        <v>1</v>
      </c>
      <c r="D1416" s="13">
        <v>3</v>
      </c>
      <c r="E1416" s="13"/>
      <c r="F1416" s="30">
        <f>D1416*E1416</f>
        <v>0</v>
      </c>
      <c r="G1416" s="89"/>
      <c r="H1416" s="110"/>
      <c r="I1416" s="110"/>
    </row>
    <row r="1417" spans="1:11" s="90" customFormat="1" ht="15" customHeight="1">
      <c r="A1417" s="178"/>
      <c r="B1417" s="179"/>
      <c r="C1417" s="12"/>
      <c r="D1417" s="13"/>
      <c r="E1417" s="13"/>
      <c r="F1417" s="30"/>
      <c r="G1417" s="89"/>
      <c r="H1417" s="110"/>
      <c r="I1417" s="110"/>
    </row>
    <row r="1418" spans="1:11" s="174" customFormat="1" ht="78">
      <c r="A1418" s="7" t="s">
        <v>21</v>
      </c>
      <c r="B1418" s="41" t="s">
        <v>1090</v>
      </c>
      <c r="C1418" s="32"/>
      <c r="D1418" s="33"/>
      <c r="E1418" s="33"/>
      <c r="F1418" s="34"/>
    </row>
    <row r="1419" spans="1:11" s="187" customFormat="1" ht="14">
      <c r="A1419" s="185"/>
      <c r="B1419" s="194" t="s">
        <v>1067</v>
      </c>
      <c r="C1419" s="12"/>
      <c r="D1419" s="13"/>
      <c r="E1419" s="13"/>
      <c r="F1419" s="30"/>
      <c r="G1419" s="121"/>
      <c r="H1419" s="120"/>
      <c r="I1419" s="121"/>
    </row>
    <row r="1420" spans="1:11" s="187" customFormat="1" ht="39">
      <c r="A1420" s="185"/>
      <c r="B1420" s="41" t="s">
        <v>466</v>
      </c>
      <c r="C1420" s="181"/>
      <c r="D1420" s="182"/>
      <c r="E1420" s="182"/>
      <c r="F1420" s="183"/>
      <c r="G1420" s="186"/>
      <c r="H1420" s="120"/>
      <c r="I1420" s="121"/>
    </row>
    <row r="1421" spans="1:11" s="174" customFormat="1" ht="117">
      <c r="A1421" s="35"/>
      <c r="B1421" s="41" t="s">
        <v>1091</v>
      </c>
      <c r="C1421" s="32"/>
      <c r="D1421" s="33"/>
      <c r="E1421" s="33"/>
      <c r="F1421" s="34"/>
    </row>
    <row r="1422" spans="1:11" s="90" customFormat="1" ht="52">
      <c r="A1422" s="178"/>
      <c r="B1422" s="41" t="s">
        <v>465</v>
      </c>
      <c r="C1422" s="169"/>
      <c r="D1422" s="169"/>
      <c r="E1422" s="180"/>
      <c r="F1422" s="170"/>
      <c r="G1422" s="177"/>
      <c r="H1422" s="177"/>
      <c r="I1422" s="177"/>
      <c r="J1422" s="177"/>
      <c r="K1422" s="177"/>
    </row>
    <row r="1423" spans="1:11" s="177" customFormat="1" ht="78">
      <c r="A1423" s="175"/>
      <c r="B1423" s="41" t="s">
        <v>1085</v>
      </c>
      <c r="C1423" s="137"/>
      <c r="D1423" s="137"/>
      <c r="E1423" s="176"/>
      <c r="F1423" s="139"/>
      <c r="G1423" s="90"/>
      <c r="H1423" s="90"/>
      <c r="I1423" s="90"/>
      <c r="J1423" s="90"/>
      <c r="K1423" s="90"/>
    </row>
    <row r="1424" spans="1:11" s="90" customFormat="1" ht="39">
      <c r="A1424" s="178"/>
      <c r="B1424" s="72" t="s">
        <v>1047</v>
      </c>
      <c r="C1424" s="12" t="s">
        <v>1</v>
      </c>
      <c r="D1424" s="13">
        <v>1</v>
      </c>
      <c r="E1424" s="13"/>
      <c r="F1424" s="30">
        <f>D1424*E1424</f>
        <v>0</v>
      </c>
      <c r="G1424" s="89"/>
      <c r="H1424" s="110"/>
      <c r="I1424" s="110"/>
    </row>
    <row r="1425" spans="1:11" s="187" customFormat="1" ht="14">
      <c r="A1425" s="185"/>
      <c r="B1425" s="179"/>
      <c r="C1425" s="12"/>
      <c r="D1425" s="13"/>
      <c r="E1425" s="13"/>
      <c r="F1425" s="30"/>
      <c r="G1425" s="121"/>
      <c r="H1425" s="120"/>
      <c r="I1425" s="121"/>
    </row>
    <row r="1426" spans="1:11" s="174" customFormat="1" ht="65">
      <c r="A1426" s="7" t="s">
        <v>22</v>
      </c>
      <c r="B1426" s="41" t="s">
        <v>1092</v>
      </c>
      <c r="C1426" s="32" t="s">
        <v>1093</v>
      </c>
      <c r="D1426" s="33"/>
      <c r="E1426" s="33"/>
      <c r="F1426" s="34"/>
    </row>
    <row r="1427" spans="1:11" s="187" customFormat="1" ht="14">
      <c r="A1427" s="185"/>
      <c r="B1427" s="194" t="s">
        <v>1067</v>
      </c>
      <c r="C1427" s="12"/>
      <c r="D1427" s="13"/>
      <c r="E1427" s="13"/>
      <c r="F1427" s="30"/>
      <c r="G1427" s="121"/>
      <c r="H1427" s="120"/>
      <c r="I1427" s="121"/>
    </row>
    <row r="1428" spans="1:11" s="187" customFormat="1" ht="39">
      <c r="A1428" s="185"/>
      <c r="B1428" s="41" t="s">
        <v>466</v>
      </c>
      <c r="C1428" s="181"/>
      <c r="D1428" s="182"/>
      <c r="E1428" s="182"/>
      <c r="F1428" s="183"/>
      <c r="G1428" s="186"/>
      <c r="H1428" s="120"/>
      <c r="I1428" s="121"/>
    </row>
    <row r="1429" spans="1:11" s="174" customFormat="1" ht="132.75" customHeight="1">
      <c r="A1429" s="35"/>
      <c r="B1429" s="41" t="s">
        <v>1091</v>
      </c>
      <c r="C1429" s="32"/>
      <c r="D1429" s="33"/>
      <c r="E1429" s="33"/>
      <c r="F1429" s="34"/>
    </row>
    <row r="1430" spans="1:11" s="177" customFormat="1" ht="78">
      <c r="A1430" s="175"/>
      <c r="B1430" s="41" t="s">
        <v>1085</v>
      </c>
      <c r="C1430" s="137"/>
      <c r="D1430" s="137"/>
      <c r="E1430" s="176"/>
      <c r="F1430" s="139"/>
      <c r="G1430" s="90"/>
      <c r="H1430" s="90"/>
      <c r="I1430" s="90"/>
      <c r="J1430" s="90"/>
      <c r="K1430" s="90"/>
    </row>
    <row r="1431" spans="1:11" s="90" customFormat="1" ht="52">
      <c r="A1431" s="178"/>
      <c r="B1431" s="41" t="s">
        <v>465</v>
      </c>
      <c r="C1431" s="169"/>
      <c r="D1431" s="169"/>
      <c r="E1431" s="180"/>
      <c r="F1431" s="170"/>
      <c r="G1431" s="177"/>
      <c r="H1431" s="177"/>
      <c r="I1431" s="177"/>
      <c r="J1431" s="177"/>
      <c r="K1431" s="177"/>
    </row>
    <row r="1432" spans="1:11" s="90" customFormat="1" ht="39">
      <c r="A1432" s="178"/>
      <c r="B1432" s="72" t="s">
        <v>1047</v>
      </c>
      <c r="C1432" s="12" t="s">
        <v>1</v>
      </c>
      <c r="D1432" s="13">
        <v>1</v>
      </c>
      <c r="E1432" s="13"/>
      <c r="F1432" s="30">
        <f>D1432*E1432</f>
        <v>0</v>
      </c>
      <c r="G1432" s="89"/>
      <c r="H1432" s="110"/>
      <c r="I1432" s="110"/>
    </row>
    <row r="1433" spans="1:11" s="187" customFormat="1" ht="14">
      <c r="A1433" s="185"/>
      <c r="B1433" s="179"/>
      <c r="C1433" s="12"/>
      <c r="D1433" s="13"/>
      <c r="E1433" s="13"/>
      <c r="F1433" s="30"/>
      <c r="G1433" s="121"/>
      <c r="H1433" s="120"/>
      <c r="I1433" s="121"/>
    </row>
    <row r="1434" spans="1:11" s="187" customFormat="1" ht="14">
      <c r="A1434" s="185"/>
      <c r="B1434" s="179"/>
      <c r="C1434" s="12"/>
      <c r="D1434" s="13"/>
      <c r="E1434" s="13"/>
      <c r="F1434" s="30"/>
      <c r="G1434" s="121"/>
      <c r="H1434" s="120"/>
      <c r="I1434" s="121"/>
    </row>
    <row r="1435" spans="1:11" s="4" customFormat="1" ht="13">
      <c r="A1435" s="48" t="s">
        <v>479</v>
      </c>
      <c r="B1435" s="48" t="s">
        <v>478</v>
      </c>
      <c r="C1435" s="53"/>
      <c r="D1435" s="54"/>
      <c r="E1435" s="55"/>
      <c r="F1435" s="57">
        <f>SUM(F1276:F1432)</f>
        <v>0</v>
      </c>
    </row>
    <row r="1436" spans="1:11" s="4" customFormat="1" ht="13">
      <c r="A1436" s="63"/>
      <c r="B1436" s="63"/>
      <c r="C1436" s="64"/>
      <c r="D1436" s="65"/>
      <c r="E1436" s="66"/>
      <c r="F1436" s="148"/>
    </row>
    <row r="1437" spans="1:11" s="4" customFormat="1" ht="13">
      <c r="A1437" s="48" t="s">
        <v>480</v>
      </c>
      <c r="B1437" s="48" t="s">
        <v>1098</v>
      </c>
      <c r="C1437" s="75" t="s">
        <v>251</v>
      </c>
      <c r="D1437" s="76" t="s">
        <v>248</v>
      </c>
      <c r="E1437" s="77" t="s">
        <v>249</v>
      </c>
      <c r="F1437" s="77" t="s">
        <v>250</v>
      </c>
    </row>
    <row r="1438" spans="1:11" s="4" customFormat="1" ht="13">
      <c r="A1438" s="11"/>
      <c r="B1438" s="173"/>
      <c r="C1438" s="1"/>
      <c r="D1438" s="2"/>
      <c r="E1438" s="3"/>
      <c r="F1438" s="2"/>
    </row>
    <row r="1439" spans="1:11" s="4" customFormat="1" ht="13">
      <c r="A1439" s="11"/>
      <c r="B1439" s="173" t="s">
        <v>1131</v>
      </c>
      <c r="C1439" s="1"/>
      <c r="D1439" s="2"/>
      <c r="E1439" s="3"/>
      <c r="F1439" s="2"/>
    </row>
    <row r="1440" spans="1:11" s="4" customFormat="1" ht="26">
      <c r="A1440" s="11"/>
      <c r="B1440" s="397" t="s">
        <v>956</v>
      </c>
      <c r="C1440" s="396"/>
      <c r="D1440" s="2"/>
      <c r="E1440" s="3"/>
      <c r="F1440" s="2"/>
    </row>
    <row r="1441" spans="1:6" ht="13">
      <c r="B1441" s="396" t="s">
        <v>1132</v>
      </c>
    </row>
    <row r="1442" spans="1:6" ht="13">
      <c r="B1442" s="396"/>
    </row>
    <row r="1443" spans="1:6" s="154" customFormat="1" ht="117" customHeight="1">
      <c r="A1443" s="71" t="s">
        <v>0</v>
      </c>
      <c r="B1443" s="72" t="s">
        <v>950</v>
      </c>
      <c r="C1443" s="12"/>
      <c r="D1443" s="13"/>
      <c r="E1443" s="13"/>
      <c r="F1443" s="30"/>
    </row>
    <row r="1444" spans="1:6" ht="130">
      <c r="B1444" s="72" t="s">
        <v>1159</v>
      </c>
      <c r="C1444" s="12" t="s">
        <v>360</v>
      </c>
      <c r="D1444" s="13">
        <v>1</v>
      </c>
      <c r="E1444" s="13"/>
      <c r="F1444" s="30">
        <f>D1444*E1444</f>
        <v>0</v>
      </c>
    </row>
    <row r="1445" spans="1:6" ht="13">
      <c r="B1445" s="72"/>
      <c r="C1445" s="12"/>
      <c r="D1445" s="13"/>
      <c r="E1445" s="13"/>
      <c r="F1445" s="30"/>
    </row>
    <row r="1446" spans="1:6" s="154" customFormat="1" ht="117" customHeight="1">
      <c r="A1446" s="71" t="s">
        <v>2</v>
      </c>
      <c r="B1446" s="72" t="s">
        <v>951</v>
      </c>
      <c r="C1446" s="12"/>
      <c r="D1446" s="13"/>
      <c r="E1446" s="13"/>
      <c r="F1446" s="30"/>
    </row>
    <row r="1447" spans="1:6" ht="117">
      <c r="B1447" s="72" t="s">
        <v>1160</v>
      </c>
      <c r="C1447" s="12" t="s">
        <v>360</v>
      </c>
      <c r="D1447" s="13">
        <v>1</v>
      </c>
      <c r="E1447" s="13"/>
      <c r="F1447" s="30">
        <f>D1447*E1447</f>
        <v>0</v>
      </c>
    </row>
    <row r="1448" spans="1:6" ht="13">
      <c r="B1448" s="72"/>
      <c r="C1448" s="12"/>
      <c r="D1448" s="13"/>
      <c r="E1448" s="13"/>
      <c r="F1448" s="30"/>
    </row>
    <row r="1449" spans="1:6" s="154" customFormat="1" ht="117" customHeight="1">
      <c r="A1449" s="71" t="s">
        <v>3</v>
      </c>
      <c r="B1449" s="72" t="s">
        <v>952</v>
      </c>
      <c r="C1449" s="12"/>
      <c r="D1449" s="13"/>
      <c r="E1449" s="13"/>
      <c r="F1449" s="30"/>
    </row>
    <row r="1450" spans="1:6" ht="143">
      <c r="B1450" s="72" t="s">
        <v>1161</v>
      </c>
      <c r="C1450" s="12" t="s">
        <v>360</v>
      </c>
      <c r="D1450" s="13">
        <v>1</v>
      </c>
      <c r="E1450" s="13"/>
      <c r="F1450" s="30">
        <f>D1450*E1450</f>
        <v>0</v>
      </c>
    </row>
    <row r="1451" spans="1:6" ht="13">
      <c r="B1451" s="72"/>
      <c r="C1451" s="12"/>
      <c r="D1451" s="13"/>
      <c r="E1451" s="13"/>
      <c r="F1451" s="30"/>
    </row>
    <row r="1452" spans="1:6" ht="117">
      <c r="A1452" s="71" t="s">
        <v>4</v>
      </c>
      <c r="B1452" s="72" t="s">
        <v>1094</v>
      </c>
      <c r="C1452" s="12" t="s">
        <v>1</v>
      </c>
      <c r="D1452" s="13">
        <v>24</v>
      </c>
      <c r="E1452" s="13"/>
      <c r="F1452" s="30">
        <f>D1452*E1452</f>
        <v>0</v>
      </c>
    </row>
    <row r="1453" spans="1:6" ht="13">
      <c r="B1453" s="72"/>
      <c r="C1453" s="12"/>
      <c r="D1453" s="13"/>
      <c r="E1453" s="13"/>
      <c r="F1453" s="30"/>
    </row>
    <row r="1454" spans="1:6" s="154" customFormat="1" ht="130">
      <c r="A1454" s="71" t="s">
        <v>5</v>
      </c>
      <c r="B1454" s="72" t="s">
        <v>953</v>
      </c>
      <c r="C1454" s="12"/>
      <c r="D1454" s="13"/>
      <c r="E1454" s="13"/>
      <c r="F1454" s="30"/>
    </row>
    <row r="1455" spans="1:6" ht="117">
      <c r="B1455" s="72" t="s">
        <v>1347</v>
      </c>
      <c r="C1455" s="12" t="s">
        <v>360</v>
      </c>
      <c r="D1455" s="13">
        <v>1</v>
      </c>
      <c r="E1455" s="13"/>
      <c r="F1455" s="30">
        <f>D1455*E1455</f>
        <v>0</v>
      </c>
    </row>
    <row r="1456" spans="1:6" ht="13">
      <c r="B1456" s="72"/>
      <c r="C1456" s="12"/>
      <c r="D1456" s="13"/>
      <c r="E1456" s="13"/>
      <c r="F1456" s="30"/>
    </row>
    <row r="1457" spans="1:6" s="154" customFormat="1" ht="130">
      <c r="A1457" s="71" t="s">
        <v>8</v>
      </c>
      <c r="B1457" s="72" t="s">
        <v>954</v>
      </c>
      <c r="C1457" s="12"/>
      <c r="D1457" s="13"/>
      <c r="E1457" s="13"/>
      <c r="F1457" s="30"/>
    </row>
    <row r="1458" spans="1:6" ht="117">
      <c r="B1458" s="72" t="s">
        <v>1348</v>
      </c>
      <c r="C1458" s="12" t="s">
        <v>360</v>
      </c>
      <c r="D1458" s="13">
        <v>1</v>
      </c>
      <c r="E1458" s="13"/>
      <c r="F1458" s="30">
        <f>D1458*E1458</f>
        <v>0</v>
      </c>
    </row>
    <row r="1459" spans="1:6" ht="13">
      <c r="B1459" s="72"/>
      <c r="C1459" s="12"/>
      <c r="D1459" s="13"/>
      <c r="E1459" s="13"/>
      <c r="F1459" s="30"/>
    </row>
    <row r="1460" spans="1:6" s="154" customFormat="1" ht="130">
      <c r="A1460" s="71" t="s">
        <v>9</v>
      </c>
      <c r="B1460" s="72" t="s">
        <v>955</v>
      </c>
      <c r="C1460" s="12"/>
      <c r="D1460" s="13"/>
      <c r="E1460" s="13"/>
      <c r="F1460" s="30"/>
    </row>
    <row r="1461" spans="1:6" ht="92.25" customHeight="1">
      <c r="B1461" s="72" t="s">
        <v>1095</v>
      </c>
      <c r="C1461" s="12" t="s">
        <v>360</v>
      </c>
      <c r="D1461" s="13">
        <v>1</v>
      </c>
      <c r="E1461" s="13"/>
      <c r="F1461" s="30">
        <f>D1461*E1461</f>
        <v>0</v>
      </c>
    </row>
    <row r="1462" spans="1:6" ht="13">
      <c r="B1462" s="72"/>
      <c r="C1462" s="12"/>
      <c r="D1462" s="13"/>
      <c r="E1462" s="13"/>
      <c r="F1462" s="30"/>
    </row>
    <row r="1463" spans="1:6" s="154" customFormat="1" ht="117">
      <c r="A1463" s="71" t="s">
        <v>10</v>
      </c>
      <c r="B1463" s="72" t="s">
        <v>1096</v>
      </c>
      <c r="C1463" s="12"/>
      <c r="D1463" s="13"/>
      <c r="E1463" s="13"/>
      <c r="F1463" s="30"/>
    </row>
    <row r="1464" spans="1:6" ht="65">
      <c r="B1464" s="72" t="s">
        <v>1162</v>
      </c>
      <c r="C1464" s="12"/>
      <c r="D1464" s="13"/>
      <c r="E1464" s="13"/>
      <c r="F1464" s="30"/>
    </row>
    <row r="1465" spans="1:6" ht="26">
      <c r="B1465" s="72" t="s">
        <v>1163</v>
      </c>
      <c r="C1465" s="12" t="s">
        <v>360</v>
      </c>
      <c r="D1465" s="13">
        <v>1</v>
      </c>
      <c r="E1465" s="13"/>
      <c r="F1465" s="30">
        <f>D1465*E1465</f>
        <v>0</v>
      </c>
    </row>
    <row r="1466" spans="1:6" ht="13">
      <c r="B1466" s="72"/>
      <c r="C1466" s="12"/>
      <c r="D1466" s="13"/>
      <c r="E1466" s="13"/>
      <c r="F1466" s="30"/>
    </row>
    <row r="1467" spans="1:6" s="154" customFormat="1" ht="117" customHeight="1">
      <c r="A1467" s="71" t="s">
        <v>11</v>
      </c>
      <c r="B1467" s="72" t="s">
        <v>1349</v>
      </c>
      <c r="C1467" s="12"/>
      <c r="D1467" s="13"/>
      <c r="E1467" s="13"/>
      <c r="F1467" s="30"/>
    </row>
    <row r="1468" spans="1:6" ht="106.5" customHeight="1">
      <c r="B1468" s="72" t="s">
        <v>1164</v>
      </c>
      <c r="C1468" s="12"/>
      <c r="D1468" s="13"/>
      <c r="E1468" s="13"/>
      <c r="F1468" s="30"/>
    </row>
    <row r="1469" spans="1:6" ht="13">
      <c r="B1469" s="72" t="s">
        <v>1165</v>
      </c>
      <c r="C1469" s="12" t="s">
        <v>360</v>
      </c>
      <c r="D1469" s="13">
        <v>1</v>
      </c>
      <c r="E1469" s="13"/>
      <c r="F1469" s="30">
        <f>D1469*E1469</f>
        <v>0</v>
      </c>
    </row>
    <row r="1470" spans="1:6" ht="13">
      <c r="B1470" s="72"/>
      <c r="C1470" s="12"/>
      <c r="D1470" s="13"/>
      <c r="E1470" s="13"/>
      <c r="F1470" s="30"/>
    </row>
    <row r="1471" spans="1:6" s="154" customFormat="1" ht="255" customHeight="1">
      <c r="A1471" s="71" t="s">
        <v>12</v>
      </c>
      <c r="B1471" s="72" t="s">
        <v>1210</v>
      </c>
      <c r="C1471" s="12"/>
      <c r="D1471" s="13"/>
      <c r="E1471" s="13"/>
      <c r="F1471" s="30"/>
    </row>
    <row r="1472" spans="1:6" ht="13">
      <c r="B1472" s="72" t="s">
        <v>1097</v>
      </c>
      <c r="C1472" s="12" t="s">
        <v>360</v>
      </c>
      <c r="D1472" s="13">
        <v>1</v>
      </c>
      <c r="E1472" s="13"/>
      <c r="F1472" s="30">
        <f>D1472*E1472</f>
        <v>0</v>
      </c>
    </row>
    <row r="1473" spans="1:6" ht="13">
      <c r="B1473" s="72"/>
      <c r="C1473" s="12"/>
      <c r="D1473" s="13"/>
      <c r="E1473" s="13"/>
      <c r="F1473" s="30"/>
    </row>
    <row r="1474" spans="1:6" s="154" customFormat="1" ht="212.25" customHeight="1">
      <c r="A1474" s="71" t="s">
        <v>13</v>
      </c>
      <c r="B1474" s="72" t="s">
        <v>1213</v>
      </c>
      <c r="C1474" s="12"/>
      <c r="D1474" s="13"/>
      <c r="E1474" s="13"/>
      <c r="F1474" s="30"/>
    </row>
    <row r="1475" spans="1:6" ht="13">
      <c r="B1475" s="72" t="s">
        <v>1222</v>
      </c>
      <c r="C1475" s="12" t="s">
        <v>360</v>
      </c>
      <c r="D1475" s="13">
        <v>1</v>
      </c>
      <c r="E1475" s="13"/>
      <c r="F1475" s="30">
        <f>D1475*E1475</f>
        <v>0</v>
      </c>
    </row>
    <row r="1476" spans="1:6" ht="13">
      <c r="B1476" s="72"/>
      <c r="C1476" s="12"/>
      <c r="D1476" s="13"/>
      <c r="E1476" s="13"/>
      <c r="F1476" s="30"/>
    </row>
    <row r="1477" spans="1:6" ht="30.75" customHeight="1">
      <c r="A1477" s="71" t="s">
        <v>14</v>
      </c>
      <c r="B1477" s="72" t="s">
        <v>1211</v>
      </c>
      <c r="C1477" s="12"/>
      <c r="D1477" s="13"/>
      <c r="E1477" s="13"/>
      <c r="F1477" s="30"/>
    </row>
    <row r="1478" spans="1:6" ht="130">
      <c r="A1478" s="71"/>
      <c r="B1478" s="72" t="s">
        <v>1212</v>
      </c>
      <c r="C1478" s="12"/>
      <c r="D1478" s="13"/>
      <c r="E1478" s="13"/>
      <c r="F1478" s="30"/>
    </row>
    <row r="1479" spans="1:6" ht="79.5" customHeight="1">
      <c r="A1479" s="71"/>
      <c r="B1479" s="72" t="s">
        <v>1214</v>
      </c>
      <c r="C1479" s="12"/>
      <c r="D1479" s="13"/>
      <c r="E1479" s="13"/>
      <c r="F1479" s="30"/>
    </row>
    <row r="1480" spans="1:6" ht="13">
      <c r="B1480" s="72" t="s">
        <v>1215</v>
      </c>
      <c r="C1480" s="12" t="s">
        <v>360</v>
      </c>
      <c r="D1480" s="13">
        <v>1</v>
      </c>
      <c r="E1480" s="13"/>
      <c r="F1480" s="30">
        <f>D1480*E1480</f>
        <v>0</v>
      </c>
    </row>
    <row r="1481" spans="1:6" ht="13">
      <c r="A1481" s="71"/>
      <c r="B1481" s="72"/>
      <c r="C1481" s="12"/>
      <c r="D1481" s="13"/>
      <c r="E1481" s="13"/>
      <c r="F1481" s="30"/>
    </row>
    <row r="1482" spans="1:6" ht="30.75" customHeight="1">
      <c r="A1482" s="71" t="s">
        <v>15</v>
      </c>
      <c r="B1482" s="72" t="s">
        <v>1216</v>
      </c>
      <c r="C1482" s="12"/>
      <c r="D1482" s="13"/>
      <c r="E1482" s="13"/>
      <c r="F1482" s="30"/>
    </row>
    <row r="1483" spans="1:6" ht="130">
      <c r="A1483" s="71"/>
      <c r="B1483" s="72" t="s">
        <v>1217</v>
      </c>
      <c r="C1483" s="12"/>
      <c r="D1483" s="13"/>
      <c r="E1483" s="13"/>
      <c r="F1483" s="30"/>
    </row>
    <row r="1484" spans="1:6" ht="78">
      <c r="A1484" s="71"/>
      <c r="B1484" s="72" t="s">
        <v>1214</v>
      </c>
      <c r="C1484" s="12"/>
      <c r="D1484" s="13"/>
      <c r="E1484" s="13"/>
      <c r="F1484" s="30"/>
    </row>
    <row r="1485" spans="1:6" ht="13">
      <c r="B1485" s="72" t="s">
        <v>1218</v>
      </c>
      <c r="C1485" s="12" t="s">
        <v>360</v>
      </c>
      <c r="D1485" s="13">
        <v>1</v>
      </c>
      <c r="E1485" s="13"/>
      <c r="F1485" s="30">
        <f>D1485*E1485</f>
        <v>0</v>
      </c>
    </row>
    <row r="1486" spans="1:6" ht="13">
      <c r="A1486" s="71"/>
      <c r="B1486" s="72"/>
      <c r="C1486" s="12"/>
      <c r="D1486" s="13"/>
      <c r="E1486" s="13"/>
      <c r="F1486" s="30"/>
    </row>
    <row r="1487" spans="1:6" ht="30.75" customHeight="1">
      <c r="A1487" s="71" t="s">
        <v>16</v>
      </c>
      <c r="B1487" s="72" t="s">
        <v>1219</v>
      </c>
      <c r="C1487" s="12"/>
      <c r="D1487" s="13"/>
      <c r="E1487" s="13"/>
      <c r="F1487" s="30"/>
    </row>
    <row r="1488" spans="1:6" ht="104">
      <c r="A1488" s="71"/>
      <c r="B1488" s="72" t="s">
        <v>1220</v>
      </c>
      <c r="C1488" s="12"/>
      <c r="D1488" s="13"/>
      <c r="E1488" s="13"/>
      <c r="F1488" s="30"/>
    </row>
    <row r="1489" spans="1:9" ht="78">
      <c r="A1489" s="71"/>
      <c r="B1489" s="72" t="s">
        <v>1214</v>
      </c>
      <c r="C1489" s="12"/>
      <c r="D1489" s="13"/>
      <c r="E1489" s="13"/>
      <c r="F1489" s="30"/>
    </row>
    <row r="1490" spans="1:9" ht="13">
      <c r="B1490" s="72" t="s">
        <v>1221</v>
      </c>
      <c r="C1490" s="12" t="s">
        <v>360</v>
      </c>
      <c r="D1490" s="13">
        <v>1</v>
      </c>
      <c r="E1490" s="13"/>
      <c r="F1490" s="30">
        <f>D1490*E1490</f>
        <v>0</v>
      </c>
    </row>
    <row r="1491" spans="1:9" ht="13">
      <c r="A1491" s="71"/>
      <c r="B1491" s="72"/>
      <c r="C1491" s="12"/>
      <c r="D1491" s="13"/>
      <c r="E1491" s="13"/>
      <c r="F1491" s="30"/>
    </row>
    <row r="1492" spans="1:9" ht="13">
      <c r="A1492" s="71"/>
      <c r="B1492" s="72"/>
      <c r="C1492" s="12"/>
      <c r="D1492" s="13"/>
      <c r="E1492" s="13"/>
      <c r="F1492" s="30"/>
    </row>
    <row r="1493" spans="1:9" s="4" customFormat="1" ht="13">
      <c r="A1493" s="48" t="s">
        <v>480</v>
      </c>
      <c r="B1493" s="48" t="s">
        <v>941</v>
      </c>
      <c r="C1493" s="53"/>
      <c r="D1493" s="54"/>
      <c r="E1493" s="55"/>
      <c r="F1493" s="57">
        <f>SUM(F1444:F1490)</f>
        <v>0</v>
      </c>
    </row>
    <row r="1496" spans="1:9" s="4" customFormat="1" ht="13">
      <c r="A1496" s="48" t="s">
        <v>252</v>
      </c>
      <c r="B1496" s="48" t="s">
        <v>581</v>
      </c>
      <c r="C1496" s="75"/>
      <c r="D1496" s="76"/>
      <c r="E1496" s="77"/>
      <c r="F1496" s="460">
        <f>SUM(F1493,F1435)</f>
        <v>0</v>
      </c>
    </row>
    <row r="1498" spans="1:9" s="4" customFormat="1" ht="13">
      <c r="A1498" s="48" t="s">
        <v>272</v>
      </c>
      <c r="B1498" s="48" t="s">
        <v>445</v>
      </c>
      <c r="C1498" s="75" t="s">
        <v>251</v>
      </c>
      <c r="D1498" s="76" t="s">
        <v>248</v>
      </c>
      <c r="E1498" s="77" t="s">
        <v>249</v>
      </c>
      <c r="F1498" s="77" t="s">
        <v>250</v>
      </c>
    </row>
    <row r="1499" spans="1:9" s="4" customFormat="1" ht="13">
      <c r="A1499" s="11"/>
      <c r="B1499" s="11"/>
      <c r="C1499" s="1"/>
      <c r="D1499" s="2"/>
      <c r="E1499" s="3"/>
      <c r="F1499" s="2"/>
    </row>
    <row r="1500" spans="1:9" s="90" customFormat="1" ht="67">
      <c r="A1500" s="7" t="s">
        <v>0</v>
      </c>
      <c r="B1500" s="41" t="s">
        <v>459</v>
      </c>
      <c r="C1500" s="117"/>
      <c r="D1500" s="117"/>
      <c r="E1500" s="172"/>
      <c r="F1500" s="118"/>
    </row>
    <row r="1501" spans="1:9" s="90" customFormat="1" ht="104">
      <c r="A1501" s="171"/>
      <c r="B1501" s="41" t="s">
        <v>460</v>
      </c>
      <c r="C1501" s="12" t="s">
        <v>6</v>
      </c>
      <c r="D1501" s="13">
        <v>470</v>
      </c>
      <c r="E1501" s="13"/>
      <c r="F1501" s="30">
        <f>ROUND(D1501*E1501,2)</f>
        <v>0</v>
      </c>
      <c r="H1501" s="110"/>
      <c r="I1501" s="110"/>
    </row>
    <row r="1502" spans="1:9" ht="12" customHeight="1"/>
    <row r="1504" spans="1:9" s="4" customFormat="1" ht="13">
      <c r="A1504" s="48" t="s">
        <v>272</v>
      </c>
      <c r="B1504" s="48" t="s">
        <v>446</v>
      </c>
      <c r="C1504" s="53"/>
      <c r="D1504" s="54"/>
      <c r="E1504" s="55"/>
      <c r="F1504" s="905">
        <f>SUM(F1501)</f>
        <v>0</v>
      </c>
    </row>
    <row r="1507" spans="1:6" s="4" customFormat="1" ht="13">
      <c r="A1507" s="48" t="s">
        <v>323</v>
      </c>
      <c r="B1507" s="48" t="s">
        <v>945</v>
      </c>
      <c r="C1507" s="75" t="s">
        <v>251</v>
      </c>
      <c r="D1507" s="76" t="s">
        <v>248</v>
      </c>
      <c r="E1507" s="77" t="s">
        <v>249</v>
      </c>
      <c r="F1507" s="77" t="s">
        <v>250</v>
      </c>
    </row>
    <row r="1508" spans="1:6" s="4" customFormat="1" ht="13">
      <c r="A1508" s="11"/>
      <c r="B1508" s="11"/>
      <c r="C1508" s="1"/>
      <c r="D1508" s="2"/>
      <c r="E1508" s="3"/>
      <c r="F1508" s="2"/>
    </row>
    <row r="1509" spans="1:6" s="90" customFormat="1" ht="91">
      <c r="A1509" s="7" t="s">
        <v>0</v>
      </c>
      <c r="B1509" s="41" t="s">
        <v>944</v>
      </c>
      <c r="C1509" s="12" t="s">
        <v>108</v>
      </c>
      <c r="D1509" s="13">
        <v>440</v>
      </c>
      <c r="E1509" s="13"/>
      <c r="F1509" s="30">
        <f>D1509*E1509</f>
        <v>0</v>
      </c>
    </row>
    <row r="1510" spans="1:6" ht="12" customHeight="1"/>
    <row r="1512" spans="1:6" s="4" customFormat="1" ht="13">
      <c r="A1512" s="48" t="s">
        <v>323</v>
      </c>
      <c r="B1512" s="48" t="s">
        <v>3205</v>
      </c>
      <c r="C1512" s="53"/>
      <c r="D1512" s="54"/>
      <c r="E1512" s="55"/>
      <c r="F1512" s="905">
        <f>SUM(F1509)</f>
        <v>0</v>
      </c>
    </row>
    <row r="1514" spans="1:6" s="4" customFormat="1" ht="13">
      <c r="A1514" s="48" t="s">
        <v>361</v>
      </c>
      <c r="B1514" s="48" t="s">
        <v>452</v>
      </c>
      <c r="C1514" s="75" t="s">
        <v>251</v>
      </c>
      <c r="D1514" s="76" t="s">
        <v>248</v>
      </c>
      <c r="E1514" s="77" t="s">
        <v>249</v>
      </c>
      <c r="F1514" s="77" t="s">
        <v>250</v>
      </c>
    </row>
    <row r="1515" spans="1:6" s="4" customFormat="1" ht="13">
      <c r="A1515" s="11"/>
      <c r="B1515" s="11"/>
      <c r="C1515" s="1"/>
      <c r="D1515" s="2"/>
      <c r="E1515" s="3"/>
      <c r="F1515" s="2"/>
    </row>
    <row r="1516" spans="1:6" s="168" customFormat="1" ht="104">
      <c r="A1516" s="7" t="s">
        <v>0</v>
      </c>
      <c r="B1516" s="41" t="s">
        <v>454</v>
      </c>
      <c r="C1516" s="32"/>
      <c r="D1516" s="33"/>
      <c r="E1516" s="33"/>
      <c r="F1516" s="34"/>
    </row>
    <row r="1517" spans="1:6" s="168" customFormat="1" ht="78">
      <c r="A1517" s="7"/>
      <c r="B1517" s="41" t="s">
        <v>447</v>
      </c>
      <c r="C1517" s="32"/>
      <c r="D1517" s="33"/>
      <c r="E1517" s="33"/>
      <c r="F1517" s="34"/>
    </row>
    <row r="1518" spans="1:6" s="168" customFormat="1" ht="13">
      <c r="A1518" s="7"/>
      <c r="B1518" s="41" t="s">
        <v>448</v>
      </c>
      <c r="C1518" s="32"/>
      <c r="D1518" s="33"/>
      <c r="E1518" s="33"/>
      <c r="F1518" s="34"/>
    </row>
    <row r="1519" spans="1:6" s="168" customFormat="1" ht="78">
      <c r="A1519" s="7"/>
      <c r="B1519" s="41" t="s">
        <v>449</v>
      </c>
      <c r="C1519" s="32"/>
      <c r="D1519" s="33"/>
      <c r="E1519" s="33"/>
      <c r="F1519" s="34"/>
    </row>
    <row r="1520" spans="1:6" s="168" customFormat="1" ht="13">
      <c r="A1520" s="7"/>
      <c r="B1520" s="41" t="s">
        <v>450</v>
      </c>
      <c r="C1520" s="12" t="s">
        <v>6</v>
      </c>
      <c r="D1520" s="13">
        <v>1065</v>
      </c>
      <c r="E1520" s="13"/>
      <c r="F1520" s="30">
        <f>(D1520*E1520)</f>
        <v>0</v>
      </c>
    </row>
    <row r="1521" spans="1:6" s="168" customFormat="1" ht="13">
      <c r="A1521" s="7"/>
      <c r="B1521" s="41" t="s">
        <v>451</v>
      </c>
      <c r="C1521" s="12" t="s">
        <v>233</v>
      </c>
      <c r="D1521" s="13">
        <v>1050</v>
      </c>
      <c r="E1521" s="13"/>
      <c r="F1521" s="30">
        <f>(D1521*E1521)</f>
        <v>0</v>
      </c>
    </row>
    <row r="1522" spans="1:6" s="4" customFormat="1" ht="13">
      <c r="A1522" s="11"/>
      <c r="B1522" s="41"/>
      <c r="C1522" s="1"/>
      <c r="D1522" s="52"/>
      <c r="E1522" s="3"/>
      <c r="F1522" s="2"/>
    </row>
    <row r="1523" spans="1:6" s="168" customFormat="1" ht="187.5" customHeight="1">
      <c r="A1523" s="7" t="s">
        <v>2</v>
      </c>
      <c r="B1523" s="41" t="s">
        <v>457</v>
      </c>
      <c r="C1523" s="32"/>
      <c r="D1523" s="33"/>
      <c r="E1523" s="33"/>
      <c r="F1523" s="34"/>
    </row>
    <row r="1524" spans="1:6" s="168" customFormat="1" ht="182">
      <c r="A1524" s="7"/>
      <c r="B1524" s="41" t="s">
        <v>455</v>
      </c>
      <c r="C1524" s="32"/>
      <c r="D1524" s="33"/>
      <c r="E1524" s="33"/>
      <c r="F1524" s="34"/>
    </row>
    <row r="1525" spans="1:6" s="168" customFormat="1" ht="13">
      <c r="A1525" s="35"/>
      <c r="B1525" s="41" t="s">
        <v>450</v>
      </c>
      <c r="C1525" s="12" t="s">
        <v>6</v>
      </c>
      <c r="D1525" s="13">
        <v>2820</v>
      </c>
      <c r="E1525" s="13"/>
      <c r="F1525" s="30">
        <f>(D1525*E1525)</f>
        <v>0</v>
      </c>
    </row>
    <row r="1526" spans="1:6" s="168" customFormat="1" ht="13">
      <c r="A1526" s="35"/>
      <c r="B1526" s="41" t="s">
        <v>451</v>
      </c>
      <c r="C1526" s="12" t="s">
        <v>233</v>
      </c>
      <c r="D1526" s="13">
        <v>1800</v>
      </c>
      <c r="E1526" s="13"/>
      <c r="F1526" s="30">
        <f>(D1526*E1526)</f>
        <v>0</v>
      </c>
    </row>
    <row r="1527" spans="1:6" s="168" customFormat="1" ht="13">
      <c r="A1527" s="35"/>
      <c r="B1527" s="41"/>
      <c r="C1527" s="32"/>
      <c r="D1527" s="33"/>
      <c r="E1527" s="33"/>
      <c r="F1527" s="34"/>
    </row>
    <row r="1528" spans="1:6" s="168" customFormat="1" ht="26">
      <c r="A1528" s="7" t="s">
        <v>3</v>
      </c>
      <c r="B1528" s="41" t="s">
        <v>456</v>
      </c>
      <c r="C1528" s="32"/>
      <c r="D1528" s="33"/>
      <c r="E1528" s="33"/>
      <c r="F1528" s="34"/>
    </row>
    <row r="1529" spans="1:6" s="168" customFormat="1" ht="13">
      <c r="A1529" s="167"/>
      <c r="B1529" s="41" t="s">
        <v>450</v>
      </c>
      <c r="C1529" s="12" t="s">
        <v>6</v>
      </c>
      <c r="D1529" s="13">
        <v>130</v>
      </c>
      <c r="E1529" s="13"/>
      <c r="F1529" s="30">
        <f>(D1529*E1529)</f>
        <v>0</v>
      </c>
    </row>
    <row r="1530" spans="1:6" s="168" customFormat="1" ht="13">
      <c r="A1530" s="167"/>
      <c r="B1530" s="41" t="s">
        <v>451</v>
      </c>
      <c r="C1530" s="12" t="s">
        <v>233</v>
      </c>
      <c r="D1530" s="13">
        <v>260</v>
      </c>
      <c r="E1530" s="13"/>
      <c r="F1530" s="30">
        <f>(D1530*E1530)</f>
        <v>0</v>
      </c>
    </row>
    <row r="1531" spans="1:6" ht="12" customHeight="1"/>
    <row r="1532" spans="1:6" s="168" customFormat="1" ht="180" customHeight="1">
      <c r="A1532" s="7" t="s">
        <v>4</v>
      </c>
      <c r="B1532" s="41" t="s">
        <v>458</v>
      </c>
      <c r="C1532" s="32"/>
      <c r="D1532" s="33"/>
      <c r="E1532" s="33"/>
      <c r="F1532" s="34"/>
    </row>
    <row r="1533" spans="1:6" s="168" customFormat="1" ht="13">
      <c r="A1533" s="167"/>
      <c r="B1533" s="41" t="s">
        <v>450</v>
      </c>
      <c r="C1533" s="12" t="s">
        <v>6</v>
      </c>
      <c r="D1533" s="13">
        <v>4</v>
      </c>
      <c r="E1533" s="13"/>
      <c r="F1533" s="30">
        <f>(D1533*E1533)</f>
        <v>0</v>
      </c>
    </row>
    <row r="1534" spans="1:6" ht="12" customHeight="1"/>
    <row r="1535" spans="1:6" ht="65">
      <c r="A1535" s="7" t="s">
        <v>5</v>
      </c>
      <c r="B1535" s="41" t="s">
        <v>1166</v>
      </c>
      <c r="C1535" s="12" t="s">
        <v>6</v>
      </c>
      <c r="D1535" s="13">
        <v>130</v>
      </c>
      <c r="E1535" s="13"/>
      <c r="F1535" s="30">
        <f>(D1535*E1535)</f>
        <v>0</v>
      </c>
    </row>
    <row r="1536" spans="1:6" ht="12" customHeight="1"/>
    <row r="1537" spans="1:6" ht="12" customHeight="1"/>
    <row r="1538" spans="1:6" s="4" customFormat="1" ht="13">
      <c r="A1538" s="48" t="s">
        <v>361</v>
      </c>
      <c r="B1538" s="48" t="s">
        <v>453</v>
      </c>
      <c r="C1538" s="53"/>
      <c r="D1538" s="54"/>
      <c r="E1538" s="55"/>
      <c r="F1538" s="905">
        <f>SUM(F1516:F1535)</f>
        <v>0</v>
      </c>
    </row>
    <row r="1540" spans="1:6" s="4" customFormat="1" ht="13">
      <c r="A1540" s="48" t="s">
        <v>365</v>
      </c>
      <c r="B1540" s="48" t="s">
        <v>512</v>
      </c>
      <c r="C1540" s="75" t="s">
        <v>251</v>
      </c>
      <c r="D1540" s="76" t="s">
        <v>248</v>
      </c>
      <c r="E1540" s="77" t="s">
        <v>249</v>
      </c>
      <c r="F1540" s="77" t="s">
        <v>250</v>
      </c>
    </row>
    <row r="1541" spans="1:6" s="4" customFormat="1" ht="13">
      <c r="A1541" s="11"/>
      <c r="B1541" s="11"/>
      <c r="C1541" s="1"/>
      <c r="D1541" s="2"/>
      <c r="E1541" s="3"/>
      <c r="F1541" s="2"/>
    </row>
    <row r="1542" spans="1:6" s="4" customFormat="1" ht="13">
      <c r="A1542" s="11"/>
      <c r="B1542" s="173" t="s">
        <v>539</v>
      </c>
      <c r="C1542" s="1"/>
      <c r="D1542" s="2"/>
      <c r="E1542" s="3"/>
      <c r="F1542" s="2"/>
    </row>
    <row r="1543" spans="1:6" s="4" customFormat="1" ht="13">
      <c r="A1543" s="11"/>
      <c r="B1543" s="41"/>
      <c r="C1543" s="1"/>
      <c r="D1543" s="52"/>
      <c r="E1543" s="3"/>
      <c r="F1543" s="2"/>
    </row>
    <row r="1544" spans="1:6" s="163" customFormat="1" ht="169.5" customHeight="1">
      <c r="A1544" s="7" t="s">
        <v>0</v>
      </c>
      <c r="B1544" s="41" t="s">
        <v>519</v>
      </c>
      <c r="C1544" s="12"/>
      <c r="D1544" s="13"/>
      <c r="E1544" s="13"/>
      <c r="F1544" s="30"/>
    </row>
    <row r="1545" spans="1:6" s="163" customFormat="1" ht="13">
      <c r="A1545" s="7"/>
      <c r="B1545" s="41" t="s">
        <v>514</v>
      </c>
      <c r="C1545" s="12" t="s">
        <v>6</v>
      </c>
      <c r="D1545" s="13">
        <v>740</v>
      </c>
      <c r="E1545" s="13"/>
      <c r="F1545" s="30">
        <f t="shared" ref="F1545" si="92">D1545*E1545</f>
        <v>0</v>
      </c>
    </row>
    <row r="1546" spans="1:6" s="163" customFormat="1" ht="13">
      <c r="A1546" s="7"/>
      <c r="B1546" s="41"/>
      <c r="C1546" s="12"/>
      <c r="D1546" s="33"/>
      <c r="E1546" s="13"/>
      <c r="F1546" s="30"/>
    </row>
    <row r="1547" spans="1:6" s="163" customFormat="1" ht="243" customHeight="1">
      <c r="A1547" s="7" t="s">
        <v>2</v>
      </c>
      <c r="B1547" s="41" t="s">
        <v>928</v>
      </c>
      <c r="C1547" s="12"/>
      <c r="D1547" s="13"/>
      <c r="E1547" s="13"/>
      <c r="F1547" s="30"/>
    </row>
    <row r="1548" spans="1:6" s="163" customFormat="1" ht="13">
      <c r="A1548" s="7"/>
      <c r="B1548" s="41" t="s">
        <v>514</v>
      </c>
      <c r="C1548" s="12" t="s">
        <v>6</v>
      </c>
      <c r="D1548" s="13">
        <v>46</v>
      </c>
      <c r="E1548" s="13"/>
      <c r="F1548" s="30">
        <f t="shared" ref="F1548" si="93">D1548*E1548</f>
        <v>0</v>
      </c>
    </row>
    <row r="1549" spans="1:6" s="163" customFormat="1" ht="13">
      <c r="A1549" s="7"/>
      <c r="B1549" s="41"/>
      <c r="C1549" s="12"/>
      <c r="D1549" s="33"/>
      <c r="E1549" s="13"/>
      <c r="F1549" s="30"/>
    </row>
    <row r="1550" spans="1:6" s="163" customFormat="1" ht="243.75" customHeight="1">
      <c r="A1550" s="7" t="s">
        <v>3</v>
      </c>
      <c r="B1550" s="41" t="s">
        <v>929</v>
      </c>
      <c r="C1550" s="12"/>
      <c r="D1550" s="13"/>
      <c r="E1550" s="13"/>
      <c r="F1550" s="30" t="s">
        <v>34</v>
      </c>
    </row>
    <row r="1551" spans="1:6" s="163" customFormat="1" ht="13">
      <c r="A1551" s="7"/>
      <c r="B1551" s="41" t="s">
        <v>514</v>
      </c>
      <c r="C1551" s="12" t="s">
        <v>6</v>
      </c>
      <c r="D1551" s="13">
        <v>275</v>
      </c>
      <c r="E1551" s="13"/>
      <c r="F1551" s="30">
        <f t="shared" ref="F1551" si="94">D1551*E1551</f>
        <v>0</v>
      </c>
    </row>
    <row r="1552" spans="1:6" s="163" customFormat="1" ht="13">
      <c r="A1552" s="7"/>
      <c r="B1552" s="41"/>
      <c r="C1552" s="12"/>
      <c r="D1552" s="33"/>
      <c r="E1552" s="13"/>
      <c r="F1552" s="30"/>
    </row>
    <row r="1553" spans="1:6" s="163" customFormat="1" ht="39">
      <c r="A1553" s="7" t="s">
        <v>4</v>
      </c>
      <c r="B1553" s="41" t="s">
        <v>529</v>
      </c>
      <c r="C1553" s="12"/>
      <c r="D1553" s="13"/>
      <c r="E1553" s="13"/>
      <c r="F1553" s="30"/>
    </row>
    <row r="1554" spans="1:6" s="163" customFormat="1" ht="13">
      <c r="A1554" s="7"/>
      <c r="B1554" s="41" t="s">
        <v>515</v>
      </c>
      <c r="C1554" s="12"/>
      <c r="D1554" s="13"/>
      <c r="E1554" s="13"/>
      <c r="F1554" s="30"/>
    </row>
    <row r="1555" spans="1:6" s="163" customFormat="1" ht="13">
      <c r="A1555" s="7"/>
      <c r="B1555" s="41" t="s">
        <v>516</v>
      </c>
      <c r="C1555" s="12"/>
      <c r="D1555" s="13"/>
      <c r="E1555" s="13"/>
      <c r="F1555" s="30"/>
    </row>
    <row r="1556" spans="1:6" s="163" customFormat="1" ht="26">
      <c r="A1556" s="7"/>
      <c r="B1556" s="41" t="s">
        <v>520</v>
      </c>
      <c r="C1556" s="12"/>
      <c r="D1556" s="13"/>
      <c r="E1556" s="13"/>
      <c r="F1556" s="30"/>
    </row>
    <row r="1557" spans="1:6" s="163" customFormat="1" ht="26">
      <c r="A1557" s="7"/>
      <c r="B1557" s="41" t="s">
        <v>517</v>
      </c>
      <c r="C1557" s="12"/>
      <c r="D1557" s="13"/>
      <c r="E1557" s="13"/>
      <c r="F1557" s="30"/>
    </row>
    <row r="1558" spans="1:6" s="163" customFormat="1" ht="13">
      <c r="A1558" s="7"/>
      <c r="B1558" s="41" t="s">
        <v>518</v>
      </c>
      <c r="C1558" s="12"/>
      <c r="D1558" s="13"/>
      <c r="E1558" s="13"/>
      <c r="F1558" s="30"/>
    </row>
    <row r="1559" spans="1:6" s="163" customFormat="1" ht="26">
      <c r="A1559" s="7"/>
      <c r="B1559" s="41" t="s">
        <v>521</v>
      </c>
      <c r="C1559" s="12"/>
      <c r="D1559" s="13"/>
      <c r="E1559" s="13"/>
      <c r="F1559" s="30"/>
    </row>
    <row r="1560" spans="1:6" s="163" customFormat="1" ht="13">
      <c r="A1560" s="7"/>
      <c r="B1560" s="41" t="s">
        <v>522</v>
      </c>
      <c r="C1560" s="12"/>
      <c r="D1560" s="13"/>
      <c r="E1560" s="13"/>
      <c r="F1560" s="30"/>
    </row>
    <row r="1561" spans="1:6" s="163" customFormat="1" ht="26">
      <c r="A1561" s="7"/>
      <c r="B1561" s="41" t="s">
        <v>523</v>
      </c>
      <c r="C1561" s="12"/>
      <c r="D1561" s="13"/>
      <c r="E1561" s="13"/>
      <c r="F1561" s="30"/>
    </row>
    <row r="1562" spans="1:6" s="163" customFormat="1" ht="26">
      <c r="A1562" s="7"/>
      <c r="B1562" s="41" t="s">
        <v>524</v>
      </c>
      <c r="C1562" s="12"/>
      <c r="D1562" s="13"/>
      <c r="E1562" s="13"/>
      <c r="F1562" s="30"/>
    </row>
    <row r="1563" spans="1:6" s="163" customFormat="1" ht="13">
      <c r="A1563" s="7"/>
      <c r="B1563" s="41" t="s">
        <v>525</v>
      </c>
      <c r="C1563" s="12"/>
      <c r="D1563" s="13"/>
      <c r="E1563" s="13"/>
      <c r="F1563" s="30"/>
    </row>
    <row r="1564" spans="1:6" s="163" customFormat="1" ht="13">
      <c r="A1564" s="7"/>
      <c r="B1564" s="41"/>
      <c r="C1564" s="12"/>
      <c r="D1564" s="13"/>
      <c r="E1564" s="13"/>
      <c r="F1564" s="30"/>
    </row>
    <row r="1565" spans="1:6" s="163" customFormat="1" ht="39">
      <c r="A1565" s="7"/>
      <c r="B1565" s="41" t="s">
        <v>526</v>
      </c>
      <c r="C1565" s="12"/>
      <c r="D1565" s="13"/>
      <c r="E1565" s="13"/>
      <c r="F1565" s="30"/>
    </row>
    <row r="1566" spans="1:6" s="163" customFormat="1" ht="78" customHeight="1">
      <c r="A1566" s="7"/>
      <c r="B1566" s="41" t="s">
        <v>527</v>
      </c>
      <c r="C1566" s="12"/>
      <c r="D1566" s="13"/>
      <c r="E1566" s="13"/>
      <c r="F1566" s="30"/>
    </row>
    <row r="1567" spans="1:6" s="163" customFormat="1" ht="13">
      <c r="A1567" s="7"/>
      <c r="B1567" s="41" t="s">
        <v>514</v>
      </c>
      <c r="C1567" s="12" t="s">
        <v>6</v>
      </c>
      <c r="D1567" s="13">
        <v>12</v>
      </c>
      <c r="E1567" s="13"/>
      <c r="F1567" s="30">
        <f t="shared" ref="F1567" si="95">D1567*E1567</f>
        <v>0</v>
      </c>
    </row>
    <row r="1568" spans="1:6" ht="12" customHeight="1"/>
    <row r="1569" spans="1:6" s="163" customFormat="1" ht="201.75" customHeight="1">
      <c r="A1569" s="7" t="s">
        <v>5</v>
      </c>
      <c r="B1569" s="41" t="s">
        <v>528</v>
      </c>
      <c r="C1569" s="12"/>
      <c r="D1569" s="13"/>
      <c r="E1569" s="13"/>
      <c r="F1569" s="30"/>
    </row>
    <row r="1570" spans="1:6" s="163" customFormat="1" ht="13">
      <c r="A1570" s="7"/>
      <c r="B1570" s="41" t="s">
        <v>514</v>
      </c>
      <c r="C1570" s="12" t="s">
        <v>6</v>
      </c>
      <c r="D1570" s="13">
        <v>140</v>
      </c>
      <c r="E1570" s="13"/>
      <c r="F1570" s="30">
        <f t="shared" ref="F1570" si="96">D1570*E1570</f>
        <v>0</v>
      </c>
    </row>
    <row r="1571" spans="1:6" s="163" customFormat="1" ht="13">
      <c r="A1571" s="7"/>
      <c r="B1571" s="41"/>
      <c r="C1571" s="12"/>
      <c r="D1571" s="33"/>
      <c r="E1571" s="13"/>
      <c r="F1571" s="30"/>
    </row>
    <row r="1572" spans="1:6" s="163" customFormat="1" ht="52">
      <c r="A1572" s="7" t="s">
        <v>8</v>
      </c>
      <c r="B1572" s="41" t="s">
        <v>530</v>
      </c>
      <c r="C1572" s="12"/>
      <c r="D1572" s="13"/>
      <c r="E1572" s="13"/>
      <c r="F1572" s="30"/>
    </row>
    <row r="1573" spans="1:6" s="163" customFormat="1" ht="13">
      <c r="A1573" s="7"/>
      <c r="B1573" s="41" t="s">
        <v>515</v>
      </c>
      <c r="C1573" s="12"/>
      <c r="D1573" s="13"/>
      <c r="E1573" s="13"/>
      <c r="F1573" s="30"/>
    </row>
    <row r="1574" spans="1:6" s="163" customFormat="1" ht="26">
      <c r="A1574" s="7"/>
      <c r="B1574" s="41" t="s">
        <v>531</v>
      </c>
      <c r="C1574" s="12"/>
      <c r="D1574" s="13"/>
      <c r="E1574" s="13"/>
      <c r="F1574" s="30"/>
    </row>
    <row r="1575" spans="1:6" s="163" customFormat="1" ht="26">
      <c r="A1575" s="7"/>
      <c r="B1575" s="41" t="s">
        <v>535</v>
      </c>
      <c r="C1575" s="12"/>
      <c r="D1575" s="13"/>
      <c r="E1575" s="13"/>
      <c r="F1575" s="30"/>
    </row>
    <row r="1576" spans="1:6" s="163" customFormat="1" ht="39">
      <c r="A1576" s="7"/>
      <c r="B1576" s="41" t="s">
        <v>534</v>
      </c>
      <c r="C1576" s="12"/>
      <c r="D1576" s="13"/>
      <c r="E1576" s="13"/>
      <c r="F1576" s="30"/>
    </row>
    <row r="1577" spans="1:6" s="163" customFormat="1" ht="13">
      <c r="A1577" s="7"/>
      <c r="B1577" s="41" t="s">
        <v>533</v>
      </c>
      <c r="C1577" s="12"/>
      <c r="D1577" s="13"/>
      <c r="E1577" s="13"/>
      <c r="F1577" s="30"/>
    </row>
    <row r="1578" spans="1:6" s="163" customFormat="1" ht="26">
      <c r="A1578" s="7"/>
      <c r="B1578" s="41" t="s">
        <v>536</v>
      </c>
      <c r="C1578" s="12"/>
      <c r="D1578" s="13"/>
      <c r="E1578" s="13"/>
      <c r="F1578" s="30"/>
    </row>
    <row r="1579" spans="1:6" s="163" customFormat="1" ht="26">
      <c r="A1579" s="7"/>
      <c r="B1579" s="41" t="s">
        <v>537</v>
      </c>
      <c r="C1579" s="12"/>
      <c r="D1579" s="13"/>
      <c r="E1579" s="13"/>
      <c r="F1579" s="30"/>
    </row>
    <row r="1580" spans="1:6" s="163" customFormat="1" ht="13">
      <c r="A1580" s="7"/>
      <c r="B1580" s="41"/>
      <c r="C1580" s="12"/>
      <c r="D1580" s="13"/>
      <c r="E1580" s="13"/>
      <c r="F1580" s="30"/>
    </row>
    <row r="1581" spans="1:6" s="163" customFormat="1" ht="26">
      <c r="A1581" s="7"/>
      <c r="B1581" s="41" t="s">
        <v>545</v>
      </c>
      <c r="C1581" s="12"/>
      <c r="D1581" s="13"/>
      <c r="E1581" s="13"/>
      <c r="F1581" s="30"/>
    </row>
    <row r="1582" spans="1:6" s="163" customFormat="1" ht="26">
      <c r="A1582" s="7"/>
      <c r="B1582" s="41" t="s">
        <v>538</v>
      </c>
      <c r="C1582" s="12"/>
      <c r="D1582" s="13"/>
      <c r="E1582" s="13"/>
      <c r="F1582" s="30"/>
    </row>
    <row r="1583" spans="1:6" s="163" customFormat="1" ht="13">
      <c r="A1583" s="7"/>
      <c r="B1583" s="41" t="s">
        <v>514</v>
      </c>
      <c r="C1583" s="12" t="s">
        <v>6</v>
      </c>
      <c r="D1583" s="13">
        <v>369</v>
      </c>
      <c r="E1583" s="13"/>
      <c r="F1583" s="30">
        <f t="shared" ref="F1583" si="97">D1583*E1583</f>
        <v>0</v>
      </c>
    </row>
    <row r="1584" spans="1:6" s="163" customFormat="1" ht="13">
      <c r="A1584" s="7"/>
      <c r="B1584" s="41"/>
      <c r="C1584" s="12"/>
      <c r="D1584" s="33"/>
      <c r="E1584" s="13"/>
      <c r="F1584" s="30"/>
    </row>
    <row r="1585" spans="1:6" s="163" customFormat="1" ht="168" customHeight="1">
      <c r="A1585" s="7" t="s">
        <v>9</v>
      </c>
      <c r="B1585" s="41" t="s">
        <v>930</v>
      </c>
      <c r="C1585" s="12"/>
      <c r="D1585" s="13"/>
      <c r="E1585" s="13"/>
      <c r="F1585" s="30"/>
    </row>
    <row r="1586" spans="1:6" s="163" customFormat="1" ht="13">
      <c r="A1586" s="7"/>
      <c r="B1586" s="41" t="s">
        <v>514</v>
      </c>
      <c r="C1586" s="12" t="s">
        <v>6</v>
      </c>
      <c r="D1586" s="13">
        <v>70</v>
      </c>
      <c r="E1586" s="13"/>
      <c r="F1586" s="30">
        <f t="shared" ref="F1586" si="98">D1586*E1586</f>
        <v>0</v>
      </c>
    </row>
    <row r="1587" spans="1:6" s="163" customFormat="1" ht="13">
      <c r="A1587" s="7"/>
      <c r="B1587" s="41"/>
      <c r="C1587" s="12"/>
      <c r="D1587" s="33"/>
      <c r="E1587" s="13"/>
      <c r="F1587" s="30"/>
    </row>
    <row r="1588" spans="1:6" s="163" customFormat="1" ht="52">
      <c r="A1588" s="7" t="s">
        <v>10</v>
      </c>
      <c r="B1588" s="41" t="s">
        <v>543</v>
      </c>
      <c r="C1588" s="12"/>
      <c r="D1588" s="13"/>
      <c r="E1588" s="13"/>
      <c r="F1588" s="30"/>
    </row>
    <row r="1589" spans="1:6" s="163" customFormat="1" ht="13">
      <c r="A1589" s="7"/>
      <c r="B1589" s="41" t="s">
        <v>515</v>
      </c>
      <c r="C1589" s="12"/>
      <c r="D1589" s="13"/>
      <c r="E1589" s="13"/>
      <c r="F1589" s="30"/>
    </row>
    <row r="1590" spans="1:6" s="163" customFormat="1" ht="26">
      <c r="A1590" s="7"/>
      <c r="B1590" s="41" t="s">
        <v>531</v>
      </c>
      <c r="C1590" s="12"/>
      <c r="D1590" s="13"/>
      <c r="E1590" s="13"/>
      <c r="F1590" s="30"/>
    </row>
    <row r="1591" spans="1:6" s="163" customFormat="1" ht="26">
      <c r="A1591" s="7"/>
      <c r="B1591" s="41" t="s">
        <v>532</v>
      </c>
      <c r="C1591" s="12"/>
      <c r="D1591" s="13"/>
      <c r="E1591" s="13"/>
      <c r="F1591" s="30"/>
    </row>
    <row r="1592" spans="1:6" s="163" customFormat="1" ht="39">
      <c r="A1592" s="7"/>
      <c r="B1592" s="41" t="s">
        <v>534</v>
      </c>
      <c r="C1592" s="12"/>
      <c r="D1592" s="13"/>
      <c r="E1592" s="13"/>
      <c r="F1592" s="30"/>
    </row>
    <row r="1593" spans="1:6" s="163" customFormat="1" ht="13">
      <c r="A1593" s="7"/>
      <c r="B1593" s="41" t="s">
        <v>533</v>
      </c>
      <c r="C1593" s="12"/>
      <c r="D1593" s="13"/>
      <c r="E1593" s="13"/>
      <c r="F1593" s="30"/>
    </row>
    <row r="1594" spans="1:6" s="163" customFormat="1" ht="26">
      <c r="A1594" s="7"/>
      <c r="B1594" s="41" t="s">
        <v>536</v>
      </c>
      <c r="C1594" s="12"/>
      <c r="D1594" s="13"/>
      <c r="E1594" s="13"/>
      <c r="F1594" s="30"/>
    </row>
    <row r="1595" spans="1:6" s="163" customFormat="1" ht="26">
      <c r="A1595" s="7"/>
      <c r="B1595" s="41" t="s">
        <v>537</v>
      </c>
      <c r="C1595" s="12"/>
      <c r="D1595" s="13"/>
      <c r="E1595" s="13"/>
      <c r="F1595" s="30"/>
    </row>
    <row r="1596" spans="1:6" s="163" customFormat="1" ht="13">
      <c r="A1596" s="7"/>
      <c r="B1596" s="41"/>
      <c r="C1596" s="12"/>
      <c r="D1596" s="13"/>
      <c r="E1596" s="13"/>
      <c r="F1596" s="30"/>
    </row>
    <row r="1597" spans="1:6" s="163" customFormat="1" ht="26">
      <c r="A1597" s="7"/>
      <c r="B1597" s="41" t="s">
        <v>545</v>
      </c>
      <c r="C1597" s="12"/>
      <c r="D1597" s="13"/>
      <c r="E1597" s="13"/>
      <c r="F1597" s="30"/>
    </row>
    <row r="1598" spans="1:6" s="163" customFormat="1" ht="26">
      <c r="A1598" s="7"/>
      <c r="B1598" s="41" t="s">
        <v>540</v>
      </c>
      <c r="C1598" s="12"/>
      <c r="D1598" s="13"/>
      <c r="E1598" s="13"/>
      <c r="F1598" s="30"/>
    </row>
    <row r="1599" spans="1:6" s="163" customFormat="1" ht="13">
      <c r="A1599" s="7"/>
      <c r="B1599" s="41" t="s">
        <v>514</v>
      </c>
      <c r="C1599" s="12" t="s">
        <v>6</v>
      </c>
      <c r="D1599" s="13">
        <v>50</v>
      </c>
      <c r="E1599" s="13"/>
      <c r="F1599" s="30">
        <f t="shared" ref="F1599" si="99">D1599*E1599</f>
        <v>0</v>
      </c>
    </row>
    <row r="1600" spans="1:6" s="163" customFormat="1" ht="13">
      <c r="A1600" s="7"/>
      <c r="B1600" s="41"/>
      <c r="C1600" s="12"/>
      <c r="D1600" s="33"/>
      <c r="E1600" s="13"/>
      <c r="F1600" s="30"/>
    </row>
    <row r="1601" spans="1:6" s="163" customFormat="1" ht="39">
      <c r="A1601" s="7" t="s">
        <v>11</v>
      </c>
      <c r="B1601" s="41" t="s">
        <v>542</v>
      </c>
      <c r="C1601" s="12"/>
      <c r="D1601" s="13"/>
      <c r="E1601" s="13"/>
      <c r="F1601" s="30"/>
    </row>
    <row r="1602" spans="1:6" s="163" customFormat="1" ht="13">
      <c r="A1602" s="7"/>
      <c r="B1602" s="41" t="s">
        <v>515</v>
      </c>
      <c r="C1602" s="12"/>
      <c r="D1602" s="13"/>
      <c r="E1602" s="13"/>
      <c r="F1602" s="30"/>
    </row>
    <row r="1603" spans="1:6" s="163" customFormat="1" ht="26">
      <c r="A1603" s="7"/>
      <c r="B1603" s="41" t="s">
        <v>531</v>
      </c>
      <c r="C1603" s="12"/>
      <c r="D1603" s="13"/>
      <c r="E1603" s="13"/>
      <c r="F1603" s="30"/>
    </row>
    <row r="1604" spans="1:6" s="163" customFormat="1" ht="26">
      <c r="A1604" s="7"/>
      <c r="B1604" s="41" t="s">
        <v>532</v>
      </c>
      <c r="C1604" s="12"/>
      <c r="D1604" s="13"/>
      <c r="E1604" s="13"/>
      <c r="F1604" s="30"/>
    </row>
    <row r="1605" spans="1:6" s="163" customFormat="1" ht="39">
      <c r="A1605" s="7"/>
      <c r="B1605" s="41" t="s">
        <v>534</v>
      </c>
      <c r="C1605" s="12"/>
      <c r="D1605" s="13"/>
      <c r="E1605" s="13"/>
      <c r="F1605" s="30"/>
    </row>
    <row r="1606" spans="1:6" s="163" customFormat="1" ht="13">
      <c r="A1606" s="7"/>
      <c r="B1606" s="41" t="s">
        <v>533</v>
      </c>
      <c r="C1606" s="12"/>
      <c r="D1606" s="13"/>
      <c r="E1606" s="13"/>
      <c r="F1606" s="30"/>
    </row>
    <row r="1607" spans="1:6" s="163" customFormat="1" ht="26">
      <c r="A1607" s="7"/>
      <c r="B1607" s="41" t="s">
        <v>536</v>
      </c>
      <c r="C1607" s="12"/>
      <c r="D1607" s="13"/>
      <c r="E1607" s="13"/>
      <c r="F1607" s="30"/>
    </row>
    <row r="1608" spans="1:6" s="163" customFormat="1" ht="26">
      <c r="A1608" s="7"/>
      <c r="B1608" s="41" t="s">
        <v>537</v>
      </c>
      <c r="C1608" s="12"/>
      <c r="D1608" s="13"/>
      <c r="E1608" s="13"/>
      <c r="F1608" s="30"/>
    </row>
    <row r="1609" spans="1:6" s="163" customFormat="1" ht="13">
      <c r="A1609" s="7"/>
      <c r="B1609" s="41"/>
      <c r="C1609" s="12"/>
      <c r="D1609" s="13"/>
      <c r="E1609" s="13"/>
      <c r="F1609" s="30"/>
    </row>
    <row r="1610" spans="1:6" s="163" customFormat="1" ht="26">
      <c r="A1610" s="7"/>
      <c r="B1610" s="41" t="s">
        <v>545</v>
      </c>
      <c r="C1610" s="12"/>
      <c r="D1610" s="13"/>
      <c r="E1610" s="13"/>
      <c r="F1610" s="30"/>
    </row>
    <row r="1611" spans="1:6" s="163" customFormat="1" ht="26">
      <c r="A1611" s="7"/>
      <c r="B1611" s="41" t="s">
        <v>541</v>
      </c>
      <c r="C1611" s="12"/>
      <c r="D1611" s="13"/>
      <c r="E1611" s="13"/>
      <c r="F1611" s="30"/>
    </row>
    <row r="1612" spans="1:6" s="163" customFormat="1" ht="13">
      <c r="A1612" s="7"/>
      <c r="B1612" s="41" t="s">
        <v>514</v>
      </c>
      <c r="C1612" s="12" t="s">
        <v>6</v>
      </c>
      <c r="D1612" s="13">
        <v>65</v>
      </c>
      <c r="E1612" s="13"/>
      <c r="F1612" s="30">
        <f t="shared" ref="F1612" si="100">D1612*E1612</f>
        <v>0</v>
      </c>
    </row>
    <row r="1613" spans="1:6" s="163" customFormat="1" ht="13">
      <c r="A1613" s="7"/>
      <c r="B1613" s="41"/>
      <c r="C1613" s="12"/>
      <c r="D1613" s="33"/>
      <c r="E1613" s="13"/>
      <c r="F1613" s="30"/>
    </row>
    <row r="1614" spans="1:6" s="224" customFormat="1" ht="39">
      <c r="A1614" s="7" t="s">
        <v>23</v>
      </c>
      <c r="B1614" s="213" t="s">
        <v>565</v>
      </c>
      <c r="C1614" s="220"/>
      <c r="D1614" s="221"/>
      <c r="E1614" s="222"/>
      <c r="F1614" s="30"/>
    </row>
    <row r="1615" spans="1:6" s="224" customFormat="1" ht="13">
      <c r="A1615" s="219" t="s">
        <v>566</v>
      </c>
      <c r="B1615" s="213" t="s">
        <v>567</v>
      </c>
      <c r="C1615" s="12" t="s">
        <v>1</v>
      </c>
      <c r="D1615" s="13">
        <v>40</v>
      </c>
      <c r="E1615" s="217"/>
      <c r="F1615" s="30">
        <f t="shared" ref="F1615:F1629" si="101">D1615*E1615</f>
        <v>0</v>
      </c>
    </row>
    <row r="1616" spans="1:6" s="224" customFormat="1" ht="13">
      <c r="A1616" s="219" t="s">
        <v>568</v>
      </c>
      <c r="B1616" s="213" t="s">
        <v>569</v>
      </c>
      <c r="C1616" s="12" t="s">
        <v>1</v>
      </c>
      <c r="D1616" s="13">
        <v>20</v>
      </c>
      <c r="E1616" s="217"/>
      <c r="F1616" s="30">
        <f t="shared" si="101"/>
        <v>0</v>
      </c>
    </row>
    <row r="1617" spans="1:6" s="224" customFormat="1" ht="13">
      <c r="A1617" s="219" t="s">
        <v>570</v>
      </c>
      <c r="B1617" s="213" t="s">
        <v>571</v>
      </c>
      <c r="C1617" s="12" t="s">
        <v>1</v>
      </c>
      <c r="D1617" s="13">
        <v>40</v>
      </c>
      <c r="E1617" s="217"/>
      <c r="F1617" s="30">
        <f t="shared" si="101"/>
        <v>0</v>
      </c>
    </row>
    <row r="1618" spans="1:6" s="224" customFormat="1" ht="13">
      <c r="A1618" s="213"/>
      <c r="B1618" s="213"/>
      <c r="C1618" s="12"/>
      <c r="D1618" s="33"/>
      <c r="E1618" s="222"/>
      <c r="F1618" s="30"/>
    </row>
    <row r="1619" spans="1:6" s="224" customFormat="1" ht="65">
      <c r="A1619" s="7" t="s">
        <v>24</v>
      </c>
      <c r="B1619" s="213" t="s">
        <v>572</v>
      </c>
      <c r="C1619" s="12" t="s">
        <v>233</v>
      </c>
      <c r="D1619" s="13">
        <v>80</v>
      </c>
      <c r="E1619" s="13"/>
      <c r="F1619" s="30">
        <f t="shared" si="101"/>
        <v>0</v>
      </c>
    </row>
    <row r="1620" spans="1:6" s="224" customFormat="1" ht="13">
      <c r="A1620" s="213"/>
      <c r="B1620" s="213"/>
      <c r="C1620" s="12"/>
      <c r="D1620" s="33"/>
      <c r="E1620" s="222"/>
      <c r="F1620" s="30"/>
    </row>
    <row r="1621" spans="1:6" s="224" customFormat="1" ht="91">
      <c r="A1621" s="7" t="s">
        <v>25</v>
      </c>
      <c r="B1621" s="213" t="s">
        <v>573</v>
      </c>
      <c r="C1621" s="12"/>
      <c r="D1621" s="33"/>
      <c r="E1621" s="222"/>
      <c r="F1621" s="30"/>
    </row>
    <row r="1622" spans="1:6" s="224" customFormat="1" ht="13">
      <c r="A1622" s="219" t="s">
        <v>566</v>
      </c>
      <c r="B1622" s="213" t="s">
        <v>574</v>
      </c>
      <c r="C1622" s="12" t="s">
        <v>233</v>
      </c>
      <c r="D1622" s="13">
        <v>20</v>
      </c>
      <c r="E1622" s="217"/>
      <c r="F1622" s="30">
        <f t="shared" si="101"/>
        <v>0</v>
      </c>
    </row>
    <row r="1623" spans="1:6" s="224" customFormat="1" ht="13">
      <c r="A1623" s="219" t="s">
        <v>568</v>
      </c>
      <c r="B1623" s="213" t="s">
        <v>575</v>
      </c>
      <c r="C1623" s="12" t="s">
        <v>233</v>
      </c>
      <c r="D1623" s="13">
        <v>12</v>
      </c>
      <c r="E1623" s="217"/>
      <c r="F1623" s="30">
        <f t="shared" si="101"/>
        <v>0</v>
      </c>
    </row>
    <row r="1624" spans="1:6" s="224" customFormat="1" ht="13">
      <c r="A1624" s="219" t="s">
        <v>570</v>
      </c>
      <c r="B1624" s="213" t="s">
        <v>576</v>
      </c>
      <c r="C1624" s="12" t="s">
        <v>233</v>
      </c>
      <c r="D1624" s="13">
        <v>10</v>
      </c>
      <c r="E1624" s="217"/>
      <c r="F1624" s="30">
        <f t="shared" si="101"/>
        <v>0</v>
      </c>
    </row>
    <row r="1625" spans="1:6" s="224" customFormat="1" ht="13">
      <c r="A1625" s="213"/>
      <c r="B1625" s="213"/>
      <c r="C1625" s="12"/>
      <c r="D1625" s="33"/>
      <c r="E1625" s="222"/>
      <c r="F1625" s="30"/>
    </row>
    <row r="1626" spans="1:6" s="224" customFormat="1" ht="91">
      <c r="A1626" s="7" t="s">
        <v>26</v>
      </c>
      <c r="B1626" s="213" t="s">
        <v>577</v>
      </c>
      <c r="C1626" s="12"/>
      <c r="D1626" s="33"/>
      <c r="E1626" s="222"/>
      <c r="F1626" s="30"/>
    </row>
    <row r="1627" spans="1:6" s="224" customFormat="1" ht="13">
      <c r="A1627" s="219" t="s">
        <v>566</v>
      </c>
      <c r="B1627" s="213" t="s">
        <v>574</v>
      </c>
      <c r="C1627" s="12" t="s">
        <v>233</v>
      </c>
      <c r="D1627" s="13">
        <v>40</v>
      </c>
      <c r="E1627" s="217"/>
      <c r="F1627" s="30">
        <f t="shared" si="101"/>
        <v>0</v>
      </c>
    </row>
    <row r="1628" spans="1:6" s="224" customFormat="1" ht="13">
      <c r="A1628" s="219" t="s">
        <v>568</v>
      </c>
      <c r="B1628" s="213" t="s">
        <v>575</v>
      </c>
      <c r="C1628" s="12" t="s">
        <v>233</v>
      </c>
      <c r="D1628" s="13">
        <v>70</v>
      </c>
      <c r="E1628" s="217"/>
      <c r="F1628" s="30">
        <f t="shared" si="101"/>
        <v>0</v>
      </c>
    </row>
    <row r="1629" spans="1:6" s="224" customFormat="1" ht="13">
      <c r="A1629" s="219" t="s">
        <v>570</v>
      </c>
      <c r="B1629" s="213" t="s">
        <v>576</v>
      </c>
      <c r="C1629" s="12" t="s">
        <v>233</v>
      </c>
      <c r="D1629" s="13">
        <v>20</v>
      </c>
      <c r="E1629" s="217"/>
      <c r="F1629" s="30">
        <f t="shared" si="101"/>
        <v>0</v>
      </c>
    </row>
    <row r="1630" spans="1:6" s="224" customFormat="1" ht="13">
      <c r="A1630" s="219"/>
      <c r="B1630" s="213"/>
      <c r="C1630" s="12"/>
      <c r="D1630" s="13"/>
      <c r="E1630" s="222"/>
      <c r="F1630" s="30"/>
    </row>
    <row r="1631" spans="1:6" s="224" customFormat="1" ht="78">
      <c r="A1631" s="7" t="s">
        <v>27</v>
      </c>
      <c r="B1631" s="213" t="s">
        <v>942</v>
      </c>
      <c r="C1631" s="12" t="s">
        <v>6</v>
      </c>
      <c r="D1631" s="13">
        <v>50</v>
      </c>
      <c r="E1631" s="13"/>
      <c r="F1631" s="30">
        <f t="shared" ref="F1631" si="102">D1631*E1631</f>
        <v>0</v>
      </c>
    </row>
    <row r="1632" spans="1:6" s="224" customFormat="1" ht="13">
      <c r="A1632" s="219"/>
      <c r="B1632" s="213"/>
      <c r="C1632" s="12"/>
      <c r="D1632" s="13"/>
      <c r="E1632" s="222"/>
      <c r="F1632" s="30"/>
    </row>
    <row r="1633" spans="1:6" s="224" customFormat="1" ht="13">
      <c r="A1633" s="220"/>
      <c r="B1633" s="220"/>
      <c r="C1633" s="12"/>
      <c r="D1633" s="33"/>
      <c r="E1633" s="222"/>
      <c r="F1633" s="223"/>
    </row>
    <row r="1634" spans="1:6" s="4" customFormat="1" ht="13">
      <c r="A1634" s="11"/>
      <c r="B1634" s="173" t="s">
        <v>544</v>
      </c>
      <c r="C1634" s="12"/>
      <c r="D1634" s="33"/>
      <c r="E1634" s="3"/>
      <c r="F1634" s="2"/>
    </row>
    <row r="1635" spans="1:6" s="163" customFormat="1" ht="13">
      <c r="A1635" s="7"/>
      <c r="B1635" s="41"/>
      <c r="C1635" s="12"/>
      <c r="D1635" s="33"/>
      <c r="E1635" s="13"/>
      <c r="F1635" s="30"/>
    </row>
    <row r="1636" spans="1:6" s="163" customFormat="1" ht="78">
      <c r="A1636" s="7" t="s">
        <v>12</v>
      </c>
      <c r="B1636" s="41" t="s">
        <v>548</v>
      </c>
      <c r="C1636" s="12"/>
      <c r="D1636" s="33"/>
      <c r="E1636" s="13"/>
      <c r="F1636" s="30"/>
    </row>
    <row r="1637" spans="1:6" s="163" customFormat="1" ht="13">
      <c r="A1637" s="7"/>
      <c r="B1637" s="41" t="s">
        <v>514</v>
      </c>
      <c r="C1637" s="12" t="s">
        <v>6</v>
      </c>
      <c r="D1637" s="13">
        <v>1140</v>
      </c>
      <c r="E1637" s="13"/>
      <c r="F1637" s="30">
        <f t="shared" ref="F1637" si="103">D1637*E1637</f>
        <v>0</v>
      </c>
    </row>
    <row r="1638" spans="1:6" s="163" customFormat="1" ht="13">
      <c r="A1638" s="7"/>
      <c r="B1638" s="41"/>
      <c r="C1638" s="12"/>
      <c r="D1638" s="33"/>
      <c r="E1638" s="13"/>
      <c r="F1638" s="30"/>
    </row>
    <row r="1639" spans="1:6" s="163" customFormat="1" ht="91">
      <c r="A1639" s="7" t="s">
        <v>13</v>
      </c>
      <c r="B1639" s="41" t="s">
        <v>549</v>
      </c>
      <c r="C1639" s="12"/>
      <c r="D1639" s="33"/>
      <c r="E1639" s="13"/>
      <c r="F1639" s="30"/>
    </row>
    <row r="1640" spans="1:6" s="163" customFormat="1" ht="13">
      <c r="A1640" s="7"/>
      <c r="B1640" s="41" t="s">
        <v>514</v>
      </c>
      <c r="C1640" s="12" t="s">
        <v>6</v>
      </c>
      <c r="D1640" s="13">
        <v>145</v>
      </c>
      <c r="E1640" s="13"/>
      <c r="F1640" s="30">
        <f t="shared" ref="F1640" si="104">D1640*E1640</f>
        <v>0</v>
      </c>
    </row>
    <row r="1641" spans="1:6" ht="12" customHeight="1">
      <c r="C1641" s="12"/>
      <c r="D1641" s="33"/>
    </row>
    <row r="1642" spans="1:6" s="163" customFormat="1" ht="91">
      <c r="A1642" s="7" t="s">
        <v>14</v>
      </c>
      <c r="B1642" s="41" t="s">
        <v>931</v>
      </c>
      <c r="C1642" s="12"/>
      <c r="D1642" s="13"/>
      <c r="E1642" s="13"/>
      <c r="F1642" s="30"/>
    </row>
    <row r="1643" spans="1:6" s="163" customFormat="1" ht="13">
      <c r="A1643" s="7"/>
      <c r="B1643" s="41" t="s">
        <v>514</v>
      </c>
      <c r="C1643" s="12" t="s">
        <v>6</v>
      </c>
      <c r="D1643" s="13">
        <v>1270</v>
      </c>
      <c r="E1643" s="13"/>
      <c r="F1643" s="30">
        <f t="shared" ref="F1643" si="105">D1643*E1643</f>
        <v>0</v>
      </c>
    </row>
    <row r="1644" spans="1:6" s="163" customFormat="1" ht="13">
      <c r="A1644" s="7"/>
      <c r="B1644" s="41"/>
      <c r="C1644" s="12"/>
      <c r="D1644" s="33"/>
      <c r="E1644" s="13"/>
      <c r="F1644" s="30"/>
    </row>
    <row r="1645" spans="1:6" s="163" customFormat="1" ht="91">
      <c r="A1645" s="7" t="s">
        <v>15</v>
      </c>
      <c r="B1645" s="41" t="s">
        <v>550</v>
      </c>
      <c r="C1645" s="12"/>
      <c r="D1645" s="13"/>
      <c r="E1645" s="13"/>
      <c r="F1645" s="30"/>
    </row>
    <row r="1646" spans="1:6" s="163" customFormat="1" ht="13">
      <c r="A1646" s="7"/>
      <c r="B1646" s="41" t="s">
        <v>514</v>
      </c>
      <c r="C1646" s="12" t="s">
        <v>6</v>
      </c>
      <c r="D1646" s="13">
        <v>215</v>
      </c>
      <c r="E1646" s="13"/>
      <c r="F1646" s="30">
        <f t="shared" ref="F1646" si="106">D1646*E1646</f>
        <v>0</v>
      </c>
    </row>
    <row r="1647" spans="1:6" s="163" customFormat="1" ht="13">
      <c r="A1647" s="7"/>
      <c r="B1647" s="41"/>
      <c r="C1647" s="12"/>
      <c r="D1647" s="33"/>
      <c r="E1647" s="13"/>
      <c r="F1647" s="30"/>
    </row>
    <row r="1648" spans="1:6" s="163" customFormat="1" ht="91">
      <c r="A1648" s="7" t="s">
        <v>16</v>
      </c>
      <c r="B1648" s="41" t="s">
        <v>551</v>
      </c>
      <c r="C1648" s="12"/>
      <c r="D1648" s="13"/>
      <c r="E1648" s="13"/>
      <c r="F1648" s="30"/>
    </row>
    <row r="1649" spans="1:6" s="163" customFormat="1" ht="13">
      <c r="A1649" s="7"/>
      <c r="B1649" s="41" t="s">
        <v>514</v>
      </c>
      <c r="C1649" s="12" t="s">
        <v>6</v>
      </c>
      <c r="D1649" s="13">
        <v>40</v>
      </c>
      <c r="E1649" s="13"/>
      <c r="F1649" s="30">
        <f t="shared" ref="F1649" si="107">D1649*E1649</f>
        <v>0</v>
      </c>
    </row>
    <row r="1650" spans="1:6" ht="12" customHeight="1"/>
    <row r="1651" spans="1:6" s="163" customFormat="1" ht="91">
      <c r="A1651" s="7" t="s">
        <v>17</v>
      </c>
      <c r="B1651" s="41" t="s">
        <v>1350</v>
      </c>
      <c r="C1651" s="12"/>
      <c r="D1651" s="13"/>
      <c r="E1651" s="13"/>
      <c r="F1651" s="30"/>
    </row>
    <row r="1652" spans="1:6" s="163" customFormat="1" ht="13">
      <c r="A1652" s="7"/>
      <c r="B1652" s="41" t="s">
        <v>514</v>
      </c>
      <c r="C1652" s="12" t="s">
        <v>6</v>
      </c>
      <c r="D1652" s="13">
        <v>267</v>
      </c>
      <c r="E1652" s="13"/>
      <c r="F1652" s="30">
        <f t="shared" ref="F1652" si="108">D1652*E1652</f>
        <v>0</v>
      </c>
    </row>
    <row r="1653" spans="1:6" s="163" customFormat="1" ht="13">
      <c r="A1653" s="7"/>
      <c r="B1653" s="41"/>
      <c r="C1653" s="12"/>
      <c r="D1653" s="33"/>
      <c r="E1653" s="13"/>
      <c r="F1653" s="30"/>
    </row>
    <row r="1654" spans="1:6" s="163" customFormat="1" ht="78">
      <c r="A1654" s="7" t="s">
        <v>18</v>
      </c>
      <c r="B1654" s="41" t="s">
        <v>552</v>
      </c>
      <c r="C1654" s="12"/>
      <c r="D1654" s="13"/>
      <c r="E1654" s="13"/>
      <c r="F1654" s="30"/>
    </row>
    <row r="1655" spans="1:6" s="163" customFormat="1" ht="13">
      <c r="A1655" s="7"/>
      <c r="B1655" s="41" t="s">
        <v>514</v>
      </c>
      <c r="C1655" s="12" t="s">
        <v>6</v>
      </c>
      <c r="D1655" s="13">
        <v>960</v>
      </c>
      <c r="E1655" s="13"/>
      <c r="F1655" s="30">
        <f t="shared" ref="F1655" si="109">D1655*E1655</f>
        <v>0</v>
      </c>
    </row>
    <row r="1656" spans="1:6" s="163" customFormat="1" ht="13">
      <c r="A1656" s="7"/>
      <c r="B1656" s="41"/>
      <c r="C1656" s="12"/>
      <c r="D1656" s="33"/>
      <c r="E1656" s="13"/>
      <c r="F1656" s="30"/>
    </row>
    <row r="1657" spans="1:6" s="163" customFormat="1" ht="91">
      <c r="A1657" s="7" t="s">
        <v>19</v>
      </c>
      <c r="B1657" s="41" t="s">
        <v>553</v>
      </c>
      <c r="C1657" s="12"/>
      <c r="D1657" s="13"/>
      <c r="E1657" s="13"/>
      <c r="F1657" s="30"/>
    </row>
    <row r="1658" spans="1:6" s="163" customFormat="1" ht="13">
      <c r="A1658" s="7"/>
      <c r="B1658" s="41" t="s">
        <v>514</v>
      </c>
      <c r="C1658" s="12" t="s">
        <v>6</v>
      </c>
      <c r="D1658" s="13">
        <v>100</v>
      </c>
      <c r="E1658" s="13"/>
      <c r="F1658" s="30">
        <f t="shared" ref="F1658" si="110">D1658*E1658</f>
        <v>0</v>
      </c>
    </row>
    <row r="1659" spans="1:6" ht="12" customHeight="1"/>
    <row r="1660" spans="1:6" s="163" customFormat="1" ht="91">
      <c r="A1660" s="7" t="s">
        <v>20</v>
      </c>
      <c r="B1660" s="41" t="s">
        <v>933</v>
      </c>
      <c r="C1660" s="12"/>
      <c r="D1660" s="13"/>
      <c r="E1660" s="13"/>
      <c r="F1660" s="30"/>
    </row>
    <row r="1661" spans="1:6" s="163" customFormat="1" ht="13">
      <c r="A1661" s="7"/>
      <c r="B1661" s="41" t="s">
        <v>514</v>
      </c>
      <c r="C1661" s="12" t="s">
        <v>6</v>
      </c>
      <c r="D1661" s="13">
        <v>1250</v>
      </c>
      <c r="E1661" s="13"/>
      <c r="F1661" s="30">
        <f t="shared" ref="F1661" si="111">D1661*E1661</f>
        <v>0</v>
      </c>
    </row>
    <row r="1662" spans="1:6" s="163" customFormat="1" ht="13">
      <c r="A1662" s="7"/>
      <c r="B1662" s="41"/>
      <c r="C1662" s="12"/>
      <c r="D1662" s="33"/>
      <c r="E1662" s="13"/>
      <c r="F1662" s="30"/>
    </row>
    <row r="1663" spans="1:6" s="163" customFormat="1" ht="13">
      <c r="A1663" s="7" t="s">
        <v>21</v>
      </c>
      <c r="B1663" s="213" t="s">
        <v>554</v>
      </c>
      <c r="C1663" s="213"/>
      <c r="D1663" s="214"/>
      <c r="E1663" s="217"/>
      <c r="F1663" s="218"/>
    </row>
    <row r="1664" spans="1:6" s="163" customFormat="1" ht="13">
      <c r="A1664" s="219" t="s">
        <v>555</v>
      </c>
      <c r="B1664" s="213" t="s">
        <v>556</v>
      </c>
      <c r="C1664" s="213" t="s">
        <v>1</v>
      </c>
      <c r="D1664" s="214">
        <v>30</v>
      </c>
      <c r="E1664" s="13"/>
      <c r="F1664" s="30">
        <f t="shared" ref="F1664:F1668" si="112">D1664*E1664</f>
        <v>0</v>
      </c>
    </row>
    <row r="1665" spans="1:6" s="163" customFormat="1" ht="13">
      <c r="A1665" s="219" t="s">
        <v>557</v>
      </c>
      <c r="B1665" s="213" t="s">
        <v>558</v>
      </c>
      <c r="C1665" s="213" t="s">
        <v>1</v>
      </c>
      <c r="D1665" s="214">
        <v>40</v>
      </c>
      <c r="E1665" s="13"/>
      <c r="F1665" s="30">
        <f t="shared" si="112"/>
        <v>0</v>
      </c>
    </row>
    <row r="1666" spans="1:6" s="163" customFormat="1" ht="13">
      <c r="A1666" s="219" t="s">
        <v>559</v>
      </c>
      <c r="B1666" s="213" t="s">
        <v>560</v>
      </c>
      <c r="C1666" s="213" t="s">
        <v>1</v>
      </c>
      <c r="D1666" s="214">
        <v>50</v>
      </c>
      <c r="E1666" s="13"/>
      <c r="F1666" s="30">
        <f t="shared" si="112"/>
        <v>0</v>
      </c>
    </row>
    <row r="1667" spans="1:6" s="163" customFormat="1" ht="13">
      <c r="A1667" s="219" t="s">
        <v>561</v>
      </c>
      <c r="B1667" s="213" t="s">
        <v>562</v>
      </c>
      <c r="C1667" s="213" t="s">
        <v>1</v>
      </c>
      <c r="D1667" s="214">
        <v>100</v>
      </c>
      <c r="E1667" s="13"/>
      <c r="F1667" s="30">
        <f t="shared" si="112"/>
        <v>0</v>
      </c>
    </row>
    <row r="1668" spans="1:6" s="163" customFormat="1" ht="13">
      <c r="A1668" s="219" t="s">
        <v>563</v>
      </c>
      <c r="B1668" s="213" t="s">
        <v>564</v>
      </c>
      <c r="C1668" s="213" t="s">
        <v>1</v>
      </c>
      <c r="D1668" s="214">
        <v>400</v>
      </c>
      <c r="E1668" s="13"/>
      <c r="F1668" s="30">
        <f t="shared" si="112"/>
        <v>0</v>
      </c>
    </row>
    <row r="1669" spans="1:6" s="163" customFormat="1" ht="13">
      <c r="A1669" s="219"/>
      <c r="B1669" s="213"/>
      <c r="C1669" s="213"/>
      <c r="D1669" s="214"/>
      <c r="E1669" s="217"/>
      <c r="F1669" s="30"/>
    </row>
    <row r="1670" spans="1:6" s="163" customFormat="1" ht="79.5" customHeight="1">
      <c r="A1670" s="7" t="s">
        <v>22</v>
      </c>
      <c r="B1670" s="41" t="s">
        <v>932</v>
      </c>
      <c r="C1670" s="12"/>
      <c r="D1670" s="33"/>
      <c r="E1670" s="13"/>
      <c r="F1670" s="30"/>
    </row>
    <row r="1671" spans="1:6" s="163" customFormat="1" ht="13">
      <c r="A1671" s="7"/>
      <c r="B1671" s="41" t="s">
        <v>514</v>
      </c>
      <c r="C1671" s="12" t="s">
        <v>6</v>
      </c>
      <c r="D1671" s="13">
        <v>240</v>
      </c>
      <c r="E1671" s="13"/>
      <c r="F1671" s="30">
        <f t="shared" ref="F1671" si="113">D1671*E1671</f>
        <v>0</v>
      </c>
    </row>
    <row r="1672" spans="1:6" s="163" customFormat="1" ht="13">
      <c r="A1672" s="219"/>
      <c r="B1672" s="213"/>
      <c r="C1672" s="213"/>
      <c r="D1672" s="214"/>
      <c r="E1672" s="217"/>
      <c r="F1672" s="30"/>
    </row>
    <row r="1673" spans="1:6" s="163" customFormat="1" ht="91">
      <c r="A1673" s="7" t="s">
        <v>23</v>
      </c>
      <c r="B1673" s="41" t="s">
        <v>934</v>
      </c>
      <c r="C1673" s="12"/>
      <c r="D1673" s="13"/>
      <c r="E1673" s="13"/>
      <c r="F1673" s="30"/>
    </row>
    <row r="1674" spans="1:6" s="163" customFormat="1" ht="13">
      <c r="A1674" s="7"/>
      <c r="B1674" s="41" t="s">
        <v>514</v>
      </c>
      <c r="C1674" s="12" t="s">
        <v>6</v>
      </c>
      <c r="D1674" s="13">
        <v>240</v>
      </c>
      <c r="E1674" s="13"/>
      <c r="F1674" s="30">
        <f t="shared" ref="F1674" si="114">D1674*E1674</f>
        <v>0</v>
      </c>
    </row>
    <row r="1675" spans="1:6" s="163" customFormat="1" ht="13">
      <c r="A1675" s="219"/>
      <c r="B1675" s="213"/>
      <c r="C1675" s="213"/>
      <c r="D1675" s="214"/>
      <c r="E1675" s="217"/>
      <c r="F1675" s="30"/>
    </row>
    <row r="1676" spans="1:6" s="163" customFormat="1" ht="91">
      <c r="A1676" s="7" t="s">
        <v>24</v>
      </c>
      <c r="B1676" s="41" t="s">
        <v>935</v>
      </c>
      <c r="C1676" s="12"/>
      <c r="D1676" s="13"/>
      <c r="E1676" s="13"/>
      <c r="F1676" s="30"/>
    </row>
    <row r="1677" spans="1:6" s="163" customFormat="1" ht="13">
      <c r="A1677" s="7"/>
      <c r="B1677" s="41" t="s">
        <v>514</v>
      </c>
      <c r="C1677" s="12" t="s">
        <v>6</v>
      </c>
      <c r="D1677" s="13">
        <v>256</v>
      </c>
      <c r="E1677" s="13"/>
      <c r="F1677" s="30">
        <f t="shared" ref="F1677" si="115">D1677*E1677</f>
        <v>0</v>
      </c>
    </row>
    <row r="1678" spans="1:6" s="163" customFormat="1" ht="13">
      <c r="A1678" s="219"/>
      <c r="B1678" s="213"/>
      <c r="C1678" s="213"/>
      <c r="D1678" s="214"/>
      <c r="E1678" s="217"/>
      <c r="F1678" s="30"/>
    </row>
    <row r="1679" spans="1:6" s="163" customFormat="1" ht="79.5" customHeight="1">
      <c r="A1679" s="7" t="s">
        <v>25</v>
      </c>
      <c r="B1679" s="41" t="s">
        <v>936</v>
      </c>
      <c r="C1679" s="12"/>
      <c r="D1679" s="33"/>
      <c r="E1679" s="13"/>
      <c r="F1679" s="30"/>
    </row>
    <row r="1680" spans="1:6" s="163" customFormat="1" ht="13">
      <c r="A1680" s="7"/>
      <c r="B1680" s="41" t="s">
        <v>514</v>
      </c>
      <c r="C1680" s="12" t="s">
        <v>6</v>
      </c>
      <c r="D1680" s="13">
        <v>92</v>
      </c>
      <c r="E1680" s="13"/>
      <c r="F1680" s="30">
        <f t="shared" ref="F1680" si="116">D1680*E1680</f>
        <v>0</v>
      </c>
    </row>
    <row r="1681" spans="1:7" s="163" customFormat="1" ht="13">
      <c r="A1681" s="219"/>
      <c r="B1681" s="213"/>
      <c r="C1681" s="213"/>
      <c r="D1681" s="214"/>
      <c r="E1681" s="217"/>
      <c r="F1681" s="30"/>
    </row>
    <row r="1682" spans="1:7" s="163" customFormat="1" ht="79.5" customHeight="1">
      <c r="A1682" s="7" t="s">
        <v>26</v>
      </c>
      <c r="B1682" s="41" t="s">
        <v>938</v>
      </c>
      <c r="C1682" s="12"/>
      <c r="D1682" s="33"/>
      <c r="E1682" s="13"/>
      <c r="F1682" s="30"/>
    </row>
    <row r="1683" spans="1:7" s="163" customFormat="1" ht="13">
      <c r="A1683" s="7"/>
      <c r="B1683" s="41" t="s">
        <v>514</v>
      </c>
      <c r="C1683" s="12" t="s">
        <v>6</v>
      </c>
      <c r="D1683" s="13">
        <v>1200</v>
      </c>
      <c r="E1683" s="13"/>
      <c r="F1683" s="30">
        <f t="shared" ref="F1683" si="117">D1683*E1683</f>
        <v>0</v>
      </c>
    </row>
    <row r="1684" spans="1:7" s="163" customFormat="1" ht="13">
      <c r="A1684" s="219"/>
      <c r="B1684" s="213"/>
      <c r="C1684" s="213"/>
      <c r="D1684" s="214"/>
      <c r="E1684" s="217"/>
      <c r="F1684" s="30"/>
    </row>
    <row r="1685" spans="1:7" s="163" customFormat="1" ht="78">
      <c r="A1685" s="7" t="s">
        <v>27</v>
      </c>
      <c r="B1685" s="41" t="s">
        <v>937</v>
      </c>
      <c r="C1685" s="12"/>
      <c r="D1685" s="13"/>
      <c r="E1685" s="13"/>
      <c r="F1685" s="30"/>
    </row>
    <row r="1686" spans="1:7" s="163" customFormat="1" ht="13">
      <c r="A1686" s="7"/>
      <c r="B1686" s="41" t="s">
        <v>514</v>
      </c>
      <c r="C1686" s="12" t="s">
        <v>6</v>
      </c>
      <c r="D1686" s="13">
        <v>145</v>
      </c>
      <c r="E1686" s="13"/>
      <c r="F1686" s="30">
        <f t="shared" ref="F1686" si="118">D1686*E1686</f>
        <v>0</v>
      </c>
    </row>
    <row r="1687" spans="1:7" s="163" customFormat="1" ht="13">
      <c r="A1687" s="7"/>
      <c r="B1687" s="41"/>
      <c r="C1687" s="12"/>
      <c r="D1687" s="33"/>
      <c r="E1687" s="13"/>
      <c r="F1687" s="30"/>
    </row>
    <row r="1688" spans="1:7" s="163" customFormat="1" ht="13">
      <c r="A1688" s="7"/>
      <c r="B1688" s="41"/>
      <c r="C1688" s="12"/>
      <c r="D1688" s="33"/>
      <c r="E1688" s="13"/>
      <c r="F1688" s="30"/>
    </row>
    <row r="1689" spans="1:7" s="4" customFormat="1" ht="13">
      <c r="A1689" s="48" t="s">
        <v>365</v>
      </c>
      <c r="B1689" s="48" t="s">
        <v>513</v>
      </c>
      <c r="C1689" s="53"/>
      <c r="D1689" s="54"/>
      <c r="E1689" s="55"/>
      <c r="F1689" s="905">
        <f>SUM(F1543:F1687)</f>
        <v>0</v>
      </c>
    </row>
    <row r="1691" spans="1:7" s="4" customFormat="1" ht="13">
      <c r="A1691" s="48" t="s">
        <v>396</v>
      </c>
      <c r="B1691" s="48" t="s">
        <v>924</v>
      </c>
      <c r="C1691" s="75" t="s">
        <v>251</v>
      </c>
      <c r="D1691" s="76" t="s">
        <v>248</v>
      </c>
      <c r="E1691" s="77" t="s">
        <v>249</v>
      </c>
      <c r="F1691" s="77" t="s">
        <v>250</v>
      </c>
    </row>
    <row r="1692" spans="1:7" s="4" customFormat="1" ht="13">
      <c r="A1692" s="11"/>
      <c r="B1692" s="11"/>
      <c r="C1692" s="1"/>
      <c r="D1692" s="2"/>
      <c r="E1692" s="3"/>
      <c r="F1692" s="2"/>
    </row>
    <row r="1693" spans="1:7" s="4" customFormat="1" ht="39">
      <c r="A1693" s="7" t="s">
        <v>0</v>
      </c>
      <c r="B1693" s="41" t="s">
        <v>1351</v>
      </c>
      <c r="C1693" s="12" t="s">
        <v>6</v>
      </c>
      <c r="D1693" s="13">
        <v>4700</v>
      </c>
      <c r="E1693" s="13"/>
      <c r="F1693" s="30">
        <f t="shared" ref="F1693" si="119">D1693*E1693</f>
        <v>0</v>
      </c>
    </row>
    <row r="1694" spans="1:7" s="163" customFormat="1" ht="13">
      <c r="A1694" s="7"/>
      <c r="B1694" s="41"/>
      <c r="C1694" s="12"/>
      <c r="D1694" s="33"/>
      <c r="E1694" s="13"/>
      <c r="F1694" s="30"/>
    </row>
    <row r="1695" spans="1:7" s="174" customFormat="1" ht="130">
      <c r="A1695" s="7" t="s">
        <v>2</v>
      </c>
      <c r="B1695" s="41" t="s">
        <v>582</v>
      </c>
      <c r="C1695" s="12" t="s">
        <v>6</v>
      </c>
      <c r="D1695" s="13">
        <v>7000</v>
      </c>
      <c r="E1695" s="13"/>
      <c r="F1695" s="30">
        <f t="shared" ref="F1695" si="120">D1695*E1695</f>
        <v>0</v>
      </c>
      <c r="G1695" s="230"/>
    </row>
    <row r="1696" spans="1:7" s="174" customFormat="1" ht="13">
      <c r="A1696" s="225"/>
      <c r="B1696" s="41"/>
      <c r="C1696" s="226"/>
      <c r="D1696" s="227"/>
      <c r="E1696" s="228"/>
      <c r="F1696" s="229"/>
      <c r="G1696" s="230"/>
    </row>
    <row r="1697" spans="1:7" s="174" customFormat="1" ht="143.25" customHeight="1">
      <c r="A1697" s="7" t="s">
        <v>3</v>
      </c>
      <c r="B1697" s="41" t="s">
        <v>943</v>
      </c>
      <c r="C1697" s="12" t="s">
        <v>6</v>
      </c>
      <c r="D1697" s="13">
        <v>2000</v>
      </c>
      <c r="E1697" s="13"/>
      <c r="F1697" s="30">
        <f t="shared" ref="F1697" si="121">D1697*E1697</f>
        <v>0</v>
      </c>
      <c r="G1697" s="230"/>
    </row>
    <row r="1698" spans="1:7" s="174" customFormat="1" ht="13">
      <c r="A1698" s="7"/>
      <c r="B1698" s="41"/>
      <c r="C1698" s="12"/>
      <c r="D1698" s="33"/>
      <c r="E1698" s="13"/>
      <c r="F1698" s="30"/>
      <c r="G1698" s="230"/>
    </row>
    <row r="1699" spans="1:7" s="174" customFormat="1" ht="52">
      <c r="A1699" s="7" t="s">
        <v>4</v>
      </c>
      <c r="B1699" s="41" t="s">
        <v>583</v>
      </c>
      <c r="C1699" s="12" t="s">
        <v>6</v>
      </c>
      <c r="D1699" s="13">
        <v>300</v>
      </c>
      <c r="E1699" s="13"/>
      <c r="F1699" s="30">
        <f t="shared" ref="F1699" si="122">D1699*E1699</f>
        <v>0</v>
      </c>
      <c r="G1699" s="230"/>
    </row>
    <row r="1700" spans="1:7" s="174" customFormat="1" ht="13">
      <c r="A1700" s="7"/>
      <c r="B1700" s="41"/>
      <c r="C1700" s="12"/>
      <c r="D1700" s="33"/>
      <c r="E1700" s="13"/>
      <c r="F1700" s="30"/>
      <c r="G1700" s="230"/>
    </row>
    <row r="1701" spans="1:7" s="174" customFormat="1" ht="26">
      <c r="A1701" s="7" t="s">
        <v>5</v>
      </c>
      <c r="B1701" s="41" t="s">
        <v>1352</v>
      </c>
      <c r="C1701" s="12" t="s">
        <v>233</v>
      </c>
      <c r="D1701" s="13">
        <v>50</v>
      </c>
      <c r="E1701" s="13"/>
      <c r="F1701" s="30">
        <f t="shared" ref="F1701" si="123">D1701*E1701</f>
        <v>0</v>
      </c>
      <c r="G1701" s="230"/>
    </row>
    <row r="1702" spans="1:7" s="174" customFormat="1" ht="13">
      <c r="A1702" s="7"/>
      <c r="B1702" s="41"/>
      <c r="C1702" s="12"/>
      <c r="D1702" s="13"/>
      <c r="E1702" s="13"/>
      <c r="F1702" s="30"/>
      <c r="G1702" s="230"/>
    </row>
    <row r="1703" spans="1:7" s="174" customFormat="1" ht="13">
      <c r="A1703" s="225"/>
      <c r="B1703" s="41"/>
      <c r="C1703" s="226"/>
      <c r="D1703" s="227"/>
      <c r="E1703" s="228"/>
      <c r="F1703" s="229"/>
      <c r="G1703" s="230"/>
    </row>
    <row r="1704" spans="1:7" s="4" customFormat="1" ht="30" customHeight="1">
      <c r="A1704" s="48" t="s">
        <v>396</v>
      </c>
      <c r="B1704" s="48" t="s">
        <v>925</v>
      </c>
      <c r="C1704" s="75"/>
      <c r="D1704" s="76"/>
      <c r="E1704" s="77"/>
      <c r="F1704" s="906">
        <f>SUM(F1693:F1701)</f>
        <v>0</v>
      </c>
    </row>
    <row r="1706" spans="1:7" s="4" customFormat="1" ht="13">
      <c r="A1706" s="48" t="s">
        <v>429</v>
      </c>
      <c r="B1706" s="48" t="s">
        <v>546</v>
      </c>
      <c r="C1706" s="75" t="s">
        <v>251</v>
      </c>
      <c r="D1706" s="76" t="s">
        <v>248</v>
      </c>
      <c r="E1706" s="77" t="s">
        <v>249</v>
      </c>
      <c r="F1706" s="77" t="s">
        <v>250</v>
      </c>
    </row>
    <row r="1707" spans="1:7" s="4" customFormat="1" ht="13">
      <c r="A1707" s="215"/>
      <c r="B1707" s="63"/>
      <c r="C1707" s="96"/>
      <c r="D1707" s="91"/>
      <c r="E1707" s="97"/>
      <c r="F1707" s="97"/>
    </row>
    <row r="1708" spans="1:7" s="4" customFormat="1" ht="13">
      <c r="A1708" s="215"/>
      <c r="B1708" s="216"/>
      <c r="C1708" s="96"/>
      <c r="D1708" s="91"/>
      <c r="E1708" s="97"/>
      <c r="F1708" s="97"/>
    </row>
    <row r="1709" spans="1:7" s="231" customFormat="1" ht="55.5" customHeight="1">
      <c r="A1709" s="7" t="s">
        <v>0</v>
      </c>
      <c r="B1709" s="41" t="s">
        <v>586</v>
      </c>
      <c r="C1709" s="12"/>
      <c r="D1709" s="33"/>
      <c r="E1709" s="13"/>
      <c r="F1709" s="30"/>
      <c r="G1709" s="232"/>
    </row>
    <row r="1710" spans="1:7" s="231" customFormat="1" ht="26.25" customHeight="1">
      <c r="A1710" s="7"/>
      <c r="B1710" s="41" t="s">
        <v>584</v>
      </c>
      <c r="C1710" s="12" t="s">
        <v>1</v>
      </c>
      <c r="D1710" s="13">
        <v>1</v>
      </c>
      <c r="E1710" s="13"/>
      <c r="F1710" s="30">
        <f>D1710*E1710</f>
        <v>0</v>
      </c>
      <c r="G1710" s="232"/>
    </row>
    <row r="1711" spans="1:7" s="231" customFormat="1" ht="13">
      <c r="A1711" s="7"/>
      <c r="B1711" s="41"/>
      <c r="C1711" s="12"/>
      <c r="D1711" s="13"/>
      <c r="E1711" s="13"/>
      <c r="F1711" s="30"/>
      <c r="G1711" s="232"/>
    </row>
    <row r="1712" spans="1:7" s="231" customFormat="1" ht="41.25" customHeight="1">
      <c r="A1712" s="7" t="s">
        <v>2</v>
      </c>
      <c r="B1712" s="41" t="s">
        <v>585</v>
      </c>
      <c r="C1712" s="12"/>
      <c r="D1712" s="13"/>
      <c r="E1712" s="13"/>
      <c r="F1712" s="30"/>
      <c r="G1712" s="232"/>
    </row>
    <row r="1713" spans="1:7" s="231" customFormat="1" ht="26">
      <c r="A1713" s="7"/>
      <c r="B1713" s="41" t="s">
        <v>587</v>
      </c>
      <c r="C1713" s="12" t="s">
        <v>1</v>
      </c>
      <c r="D1713" s="13">
        <v>1</v>
      </c>
      <c r="E1713" s="13"/>
      <c r="F1713" s="30">
        <f>D1713*E1713</f>
        <v>0</v>
      </c>
      <c r="G1713" s="232"/>
    </row>
    <row r="1714" spans="1:7" s="231" customFormat="1" ht="13">
      <c r="A1714" s="7"/>
      <c r="B1714" s="41"/>
      <c r="C1714" s="12"/>
      <c r="D1714" s="33"/>
      <c r="E1714" s="13"/>
      <c r="F1714" s="30"/>
      <c r="G1714" s="232"/>
    </row>
    <row r="1715" spans="1:7" s="231" customFormat="1" ht="78">
      <c r="A1715" s="7" t="s">
        <v>3</v>
      </c>
      <c r="B1715" s="41" t="s">
        <v>1353</v>
      </c>
      <c r="C1715" s="12" t="s">
        <v>1</v>
      </c>
      <c r="D1715" s="13">
        <v>100</v>
      </c>
      <c r="E1715" s="13"/>
      <c r="F1715" s="30">
        <f>D1715*E1715</f>
        <v>0</v>
      </c>
      <c r="G1715" s="232"/>
    </row>
    <row r="1716" spans="1:7" s="231" customFormat="1" ht="13">
      <c r="A1716" s="7"/>
      <c r="B1716" s="41"/>
      <c r="C1716" s="12"/>
      <c r="D1716" s="33"/>
      <c r="E1716" s="13"/>
      <c r="F1716" s="30"/>
      <c r="G1716" s="232"/>
    </row>
    <row r="1717" spans="1:7" s="231" customFormat="1" ht="65">
      <c r="A1717" s="7" t="s">
        <v>4</v>
      </c>
      <c r="B1717" s="41" t="s">
        <v>588</v>
      </c>
      <c r="C1717" s="12" t="s">
        <v>1</v>
      </c>
      <c r="D1717" s="13">
        <v>1</v>
      </c>
      <c r="E1717" s="13"/>
      <c r="F1717" s="30">
        <f>D1717*E1717</f>
        <v>0</v>
      </c>
      <c r="G1717" s="232"/>
    </row>
    <row r="1718" spans="1:7" s="231" customFormat="1" ht="13">
      <c r="A1718" s="7"/>
      <c r="B1718" s="41"/>
      <c r="C1718" s="12"/>
      <c r="D1718" s="33"/>
      <c r="E1718" s="13"/>
      <c r="F1718" s="30"/>
      <c r="G1718" s="232"/>
    </row>
    <row r="1719" spans="1:7" s="231" customFormat="1" ht="41.25" customHeight="1">
      <c r="A1719" s="7" t="s">
        <v>5</v>
      </c>
      <c r="B1719" s="41" t="s">
        <v>589</v>
      </c>
      <c r="C1719" s="12"/>
      <c r="D1719" s="33"/>
      <c r="E1719" s="13"/>
      <c r="F1719" s="30"/>
      <c r="G1719" s="232"/>
    </row>
    <row r="1720" spans="1:7" s="231" customFormat="1" ht="56.25" customHeight="1">
      <c r="A1720" s="7"/>
      <c r="B1720" s="41" t="s">
        <v>590</v>
      </c>
      <c r="C1720" s="12"/>
      <c r="D1720" s="33"/>
      <c r="E1720" s="13"/>
      <c r="F1720" s="30"/>
      <c r="G1720" s="232"/>
    </row>
    <row r="1721" spans="1:7" s="231" customFormat="1" ht="39.75" customHeight="1">
      <c r="A1721" s="7"/>
      <c r="B1721" s="41" t="s">
        <v>591</v>
      </c>
      <c r="C1721" s="12"/>
      <c r="D1721" s="33"/>
      <c r="E1721" s="13"/>
      <c r="F1721" s="30"/>
      <c r="G1721" s="232"/>
    </row>
    <row r="1722" spans="1:7" s="231" customFormat="1" ht="13">
      <c r="A1722" s="7"/>
      <c r="B1722" s="41" t="s">
        <v>592</v>
      </c>
      <c r="C1722" s="12" t="s">
        <v>1</v>
      </c>
      <c r="D1722" s="13">
        <v>1</v>
      </c>
      <c r="E1722" s="13"/>
      <c r="F1722" s="30">
        <f>D1722*E1722</f>
        <v>0</v>
      </c>
      <c r="G1722" s="232"/>
    </row>
    <row r="1723" spans="1:7" s="231" customFormat="1" ht="13">
      <c r="A1723" s="7"/>
      <c r="B1723" s="41" t="s">
        <v>593</v>
      </c>
      <c r="C1723" s="12" t="s">
        <v>233</v>
      </c>
      <c r="D1723" s="13">
        <v>10</v>
      </c>
      <c r="E1723" s="13"/>
      <c r="F1723" s="30">
        <f>D1723*E1723</f>
        <v>0</v>
      </c>
      <c r="G1723" s="232"/>
    </row>
    <row r="1724" spans="1:7" s="231" customFormat="1" ht="13">
      <c r="A1724" s="7"/>
      <c r="B1724" s="41"/>
      <c r="C1724" s="12"/>
      <c r="D1724" s="33"/>
      <c r="E1724" s="13"/>
      <c r="F1724" s="30"/>
      <c r="G1724" s="232"/>
    </row>
    <row r="1725" spans="1:7" s="231" customFormat="1" ht="65">
      <c r="A1725" s="7" t="s">
        <v>8</v>
      </c>
      <c r="B1725" s="41" t="s">
        <v>594</v>
      </c>
      <c r="C1725" s="12" t="s">
        <v>233</v>
      </c>
      <c r="D1725" s="13">
        <v>25</v>
      </c>
      <c r="E1725" s="13"/>
      <c r="F1725" s="30">
        <f>D1725*E1725</f>
        <v>0</v>
      </c>
      <c r="G1725" s="232"/>
    </row>
    <row r="1726" spans="1:7" s="231" customFormat="1" ht="13">
      <c r="A1726" s="7"/>
      <c r="B1726" s="41"/>
      <c r="C1726" s="12"/>
      <c r="D1726" s="33"/>
      <c r="E1726" s="13"/>
      <c r="F1726" s="30"/>
      <c r="G1726" s="232"/>
    </row>
    <row r="1727" spans="1:7" s="231" customFormat="1" ht="52">
      <c r="A1727" s="7" t="s">
        <v>9</v>
      </c>
      <c r="B1727" s="41" t="s">
        <v>939</v>
      </c>
      <c r="C1727" s="12" t="s">
        <v>1</v>
      </c>
      <c r="D1727" s="13">
        <v>100</v>
      </c>
      <c r="E1727" s="13"/>
      <c r="F1727" s="30">
        <f>D1727*E1727</f>
        <v>0</v>
      </c>
      <c r="G1727" s="232"/>
    </row>
    <row r="1728" spans="1:7" s="231" customFormat="1" ht="13">
      <c r="A1728" s="7"/>
      <c r="B1728" s="41"/>
      <c r="C1728" s="12"/>
      <c r="D1728" s="33"/>
      <c r="E1728" s="13"/>
      <c r="F1728" s="30"/>
      <c r="G1728" s="232"/>
    </row>
    <row r="1729" spans="1:11" s="231" customFormat="1" ht="13">
      <c r="A1729" s="7"/>
      <c r="B1729" s="41"/>
      <c r="C1729" s="12"/>
      <c r="D1729" s="33"/>
      <c r="E1729" s="13"/>
      <c r="F1729" s="30"/>
      <c r="G1729" s="232"/>
    </row>
    <row r="1730" spans="1:11" s="231" customFormat="1" ht="26">
      <c r="A1730" s="7" t="s">
        <v>10</v>
      </c>
      <c r="B1730" s="41" t="s">
        <v>595</v>
      </c>
      <c r="C1730" s="12" t="s">
        <v>1</v>
      </c>
      <c r="D1730" s="13">
        <v>100</v>
      </c>
      <c r="E1730" s="13"/>
      <c r="F1730" s="30">
        <f>D1730*E1730</f>
        <v>0</v>
      </c>
      <c r="G1730" s="232"/>
    </row>
    <row r="1731" spans="1:11" s="231" customFormat="1" ht="13">
      <c r="A1731" s="7"/>
      <c r="B1731" s="41"/>
      <c r="C1731" s="12"/>
      <c r="D1731" s="33"/>
      <c r="E1731" s="13"/>
      <c r="F1731" s="30"/>
      <c r="G1731" s="232"/>
    </row>
    <row r="1732" spans="1:11" s="231" customFormat="1" ht="54.75" customHeight="1">
      <c r="A1732" s="7" t="s">
        <v>11</v>
      </c>
      <c r="B1732" s="41" t="s">
        <v>596</v>
      </c>
      <c r="C1732" s="12" t="s">
        <v>1</v>
      </c>
      <c r="D1732" s="13">
        <v>1</v>
      </c>
      <c r="E1732" s="13"/>
      <c r="F1732" s="30">
        <f>D1732*E1732</f>
        <v>0</v>
      </c>
      <c r="G1732" s="232"/>
    </row>
    <row r="1733" spans="1:11" s="231" customFormat="1" ht="13">
      <c r="A1733" s="7"/>
      <c r="B1733" s="41"/>
      <c r="C1733" s="12"/>
      <c r="D1733" s="33"/>
      <c r="E1733" s="13"/>
      <c r="F1733" s="30"/>
      <c r="G1733" s="232"/>
    </row>
    <row r="1734" spans="1:11" s="90" customFormat="1" ht="65">
      <c r="A1734" s="7" t="s">
        <v>12</v>
      </c>
      <c r="B1734" s="41" t="s">
        <v>597</v>
      </c>
      <c r="C1734" s="12"/>
      <c r="D1734" s="33"/>
      <c r="E1734" s="13"/>
      <c r="F1734" s="30"/>
      <c r="G1734" s="89"/>
      <c r="H1734" s="110"/>
      <c r="I1734" s="110"/>
    </row>
    <row r="1735" spans="1:11" s="90" customFormat="1" ht="39">
      <c r="A1735" s="7"/>
      <c r="B1735" s="41" t="s">
        <v>598</v>
      </c>
      <c r="C1735" s="12" t="s">
        <v>187</v>
      </c>
      <c r="D1735" s="13">
        <v>1</v>
      </c>
      <c r="E1735" s="13"/>
      <c r="F1735" s="30">
        <f>D1735*E1735</f>
        <v>0</v>
      </c>
      <c r="G1735" s="89"/>
      <c r="H1735" s="110"/>
      <c r="I1735" s="110"/>
    </row>
    <row r="1736" spans="1:11" s="231" customFormat="1" ht="13">
      <c r="A1736" s="7"/>
      <c r="B1736" s="41"/>
      <c r="C1736" s="12"/>
      <c r="D1736" s="33"/>
      <c r="E1736" s="13"/>
      <c r="F1736" s="30"/>
      <c r="G1736" s="232"/>
    </row>
    <row r="1737" spans="1:11" s="129" customFormat="1" ht="26">
      <c r="A1737" s="7" t="s">
        <v>13</v>
      </c>
      <c r="B1737" s="41" t="s">
        <v>599</v>
      </c>
      <c r="C1737" s="12" t="s">
        <v>1</v>
      </c>
      <c r="D1737" s="13">
        <v>50</v>
      </c>
      <c r="E1737" s="13"/>
      <c r="F1737" s="30">
        <f>(D1737*E1737)</f>
        <v>0</v>
      </c>
    </row>
    <row r="1738" spans="1:11" s="231" customFormat="1" ht="13">
      <c r="A1738" s="7"/>
      <c r="B1738" s="41"/>
      <c r="C1738" s="12"/>
      <c r="D1738" s="33"/>
      <c r="E1738" s="13"/>
      <c r="F1738" s="30"/>
      <c r="G1738" s="232"/>
    </row>
    <row r="1739" spans="1:11" s="129" customFormat="1" ht="26">
      <c r="A1739" s="7" t="s">
        <v>14</v>
      </c>
      <c r="B1739" s="41" t="s">
        <v>600</v>
      </c>
      <c r="C1739" s="12" t="s">
        <v>1</v>
      </c>
      <c r="D1739" s="13">
        <v>50</v>
      </c>
      <c r="E1739" s="13"/>
      <c r="F1739" s="30">
        <f>D1739*E1739</f>
        <v>0</v>
      </c>
    </row>
    <row r="1740" spans="1:11" s="231" customFormat="1" ht="13">
      <c r="A1740" s="7"/>
      <c r="B1740" s="41"/>
      <c r="C1740" s="12"/>
      <c r="D1740" s="33"/>
      <c r="E1740" s="13"/>
      <c r="F1740" s="30"/>
      <c r="G1740" s="232"/>
    </row>
    <row r="1741" spans="1:11" s="90" customFormat="1" ht="26">
      <c r="A1741" s="7" t="s">
        <v>15</v>
      </c>
      <c r="B1741" s="41" t="s">
        <v>947</v>
      </c>
      <c r="C1741" s="12" t="s">
        <v>187</v>
      </c>
      <c r="D1741" s="13">
        <v>1</v>
      </c>
      <c r="E1741" s="13"/>
      <c r="F1741" s="30">
        <f>D1741*E1741</f>
        <v>0</v>
      </c>
      <c r="G1741" s="210"/>
      <c r="H1741" s="129"/>
      <c r="I1741" s="129"/>
      <c r="J1741" s="129"/>
      <c r="K1741" s="129"/>
    </row>
    <row r="1742" spans="1:11" s="90" customFormat="1" ht="13">
      <c r="A1742" s="7"/>
      <c r="B1742" s="41"/>
      <c r="C1742" s="12"/>
      <c r="D1742" s="33"/>
      <c r="E1742" s="13"/>
      <c r="F1742" s="30"/>
      <c r="G1742" s="210"/>
      <c r="H1742" s="129"/>
      <c r="I1742" s="129"/>
      <c r="J1742" s="129"/>
      <c r="K1742" s="129"/>
    </row>
    <row r="1743" spans="1:11" s="90" customFormat="1" ht="78">
      <c r="A1743" s="7" t="s">
        <v>16</v>
      </c>
      <c r="B1743" s="41" t="s">
        <v>601</v>
      </c>
      <c r="C1743" s="12" t="s">
        <v>1</v>
      </c>
      <c r="D1743" s="13">
        <v>1</v>
      </c>
      <c r="E1743" s="233"/>
      <c r="F1743" s="30">
        <f>D1743*E1743</f>
        <v>0</v>
      </c>
      <c r="G1743" s="129"/>
      <c r="H1743" s="129"/>
      <c r="I1743" s="129"/>
      <c r="J1743" s="129"/>
      <c r="K1743" s="129"/>
    </row>
    <row r="1744" spans="1:11" s="90" customFormat="1" ht="13">
      <c r="A1744" s="7"/>
      <c r="B1744" s="59"/>
      <c r="C1744" s="124"/>
      <c r="D1744" s="124"/>
      <c r="E1744" s="124"/>
      <c r="F1744" s="125"/>
      <c r="G1744" s="89"/>
      <c r="H1744" s="110"/>
      <c r="I1744" s="110"/>
    </row>
    <row r="1745" spans="1:12" s="4" customFormat="1" ht="78">
      <c r="A1745" s="7" t="s">
        <v>17</v>
      </c>
      <c r="B1745" s="41" t="s">
        <v>1223</v>
      </c>
      <c r="C1745" s="12" t="s">
        <v>1</v>
      </c>
      <c r="D1745" s="13">
        <v>1</v>
      </c>
      <c r="E1745" s="233"/>
      <c r="F1745" s="30">
        <f>D1745*E1745</f>
        <v>0</v>
      </c>
      <c r="G1745" s="422"/>
      <c r="H1745" s="422"/>
      <c r="I1745" s="422"/>
      <c r="J1745" s="422"/>
      <c r="K1745" s="422"/>
      <c r="L1745" s="422"/>
    </row>
    <row r="1746" spans="1:12" s="4" customFormat="1" ht="13">
      <c r="A1746" s="7"/>
      <c r="B1746" s="41"/>
      <c r="C1746" s="12"/>
      <c r="D1746" s="13"/>
      <c r="E1746" s="233"/>
      <c r="F1746" s="30"/>
      <c r="G1746" s="422"/>
      <c r="H1746" s="422"/>
      <c r="I1746" s="422"/>
      <c r="J1746" s="422"/>
      <c r="K1746" s="422"/>
      <c r="L1746" s="422"/>
    </row>
    <row r="1747" spans="1:12" s="4" customFormat="1" ht="13">
      <c r="A1747" s="11"/>
      <c r="B1747" s="216"/>
      <c r="C1747" s="1"/>
      <c r="D1747" s="2"/>
      <c r="E1747" s="3"/>
      <c r="F1747" s="2"/>
    </row>
    <row r="1748" spans="1:12" s="4" customFormat="1" ht="13">
      <c r="A1748" s="48" t="s">
        <v>429</v>
      </c>
      <c r="B1748" s="48" t="s">
        <v>547</v>
      </c>
      <c r="C1748" s="53"/>
      <c r="D1748" s="54"/>
      <c r="E1748" s="55"/>
      <c r="F1748" s="905">
        <f>SUM(F1709:F1745)</f>
        <v>0</v>
      </c>
    </row>
    <row r="1751" spans="1:12" ht="17.25" customHeight="1">
      <c r="A1751" s="900"/>
      <c r="B1751" s="1248" t="s">
        <v>921</v>
      </c>
      <c r="C1751" s="1248"/>
      <c r="D1751" s="900"/>
      <c r="E1751" s="900"/>
      <c r="F1751" s="900"/>
    </row>
    <row r="1753" spans="1:12" ht="14">
      <c r="A1753" s="896" t="s">
        <v>230</v>
      </c>
      <c r="B1753" s="915" t="s">
        <v>438</v>
      </c>
      <c r="C1753" s="916"/>
      <c r="D1753" s="916"/>
      <c r="F1753" s="908">
        <f>F775</f>
        <v>0</v>
      </c>
    </row>
    <row r="1754" spans="1:12" ht="33" customHeight="1">
      <c r="A1754" s="919" t="s">
        <v>33</v>
      </c>
      <c r="B1754" s="1245" t="s">
        <v>923</v>
      </c>
      <c r="C1754" s="1245"/>
      <c r="D1754" s="916"/>
      <c r="F1754" s="918">
        <f>F1259</f>
        <v>0</v>
      </c>
    </row>
    <row r="1755" spans="1:12" ht="14">
      <c r="A1755" s="896" t="s">
        <v>252</v>
      </c>
      <c r="B1755" s="1246" t="s">
        <v>922</v>
      </c>
      <c r="C1755" s="1246"/>
      <c r="D1755" s="1246"/>
      <c r="F1755" s="918">
        <f>F1496</f>
        <v>0</v>
      </c>
    </row>
    <row r="1756" spans="1:12" ht="14">
      <c r="A1756" s="896" t="s">
        <v>272</v>
      </c>
      <c r="B1756" s="917" t="s">
        <v>445</v>
      </c>
      <c r="C1756" s="916"/>
      <c r="D1756" s="916"/>
      <c r="F1756" s="908">
        <f>F1504</f>
        <v>0</v>
      </c>
    </row>
    <row r="1757" spans="1:12" ht="14">
      <c r="A1757" s="896" t="s">
        <v>323</v>
      </c>
      <c r="B1757" s="917" t="s">
        <v>945</v>
      </c>
      <c r="C1757" s="916"/>
      <c r="D1757" s="916"/>
      <c r="F1757" s="908">
        <f>F1512</f>
        <v>0</v>
      </c>
    </row>
    <row r="1758" spans="1:12" ht="14">
      <c r="A1758" s="896" t="s">
        <v>361</v>
      </c>
      <c r="B1758" s="897" t="s">
        <v>452</v>
      </c>
      <c r="C1758" s="916"/>
      <c r="D1758" s="916"/>
      <c r="F1758" s="908">
        <f>F1538</f>
        <v>0</v>
      </c>
    </row>
    <row r="1759" spans="1:12" ht="14">
      <c r="A1759" s="896" t="s">
        <v>365</v>
      </c>
      <c r="B1759" s="897" t="s">
        <v>512</v>
      </c>
      <c r="C1759" s="916"/>
      <c r="D1759" s="916"/>
      <c r="F1759" s="908">
        <f>F1689</f>
        <v>0</v>
      </c>
    </row>
    <row r="1760" spans="1:12" ht="14">
      <c r="A1760" s="896" t="s">
        <v>396</v>
      </c>
      <c r="B1760" s="897" t="s">
        <v>927</v>
      </c>
      <c r="C1760" s="916"/>
      <c r="D1760" s="916"/>
      <c r="F1760" s="908">
        <f>F1704</f>
        <v>0</v>
      </c>
    </row>
    <row r="1761" spans="1:6" ht="14">
      <c r="A1761" s="896" t="s">
        <v>429</v>
      </c>
      <c r="B1761" s="897" t="s">
        <v>546</v>
      </c>
      <c r="C1761" s="916"/>
      <c r="D1761" s="916"/>
      <c r="F1761" s="908">
        <f>F1748</f>
        <v>0</v>
      </c>
    </row>
    <row r="1763" spans="1:6" ht="14">
      <c r="A1763" s="901" t="s">
        <v>436</v>
      </c>
      <c r="B1763" s="902" t="s">
        <v>3207</v>
      </c>
      <c r="C1763" s="903"/>
      <c r="D1763" s="903"/>
      <c r="E1763" s="903"/>
      <c r="F1763" s="907">
        <f>SUM(F1752:F1761)</f>
        <v>0</v>
      </c>
    </row>
    <row r="1768" spans="1:6" ht="17.25" customHeight="1">
      <c r="A1768" s="900"/>
      <c r="B1768" s="1249" t="s">
        <v>3208</v>
      </c>
      <c r="C1768" s="1249"/>
      <c r="D1768" s="1249"/>
      <c r="E1768" s="900"/>
      <c r="F1768" s="900"/>
    </row>
    <row r="1771" spans="1:6" ht="14">
      <c r="A1771" s="896" t="s">
        <v>230</v>
      </c>
      <c r="B1771" s="890" t="s">
        <v>220</v>
      </c>
      <c r="F1771" s="908">
        <f t="shared" ref="F1771:F1780" si="124">F739</f>
        <v>0</v>
      </c>
    </row>
    <row r="1772" spans="1:6" ht="14">
      <c r="A1772" s="896" t="s">
        <v>33</v>
      </c>
      <c r="B1772" s="878" t="s">
        <v>3203</v>
      </c>
      <c r="F1772" s="908">
        <f t="shared" si="124"/>
        <v>0</v>
      </c>
    </row>
    <row r="1773" spans="1:6" ht="14">
      <c r="A1773" s="896" t="s">
        <v>252</v>
      </c>
      <c r="B1773" s="891" t="s">
        <v>236</v>
      </c>
      <c r="F1773" s="908">
        <f t="shared" si="124"/>
        <v>0</v>
      </c>
    </row>
    <row r="1774" spans="1:6" ht="14">
      <c r="A1774" s="896" t="s">
        <v>272</v>
      </c>
      <c r="B1774" s="892" t="s">
        <v>253</v>
      </c>
      <c r="F1774" s="908">
        <f t="shared" si="124"/>
        <v>0</v>
      </c>
    </row>
    <row r="1775" spans="1:6" ht="14">
      <c r="A1775" s="896" t="s">
        <v>323</v>
      </c>
      <c r="B1775" s="893" t="s">
        <v>390</v>
      </c>
      <c r="F1775" s="908">
        <f t="shared" si="124"/>
        <v>0</v>
      </c>
    </row>
    <row r="1776" spans="1:6" ht="14">
      <c r="A1776" s="896" t="s">
        <v>361</v>
      </c>
      <c r="B1776" s="891" t="s">
        <v>273</v>
      </c>
      <c r="F1776" s="908">
        <f t="shared" si="124"/>
        <v>0</v>
      </c>
    </row>
    <row r="1777" spans="1:6" ht="14">
      <c r="A1777" s="896" t="s">
        <v>365</v>
      </c>
      <c r="B1777" s="891" t="s">
        <v>324</v>
      </c>
      <c r="F1777" s="908">
        <f t="shared" si="124"/>
        <v>0</v>
      </c>
    </row>
    <row r="1778" spans="1:6" ht="14">
      <c r="A1778" s="896" t="s">
        <v>396</v>
      </c>
      <c r="B1778" s="894" t="s">
        <v>362</v>
      </c>
      <c r="F1778" s="908">
        <f t="shared" si="124"/>
        <v>0</v>
      </c>
    </row>
    <row r="1779" spans="1:6" ht="14">
      <c r="A1779" s="896" t="s">
        <v>429</v>
      </c>
      <c r="B1779" s="895" t="s">
        <v>366</v>
      </c>
      <c r="F1779" s="908">
        <f t="shared" si="124"/>
        <v>0</v>
      </c>
    </row>
    <row r="1780" spans="1:6" ht="14">
      <c r="A1780" s="897" t="s">
        <v>920</v>
      </c>
      <c r="B1780" s="898" t="s">
        <v>926</v>
      </c>
      <c r="C1780" s="899"/>
      <c r="D1780" s="899"/>
      <c r="E1780" s="899"/>
      <c r="F1780" s="909">
        <f t="shared" si="124"/>
        <v>0</v>
      </c>
    </row>
    <row r="1782" spans="1:6" ht="14">
      <c r="A1782" s="901" t="s">
        <v>219</v>
      </c>
      <c r="B1782" s="902" t="s">
        <v>3204</v>
      </c>
      <c r="C1782" s="903"/>
      <c r="D1782" s="903"/>
      <c r="E1782" s="903"/>
      <c r="F1782" s="907">
        <f>SUM(F1771:F1780)</f>
        <v>0</v>
      </c>
    </row>
    <row r="1785" spans="1:6" ht="14">
      <c r="A1785" s="896" t="s">
        <v>230</v>
      </c>
      <c r="B1785" s="915" t="s">
        <v>438</v>
      </c>
      <c r="C1785" s="916"/>
      <c r="D1785" s="916"/>
      <c r="F1785" s="908">
        <f t="shared" ref="F1785:F1793" si="125">F1753</f>
        <v>0</v>
      </c>
    </row>
    <row r="1786" spans="1:6" ht="33" customHeight="1">
      <c r="A1786" s="919" t="s">
        <v>33</v>
      </c>
      <c r="B1786" s="1245" t="s">
        <v>923</v>
      </c>
      <c r="C1786" s="1245"/>
      <c r="D1786" s="916"/>
      <c r="F1786" s="918">
        <f t="shared" si="125"/>
        <v>0</v>
      </c>
    </row>
    <row r="1787" spans="1:6" ht="14">
      <c r="A1787" s="896" t="s">
        <v>252</v>
      </c>
      <c r="B1787" s="1246" t="s">
        <v>922</v>
      </c>
      <c r="C1787" s="1246"/>
      <c r="D1787" s="1246"/>
      <c r="F1787" s="918">
        <f t="shared" si="125"/>
        <v>0</v>
      </c>
    </row>
    <row r="1788" spans="1:6" ht="14">
      <c r="A1788" s="896" t="s">
        <v>272</v>
      </c>
      <c r="B1788" s="917" t="s">
        <v>445</v>
      </c>
      <c r="C1788" s="916"/>
      <c r="D1788" s="916"/>
      <c r="F1788" s="908">
        <f t="shared" si="125"/>
        <v>0</v>
      </c>
    </row>
    <row r="1789" spans="1:6" ht="14">
      <c r="A1789" s="896" t="s">
        <v>323</v>
      </c>
      <c r="B1789" s="917" t="s">
        <v>945</v>
      </c>
      <c r="C1789" s="916"/>
      <c r="D1789" s="916"/>
      <c r="F1789" s="908">
        <f t="shared" si="125"/>
        <v>0</v>
      </c>
    </row>
    <row r="1790" spans="1:6" ht="14">
      <c r="A1790" s="896" t="s">
        <v>361</v>
      </c>
      <c r="B1790" s="897" t="s">
        <v>452</v>
      </c>
      <c r="C1790" s="916"/>
      <c r="D1790" s="916"/>
      <c r="F1790" s="908">
        <f t="shared" si="125"/>
        <v>0</v>
      </c>
    </row>
    <row r="1791" spans="1:6" ht="14">
      <c r="A1791" s="896" t="s">
        <v>365</v>
      </c>
      <c r="B1791" s="897" t="s">
        <v>512</v>
      </c>
      <c r="C1791" s="916"/>
      <c r="D1791" s="916"/>
      <c r="F1791" s="908">
        <f t="shared" si="125"/>
        <v>0</v>
      </c>
    </row>
    <row r="1792" spans="1:6" ht="14">
      <c r="A1792" s="896" t="s">
        <v>396</v>
      </c>
      <c r="B1792" s="897" t="s">
        <v>927</v>
      </c>
      <c r="C1792" s="916"/>
      <c r="D1792" s="916"/>
      <c r="F1792" s="908">
        <f t="shared" si="125"/>
        <v>0</v>
      </c>
    </row>
    <row r="1793" spans="1:6" ht="14">
      <c r="A1793" s="896" t="s">
        <v>429</v>
      </c>
      <c r="B1793" s="897" t="s">
        <v>546</v>
      </c>
      <c r="C1793" s="916"/>
      <c r="D1793" s="916"/>
      <c r="F1793" s="908">
        <f t="shared" si="125"/>
        <v>0</v>
      </c>
    </row>
    <row r="1795" spans="1:6" ht="14">
      <c r="A1795" s="901" t="s">
        <v>436</v>
      </c>
      <c r="B1795" s="902" t="s">
        <v>3207</v>
      </c>
      <c r="C1795" s="903"/>
      <c r="D1795" s="903"/>
      <c r="E1795" s="903"/>
      <c r="F1795" s="907">
        <f>SUM(F1784:F1793)</f>
        <v>0</v>
      </c>
    </row>
    <row r="1798" spans="1:6" ht="33" customHeight="1">
      <c r="A1798" s="920" t="s">
        <v>914</v>
      </c>
      <c r="B1798" s="1247" t="s">
        <v>3209</v>
      </c>
      <c r="C1798" s="1247"/>
      <c r="D1798" s="903"/>
      <c r="E1798" s="903"/>
      <c r="F1798" s="921">
        <f>SUM(F1782,F1795)</f>
        <v>0</v>
      </c>
    </row>
  </sheetData>
  <mergeCells count="26">
    <mergeCell ref="B1272:C1272"/>
    <mergeCell ref="B781:C781"/>
    <mergeCell ref="B1118:C1118"/>
    <mergeCell ref="B1122:C1122"/>
    <mergeCell ref="B1213:C1213"/>
    <mergeCell ref="B1217:C1217"/>
    <mergeCell ref="B1256:C1256"/>
    <mergeCell ref="A40:F40"/>
    <mergeCell ref="A23:F24"/>
    <mergeCell ref="A26:F26"/>
    <mergeCell ref="A27:F27"/>
    <mergeCell ref="A28:F28"/>
    <mergeCell ref="A29:F29"/>
    <mergeCell ref="A30:F30"/>
    <mergeCell ref="A31:F31"/>
    <mergeCell ref="A32:F32"/>
    <mergeCell ref="A33:F33"/>
    <mergeCell ref="A35:F36"/>
    <mergeCell ref="A38:F38"/>
    <mergeCell ref="B1786:C1786"/>
    <mergeCell ref="B1787:D1787"/>
    <mergeCell ref="B1798:C1798"/>
    <mergeCell ref="B1755:D1755"/>
    <mergeCell ref="B1751:C1751"/>
    <mergeCell ref="B1754:C1754"/>
    <mergeCell ref="B1768:D1768"/>
  </mergeCells>
  <pageMargins left="0.70866141732283472" right="0.70866141732283472" top="0.74803149606299213" bottom="0.74803149606299213" header="0.31496062992125984" footer="0.31496062992125984"/>
  <pageSetup paperSize="9" fitToHeight="0" orientation="portrait" horizontalDpi="4294967293" verticalDpi="4294967293" r:id="rId1"/>
  <headerFooter>
    <oddHeader>&amp;CCJELOVITA OBNOVA ZGRADE FAKULTETA POLITIČKIH ZNANOSTI</oddHeader>
    <oddFooter>&amp;C&amp;P</oddFooter>
  </headerFooter>
  <rowBreaks count="48" manualBreakCount="48">
    <brk id="16" max="5" man="1"/>
    <brk id="41" max="5" man="1"/>
    <brk id="71" max="5" man="1"/>
    <brk id="90" max="5" man="1"/>
    <brk id="148" max="5" man="1"/>
    <brk id="192" max="5" man="1"/>
    <brk id="219" max="5" man="1"/>
    <brk id="246" max="5" man="1"/>
    <brk id="274" max="5" man="1"/>
    <brk id="301" max="5" man="1"/>
    <brk id="320" max="5" man="1"/>
    <brk id="358" max="5" man="1"/>
    <brk id="367" max="5" man="1"/>
    <brk id="386" max="5" man="1"/>
    <brk id="404" max="5" man="1"/>
    <brk id="417" max="5" man="1"/>
    <brk id="431" max="5" man="1"/>
    <brk id="440" max="5" man="1"/>
    <brk id="465" max="5" man="1"/>
    <brk id="478" max="5" man="1"/>
    <brk id="488" max="5" man="1"/>
    <brk id="500" max="5" man="1"/>
    <brk id="513" max="5" man="1"/>
    <brk id="522" max="5" man="1"/>
    <brk id="570" max="5" man="1"/>
    <brk id="611" max="5" man="1"/>
    <brk id="630" max="5" man="1"/>
    <brk id="635" max="5" man="1"/>
    <brk id="646" max="5" man="1"/>
    <brk id="716" max="5" man="1"/>
    <brk id="734" max="5" man="1"/>
    <brk id="750" max="5" man="1"/>
    <brk id="775" max="5" man="1"/>
    <brk id="1081" max="5" man="1"/>
    <brk id="1118" max="5" man="1"/>
    <brk id="1136" max="5" man="1"/>
    <brk id="1213" max="5" man="1"/>
    <brk id="1259" max="5" man="1"/>
    <brk id="1435" max="5" man="1"/>
    <brk id="1457" max="5" man="1"/>
    <brk id="1496" max="5" man="1"/>
    <brk id="1512" max="5" man="1"/>
    <brk id="1538" max="5" man="1"/>
    <brk id="1619" max="5" man="1"/>
    <brk id="1689" max="5" man="1"/>
    <brk id="1704" max="5" man="1"/>
    <brk id="1748" max="5" man="1"/>
    <brk id="1763"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36D13-B6D7-4486-B2D4-B80E8AD32ADE}">
  <sheetPr>
    <tabColor rgb="FFFFC000"/>
  </sheetPr>
  <dimension ref="A4:P370"/>
  <sheetViews>
    <sheetView showZeros="0" view="pageBreakPreview" topLeftCell="A159" zoomScaleSheetLayoutView="100" workbookViewId="0">
      <selection activeCell="A4" sqref="A4:F6"/>
    </sheetView>
  </sheetViews>
  <sheetFormatPr defaultColWidth="9.1796875" defaultRowHeight="12.5"/>
  <cols>
    <col min="1" max="1" width="10.26953125" style="784" customWidth="1"/>
    <col min="2" max="2" width="42" style="828" customWidth="1"/>
    <col min="3" max="3" width="7" style="829" customWidth="1"/>
    <col min="4" max="4" width="8.1796875" style="785" customWidth="1"/>
    <col min="5" max="5" width="11.81640625" style="842" customWidth="1"/>
    <col min="6" max="6" width="13.81640625" style="842" customWidth="1"/>
    <col min="7" max="16384" width="9.1796875" style="764"/>
  </cols>
  <sheetData>
    <row r="4" spans="1:9" s="478" customFormat="1" ht="15.5">
      <c r="A4" s="1165"/>
      <c r="B4" s="1215"/>
      <c r="C4" s="1215"/>
      <c r="D4" s="1215"/>
      <c r="E4" s="1215"/>
      <c r="F4" s="1215"/>
    </row>
    <row r="5" spans="1:9" s="478" customFormat="1" ht="13.5" customHeight="1">
      <c r="A5" s="1166"/>
      <c r="B5" s="1216"/>
      <c r="C5" s="1216"/>
      <c r="D5" s="1216"/>
      <c r="E5" s="1216"/>
      <c r="F5" s="1216"/>
    </row>
    <row r="6" spans="1:9" s="122" customFormat="1">
      <c r="A6" s="1167"/>
      <c r="B6" s="1168"/>
      <c r="C6" s="1169"/>
      <c r="D6" s="1169"/>
      <c r="E6" s="1169"/>
      <c r="F6" s="433"/>
      <c r="G6" s="119"/>
      <c r="H6" s="120"/>
      <c r="I6" s="121"/>
    </row>
    <row r="7" spans="1:9" s="122" customFormat="1">
      <c r="A7" s="430"/>
      <c r="B7" s="431"/>
      <c r="C7" s="432"/>
      <c r="D7" s="432"/>
      <c r="E7" s="432"/>
      <c r="F7" s="433"/>
      <c r="G7" s="119"/>
      <c r="H7" s="120"/>
      <c r="I7" s="121"/>
    </row>
    <row r="8" spans="1:9" s="122" customFormat="1" ht="18" customHeight="1">
      <c r="A8" s="434"/>
      <c r="B8" s="1242"/>
      <c r="C8" s="1242"/>
      <c r="D8" s="1242"/>
      <c r="E8" s="1242"/>
      <c r="F8" s="452"/>
      <c r="G8" s="436"/>
      <c r="H8" s="437"/>
      <c r="I8" s="438"/>
    </row>
    <row r="9" spans="1:9" s="122" customFormat="1" ht="18">
      <c r="A9" s="453"/>
      <c r="B9" s="1241"/>
      <c r="C9" s="1241"/>
      <c r="D9" s="1241"/>
      <c r="E9" s="1241"/>
      <c r="F9" s="453"/>
      <c r="G9" s="436"/>
      <c r="H9" s="437"/>
      <c r="I9" s="438"/>
    </row>
    <row r="10" spans="1:9" s="122" customFormat="1" ht="18" customHeight="1">
      <c r="A10" s="434"/>
      <c r="B10" s="439"/>
      <c r="C10" s="440"/>
      <c r="D10" s="436"/>
      <c r="E10" s="436"/>
      <c r="F10" s="441"/>
      <c r="G10" s="436"/>
      <c r="H10" s="437"/>
      <c r="I10" s="438"/>
    </row>
    <row r="11" spans="1:9" s="478" customFormat="1" ht="14">
      <c r="A11" s="881" t="s">
        <v>1365</v>
      </c>
      <c r="B11" s="879" t="s">
        <v>2641</v>
      </c>
      <c r="C11" s="850"/>
      <c r="D11" s="847"/>
      <c r="E11" s="847"/>
      <c r="F11" s="847"/>
    </row>
    <row r="12" spans="1:9" s="478" customFormat="1" ht="14">
      <c r="A12" s="880"/>
      <c r="B12" s="881" t="s">
        <v>2481</v>
      </c>
      <c r="C12" s="852"/>
      <c r="D12" s="847"/>
      <c r="E12" s="847"/>
      <c r="F12" s="847"/>
    </row>
    <row r="13" spans="1:9" s="478" customFormat="1" ht="14">
      <c r="A13" s="877"/>
      <c r="B13" s="876"/>
      <c r="C13" s="852"/>
      <c r="D13" s="847"/>
      <c r="E13" s="847"/>
      <c r="F13" s="847"/>
    </row>
    <row r="14" spans="1:9" s="478" customFormat="1" ht="14">
      <c r="A14" s="877"/>
      <c r="B14" s="876"/>
      <c r="C14" s="852"/>
      <c r="D14" s="847"/>
      <c r="E14" s="847"/>
      <c r="F14" s="847"/>
    </row>
    <row r="15" spans="1:9" s="478" customFormat="1" ht="12.75" customHeight="1">
      <c r="A15" s="877"/>
      <c r="B15" s="876"/>
      <c r="C15" s="852"/>
      <c r="D15" s="847"/>
      <c r="E15" s="847"/>
      <c r="F15" s="847"/>
    </row>
    <row r="16" spans="1:9" s="478" customFormat="1" ht="17.25" customHeight="1">
      <c r="A16" s="884" t="s">
        <v>1338</v>
      </c>
      <c r="B16" s="1239" t="s">
        <v>3197</v>
      </c>
      <c r="C16" s="1239"/>
      <c r="D16" s="1239"/>
      <c r="E16" s="1239"/>
      <c r="F16" s="1239"/>
    </row>
    <row r="17" spans="1:9" s="478" customFormat="1" ht="14">
      <c r="A17" s="880"/>
      <c r="B17" s="880" t="s">
        <v>2642</v>
      </c>
      <c r="C17" s="882"/>
      <c r="D17" s="883"/>
      <c r="E17" s="883"/>
      <c r="F17" s="883"/>
    </row>
    <row r="18" spans="1:9" s="478" customFormat="1" ht="18.75" customHeight="1">
      <c r="A18" s="880"/>
      <c r="B18" s="881" t="s">
        <v>2481</v>
      </c>
      <c r="C18" s="882"/>
      <c r="D18" s="883"/>
      <c r="E18" s="883"/>
      <c r="F18" s="883"/>
    </row>
    <row r="27" spans="1:9" s="122" customFormat="1" ht="18" customHeight="1">
      <c r="A27" s="434"/>
      <c r="B27" s="439"/>
      <c r="C27" s="440"/>
      <c r="D27" s="436"/>
      <c r="E27" s="436"/>
      <c r="F27" s="441"/>
      <c r="G27" s="436"/>
      <c r="H27" s="437"/>
      <c r="I27" s="438"/>
    </row>
    <row r="28" spans="1:9" s="122" customFormat="1" ht="14.25" customHeight="1">
      <c r="A28" s="434"/>
      <c r="B28" s="435"/>
      <c r="C28" s="1243"/>
      <c r="D28" s="1243"/>
      <c r="E28" s="1243"/>
      <c r="F28" s="1243"/>
      <c r="G28" s="1243"/>
      <c r="H28" s="1243"/>
      <c r="I28" s="1243"/>
    </row>
    <row r="29" spans="1:9" s="122" customFormat="1" ht="14.25" customHeight="1">
      <c r="A29" s="434"/>
      <c r="B29" s="439"/>
      <c r="C29" s="442"/>
      <c r="D29" s="443"/>
      <c r="E29" s="443"/>
      <c r="F29" s="444"/>
      <c r="G29" s="443"/>
      <c r="H29" s="445"/>
      <c r="I29" s="446"/>
    </row>
    <row r="30" spans="1:9" s="122" customFormat="1">
      <c r="A30" s="430"/>
      <c r="B30" s="431"/>
      <c r="C30" s="432"/>
      <c r="D30" s="432"/>
      <c r="E30" s="432"/>
      <c r="F30" s="433"/>
      <c r="G30" s="119"/>
      <c r="H30" s="120"/>
      <c r="I30" s="121"/>
    </row>
    <row r="31" spans="1:9" s="122" customFormat="1" ht="25">
      <c r="A31" s="430"/>
      <c r="B31" s="1240" t="s">
        <v>3199</v>
      </c>
      <c r="C31" s="1240"/>
      <c r="D31" s="1240"/>
      <c r="E31" s="1240"/>
      <c r="F31" s="456"/>
      <c r="G31" s="119"/>
      <c r="H31" s="120"/>
      <c r="I31" s="121"/>
    </row>
    <row r="46" spans="1:7" s="727" customFormat="1" ht="9.75" customHeight="1">
      <c r="A46" s="724" t="s">
        <v>2473</v>
      </c>
      <c r="B46" s="724"/>
      <c r="C46" s="1256" t="s">
        <v>2474</v>
      </c>
      <c r="D46" s="1257"/>
      <c r="E46" s="1257"/>
      <c r="F46" s="725"/>
      <c r="G46" s="726"/>
    </row>
    <row r="47" spans="1:7" s="727" customFormat="1" ht="9.75" customHeight="1">
      <c r="A47" s="1258" t="s">
        <v>2475</v>
      </c>
      <c r="B47" s="1258"/>
      <c r="C47" s="1256" t="s">
        <v>2476</v>
      </c>
      <c r="D47" s="1257"/>
      <c r="E47" s="1257"/>
      <c r="F47" s="1257"/>
      <c r="G47" s="726"/>
    </row>
    <row r="48" spans="1:7" s="730" customFormat="1" ht="12" customHeight="1">
      <c r="A48" s="1259" t="s">
        <v>2477</v>
      </c>
      <c r="B48" s="1259"/>
      <c r="C48" s="1260" t="s">
        <v>2478</v>
      </c>
      <c r="D48" s="1261"/>
      <c r="E48" s="1261"/>
      <c r="F48" s="728" t="s">
        <v>2479</v>
      </c>
      <c r="G48" s="729"/>
    </row>
    <row r="49" spans="1:16" s="727" customFormat="1" ht="12.75" customHeight="1">
      <c r="A49" s="1262" t="s">
        <v>2480</v>
      </c>
      <c r="B49" s="1262"/>
      <c r="C49" s="1263" t="s">
        <v>2481</v>
      </c>
      <c r="D49" s="1263"/>
      <c r="E49" s="1263"/>
      <c r="F49" s="731" t="s">
        <v>2482</v>
      </c>
      <c r="G49" s="726"/>
    </row>
    <row r="50" spans="1:16" s="727" customFormat="1">
      <c r="A50" s="732"/>
      <c r="B50" s="733"/>
      <c r="C50" s="734"/>
      <c r="D50" s="735"/>
      <c r="E50" s="734"/>
      <c r="F50" s="736"/>
      <c r="G50" s="737"/>
      <c r="H50" s="737"/>
      <c r="I50" s="737"/>
      <c r="J50" s="737"/>
      <c r="K50" s="737"/>
      <c r="L50" s="737"/>
      <c r="M50" s="737"/>
      <c r="N50" s="737"/>
      <c r="O50" s="737"/>
      <c r="P50" s="737"/>
    </row>
    <row r="51" spans="1:16" s="737" customFormat="1" ht="11.25" customHeight="1">
      <c r="A51" s="738" t="s">
        <v>2483</v>
      </c>
      <c r="B51" s="738" t="s">
        <v>2484</v>
      </c>
      <c r="C51" s="738" t="s">
        <v>2485</v>
      </c>
      <c r="D51" s="739" t="s">
        <v>248</v>
      </c>
      <c r="E51" s="738" t="s">
        <v>2486</v>
      </c>
      <c r="F51" s="738" t="s">
        <v>2487</v>
      </c>
    </row>
    <row r="52" spans="1:16" s="478" customFormat="1" ht="14.25" customHeight="1">
      <c r="A52" s="740"/>
      <c r="B52" s="741"/>
      <c r="C52" s="742"/>
      <c r="D52" s="743"/>
      <c r="E52" s="744"/>
      <c r="F52" s="744"/>
    </row>
    <row r="53" spans="1:16" s="478" customFormat="1" ht="14">
      <c r="A53" s="745" t="s">
        <v>2488</v>
      </c>
      <c r="B53" s="746" t="s">
        <v>2489</v>
      </c>
      <c r="C53" s="742"/>
      <c r="D53" s="743"/>
      <c r="E53" s="744"/>
      <c r="F53" s="744"/>
    </row>
    <row r="54" spans="1:16" s="478" customFormat="1" ht="10.5" customHeight="1">
      <c r="A54" s="747"/>
      <c r="B54" s="748"/>
      <c r="C54" s="749"/>
      <c r="D54" s="750"/>
      <c r="E54" s="751"/>
      <c r="F54" s="751"/>
    </row>
    <row r="55" spans="1:16" s="478" customFormat="1" ht="142.5" customHeight="1">
      <c r="A55" s="752" t="s">
        <v>0</v>
      </c>
      <c r="B55" s="753" t="s">
        <v>2490</v>
      </c>
      <c r="D55" s="750"/>
      <c r="E55" s="754"/>
      <c r="F55" s="751"/>
    </row>
    <row r="56" spans="1:16" s="478" customFormat="1" ht="68.25" customHeight="1">
      <c r="A56" s="752"/>
      <c r="B56" s="753" t="s">
        <v>2491</v>
      </c>
      <c r="C56" s="755"/>
      <c r="D56" s="750"/>
      <c r="E56" s="756"/>
      <c r="F56" s="750"/>
    </row>
    <row r="57" spans="1:16" s="478" customFormat="1" ht="66.75" customHeight="1">
      <c r="A57" s="752"/>
      <c r="B57" s="753" t="s">
        <v>2492</v>
      </c>
      <c r="C57" s="755"/>
      <c r="D57" s="750"/>
      <c r="E57" s="756"/>
      <c r="F57" s="750"/>
    </row>
    <row r="58" spans="1:16" s="478" customFormat="1">
      <c r="A58" s="752"/>
      <c r="B58" s="757" t="s">
        <v>2493</v>
      </c>
      <c r="C58" s="758" t="s">
        <v>108</v>
      </c>
      <c r="D58" s="750">
        <v>30</v>
      </c>
      <c r="E58" s="756"/>
      <c r="F58" s="750">
        <f t="shared" ref="F58:F91" si="0">(D58*E58)</f>
        <v>0</v>
      </c>
    </row>
    <row r="59" spans="1:16">
      <c r="A59" s="759"/>
      <c r="B59" s="760"/>
      <c r="C59" s="761"/>
      <c r="D59" s="762"/>
      <c r="E59" s="763"/>
      <c r="F59" s="762">
        <f t="shared" si="0"/>
        <v>0</v>
      </c>
    </row>
    <row r="60" spans="1:16" s="478" customFormat="1" ht="255.75" customHeight="1">
      <c r="A60" s="752" t="s">
        <v>2</v>
      </c>
      <c r="B60" s="765" t="s">
        <v>2494</v>
      </c>
      <c r="D60" s="750"/>
      <c r="E60" s="754"/>
      <c r="F60" s="750">
        <f t="shared" si="0"/>
        <v>0</v>
      </c>
    </row>
    <row r="61" spans="1:16" s="478" customFormat="1" ht="66.75" customHeight="1">
      <c r="A61" s="752"/>
      <c r="B61" s="753" t="s">
        <v>2495</v>
      </c>
      <c r="C61" s="755"/>
      <c r="D61" s="750"/>
      <c r="E61" s="756"/>
      <c r="F61" s="750">
        <f t="shared" si="0"/>
        <v>0</v>
      </c>
    </row>
    <row r="62" spans="1:16" s="478" customFormat="1" ht="12.75" customHeight="1">
      <c r="A62" s="752"/>
      <c r="B62" s="753"/>
      <c r="C62" s="755"/>
      <c r="D62" s="750"/>
      <c r="E62" s="756"/>
      <c r="F62" s="750"/>
    </row>
    <row r="63" spans="1:16" s="478" customFormat="1" ht="78.75" customHeight="1">
      <c r="A63" s="752"/>
      <c r="B63" s="753" t="s">
        <v>2496</v>
      </c>
      <c r="C63" s="755"/>
      <c r="D63" s="750"/>
      <c r="E63" s="750"/>
      <c r="F63" s="750">
        <f t="shared" si="0"/>
        <v>0</v>
      </c>
    </row>
    <row r="64" spans="1:16" s="478" customFormat="1">
      <c r="A64" s="752"/>
      <c r="B64" s="757" t="s">
        <v>2497</v>
      </c>
      <c r="C64" s="758" t="s">
        <v>108</v>
      </c>
      <c r="D64" s="750">
        <v>60</v>
      </c>
      <c r="E64" s="750"/>
      <c r="F64" s="750">
        <f>(D64*E64)</f>
        <v>0</v>
      </c>
    </row>
    <row r="65" spans="1:6" s="478" customFormat="1">
      <c r="A65" s="752"/>
      <c r="B65" s="757" t="s">
        <v>2498</v>
      </c>
      <c r="C65" s="758" t="s">
        <v>108</v>
      </c>
      <c r="D65" s="750">
        <v>120</v>
      </c>
      <c r="E65" s="750"/>
      <c r="F65" s="750">
        <f t="shared" si="0"/>
        <v>0</v>
      </c>
    </row>
    <row r="66" spans="1:6" s="478" customFormat="1">
      <c r="A66" s="752"/>
      <c r="B66" s="757" t="s">
        <v>2499</v>
      </c>
      <c r="C66" s="758" t="s">
        <v>108</v>
      </c>
      <c r="D66" s="750">
        <v>80</v>
      </c>
      <c r="E66" s="750"/>
      <c r="F66" s="750">
        <f t="shared" si="0"/>
        <v>0</v>
      </c>
    </row>
    <row r="67" spans="1:6">
      <c r="A67" s="759"/>
      <c r="B67" s="766"/>
      <c r="C67" s="767"/>
      <c r="D67" s="762"/>
      <c r="E67" s="762"/>
      <c r="F67" s="762"/>
    </row>
    <row r="68" spans="1:6" s="478" customFormat="1" ht="102" customHeight="1">
      <c r="A68" s="752" t="s">
        <v>3</v>
      </c>
      <c r="B68" s="753" t="s">
        <v>2500</v>
      </c>
      <c r="D68" s="768"/>
      <c r="E68" s="756"/>
      <c r="F68" s="756">
        <f>D68*E68</f>
        <v>0</v>
      </c>
    </row>
    <row r="69" spans="1:6" s="478" customFormat="1" ht="25">
      <c r="A69" s="752"/>
      <c r="B69" s="753" t="s">
        <v>2501</v>
      </c>
      <c r="C69" s="755"/>
      <c r="D69" s="768"/>
      <c r="E69" s="756"/>
      <c r="F69" s="756">
        <f>D69*E69</f>
        <v>0</v>
      </c>
    </row>
    <row r="70" spans="1:6" s="478" customFormat="1" ht="25">
      <c r="A70" s="752"/>
      <c r="B70" s="753" t="s">
        <v>2502</v>
      </c>
      <c r="C70" s="758"/>
      <c r="D70" s="768"/>
      <c r="E70" s="756"/>
      <c r="F70" s="756">
        <f>D70*E70</f>
        <v>0</v>
      </c>
    </row>
    <row r="71" spans="1:6" s="478" customFormat="1" ht="25">
      <c r="A71" s="752"/>
      <c r="B71" s="753" t="s">
        <v>2503</v>
      </c>
      <c r="C71" s="758"/>
      <c r="D71" s="768"/>
      <c r="E71" s="756"/>
      <c r="F71" s="756">
        <f>D71*E71</f>
        <v>0</v>
      </c>
    </row>
    <row r="72" spans="1:6" s="478" customFormat="1" ht="25">
      <c r="A72" s="752"/>
      <c r="B72" s="753" t="s">
        <v>2504</v>
      </c>
      <c r="C72" s="758"/>
      <c r="D72" s="768"/>
      <c r="E72" s="756"/>
      <c r="F72" s="756">
        <f>D72*E72</f>
        <v>0</v>
      </c>
    </row>
    <row r="73" spans="1:6" s="478" customFormat="1" ht="75">
      <c r="A73" s="752"/>
      <c r="B73" s="753" t="s">
        <v>2505</v>
      </c>
      <c r="C73" s="758"/>
      <c r="D73" s="768"/>
      <c r="E73" s="756"/>
      <c r="F73" s="756"/>
    </row>
    <row r="74" spans="1:6" s="478" customFormat="1">
      <c r="A74" s="752"/>
      <c r="B74" s="769" t="s">
        <v>2506</v>
      </c>
      <c r="C74" s="758" t="s">
        <v>108</v>
      </c>
      <c r="D74" s="768">
        <v>40</v>
      </c>
      <c r="E74" s="756"/>
      <c r="F74" s="756">
        <f>D74*E74</f>
        <v>0</v>
      </c>
    </row>
    <row r="75" spans="1:6" s="478" customFormat="1">
      <c r="A75" s="752"/>
      <c r="B75" s="769" t="s">
        <v>2507</v>
      </c>
      <c r="C75" s="758" t="s">
        <v>108</v>
      </c>
      <c r="D75" s="768">
        <v>120</v>
      </c>
      <c r="E75" s="756"/>
      <c r="F75" s="756">
        <f>D75*E75</f>
        <v>0</v>
      </c>
    </row>
    <row r="76" spans="1:6">
      <c r="A76" s="759"/>
      <c r="B76" s="766"/>
      <c r="C76" s="767"/>
      <c r="D76" s="762"/>
      <c r="E76" s="762"/>
      <c r="F76" s="762"/>
    </row>
    <row r="77" spans="1:6" s="478" customFormat="1" ht="62.5">
      <c r="A77" s="752" t="s">
        <v>4</v>
      </c>
      <c r="B77" s="755" t="s">
        <v>2508</v>
      </c>
      <c r="C77" s="758"/>
      <c r="D77" s="750"/>
      <c r="E77" s="756"/>
      <c r="F77" s="750">
        <f t="shared" si="0"/>
        <v>0</v>
      </c>
    </row>
    <row r="78" spans="1:6" s="478" customFormat="1" ht="13.5" customHeight="1">
      <c r="A78" s="752"/>
      <c r="B78" s="478" t="s">
        <v>2506</v>
      </c>
      <c r="C78" s="758" t="s">
        <v>1</v>
      </c>
      <c r="D78" s="750">
        <v>5</v>
      </c>
      <c r="E78" s="756"/>
      <c r="F78" s="750">
        <f>(D78*E78)</f>
        <v>0</v>
      </c>
    </row>
    <row r="79" spans="1:6" s="478" customFormat="1">
      <c r="A79" s="752"/>
      <c r="B79" s="478" t="s">
        <v>2507</v>
      </c>
      <c r="C79" s="758" t="s">
        <v>1</v>
      </c>
      <c r="D79" s="750">
        <v>6</v>
      </c>
      <c r="E79" s="756"/>
      <c r="F79" s="750">
        <f>(D79*E79)</f>
        <v>0</v>
      </c>
    </row>
    <row r="80" spans="1:6" s="478" customFormat="1" ht="13.5" customHeight="1">
      <c r="A80" s="752"/>
      <c r="B80" s="478" t="s">
        <v>2499</v>
      </c>
      <c r="C80" s="758" t="s">
        <v>1</v>
      </c>
      <c r="D80" s="750">
        <v>2</v>
      </c>
      <c r="E80" s="756"/>
      <c r="F80" s="750">
        <f>(D80*E80)</f>
        <v>0</v>
      </c>
    </row>
    <row r="81" spans="1:6" s="478" customFormat="1">
      <c r="A81" s="752"/>
      <c r="C81" s="758"/>
      <c r="D81" s="750"/>
      <c r="E81" s="756"/>
      <c r="F81" s="750"/>
    </row>
    <row r="82" spans="1:6" s="478" customFormat="1" ht="38.25" customHeight="1">
      <c r="A82" s="752" t="s">
        <v>5</v>
      </c>
      <c r="B82" s="753" t="s">
        <v>2509</v>
      </c>
      <c r="C82" s="758"/>
      <c r="D82" s="750"/>
      <c r="E82" s="750"/>
      <c r="F82" s="750">
        <f t="shared" si="0"/>
        <v>0</v>
      </c>
    </row>
    <row r="83" spans="1:6" s="478" customFormat="1">
      <c r="A83" s="752"/>
      <c r="B83" s="757" t="s">
        <v>2497</v>
      </c>
      <c r="C83" s="758" t="s">
        <v>1</v>
      </c>
      <c r="D83" s="750">
        <v>20</v>
      </c>
      <c r="E83" s="750"/>
      <c r="F83" s="750">
        <f t="shared" si="0"/>
        <v>0</v>
      </c>
    </row>
    <row r="84" spans="1:6" s="478" customFormat="1">
      <c r="A84" s="752"/>
      <c r="B84" s="770"/>
      <c r="C84" s="758"/>
      <c r="D84" s="750"/>
      <c r="E84" s="750"/>
      <c r="F84" s="750">
        <f t="shared" si="0"/>
        <v>0</v>
      </c>
    </row>
    <row r="85" spans="1:6" s="478" customFormat="1" ht="65.25" customHeight="1">
      <c r="A85" s="752" t="s">
        <v>8</v>
      </c>
      <c r="B85" s="753" t="s">
        <v>2510</v>
      </c>
      <c r="C85" s="758"/>
      <c r="D85" s="750"/>
      <c r="E85" s="750"/>
      <c r="F85" s="750">
        <f t="shared" si="0"/>
        <v>0</v>
      </c>
    </row>
    <row r="86" spans="1:6" s="478" customFormat="1">
      <c r="A86" s="752"/>
      <c r="B86" s="757" t="s">
        <v>2498</v>
      </c>
      <c r="C86" s="758" t="s">
        <v>1</v>
      </c>
      <c r="D86" s="750">
        <v>71</v>
      </c>
      <c r="E86" s="750"/>
      <c r="F86" s="750">
        <f t="shared" si="0"/>
        <v>0</v>
      </c>
    </row>
    <row r="87" spans="1:6">
      <c r="A87" s="759"/>
      <c r="B87" s="760"/>
      <c r="C87" s="767"/>
      <c r="D87" s="762"/>
      <c r="E87" s="762"/>
      <c r="F87" s="762">
        <f t="shared" si="0"/>
        <v>0</v>
      </c>
    </row>
    <row r="88" spans="1:6" s="478" customFormat="1" ht="50">
      <c r="A88" s="752" t="s">
        <v>9</v>
      </c>
      <c r="B88" s="753" t="s">
        <v>2511</v>
      </c>
      <c r="C88" s="758" t="s">
        <v>2512</v>
      </c>
      <c r="D88" s="750">
        <v>1</v>
      </c>
      <c r="E88" s="750"/>
      <c r="F88" s="750">
        <f t="shared" si="0"/>
        <v>0</v>
      </c>
    </row>
    <row r="89" spans="1:6" s="478" customFormat="1">
      <c r="A89" s="752"/>
      <c r="B89" s="753"/>
      <c r="C89" s="758"/>
      <c r="D89" s="750"/>
      <c r="E89" s="750"/>
      <c r="F89" s="750">
        <f t="shared" si="0"/>
        <v>0</v>
      </c>
    </row>
    <row r="90" spans="1:6" s="478" customFormat="1" ht="25.5" customHeight="1">
      <c r="A90" s="752" t="s">
        <v>10</v>
      </c>
      <c r="B90" s="753" t="s">
        <v>2513</v>
      </c>
      <c r="D90" s="750"/>
      <c r="E90" s="750"/>
      <c r="F90" s="750">
        <f t="shared" si="0"/>
        <v>0</v>
      </c>
    </row>
    <row r="91" spans="1:6" s="478" customFormat="1" ht="13.5" customHeight="1">
      <c r="A91" s="752"/>
      <c r="B91" s="753" t="s">
        <v>2514</v>
      </c>
      <c r="C91" s="755" t="s">
        <v>1</v>
      </c>
      <c r="D91" s="750">
        <v>1</v>
      </c>
      <c r="E91" s="750"/>
      <c r="F91" s="750">
        <f t="shared" si="0"/>
        <v>0</v>
      </c>
    </row>
    <row r="92" spans="1:6" ht="12" customHeight="1">
      <c r="A92" s="759"/>
      <c r="B92" s="771"/>
      <c r="C92" s="762"/>
      <c r="D92" s="772"/>
      <c r="E92" s="762"/>
      <c r="F92" s="762"/>
    </row>
    <row r="93" spans="1:6" s="478" customFormat="1" ht="41.25" customHeight="1">
      <c r="A93" s="752" t="s">
        <v>11</v>
      </c>
      <c r="B93" s="753" t="s">
        <v>2515</v>
      </c>
      <c r="C93" s="758" t="s">
        <v>1</v>
      </c>
      <c r="D93" s="750">
        <v>1</v>
      </c>
      <c r="E93" s="750"/>
      <c r="F93" s="750">
        <f>(D93*E93)</f>
        <v>0</v>
      </c>
    </row>
    <row r="94" spans="1:6" s="478" customFormat="1" ht="12" customHeight="1">
      <c r="A94" s="752"/>
      <c r="B94" s="773"/>
      <c r="C94" s="758"/>
      <c r="D94" s="750"/>
      <c r="E94" s="750"/>
      <c r="F94" s="750"/>
    </row>
    <row r="95" spans="1:6" s="478" customFormat="1" ht="27.75" customHeight="1">
      <c r="A95" s="752" t="s">
        <v>12</v>
      </c>
      <c r="B95" s="773" t="s">
        <v>2516</v>
      </c>
      <c r="C95" s="758"/>
      <c r="D95" s="750"/>
      <c r="E95" s="750"/>
      <c r="F95" s="750"/>
    </row>
    <row r="96" spans="1:6" s="478" customFormat="1" ht="25.5" customHeight="1">
      <c r="A96" s="752"/>
      <c r="B96" s="773" t="s">
        <v>2517</v>
      </c>
      <c r="C96" s="758" t="s">
        <v>1</v>
      </c>
      <c r="D96" s="750">
        <v>10</v>
      </c>
      <c r="E96" s="750"/>
      <c r="F96" s="750">
        <f>(D96*E96)</f>
        <v>0</v>
      </c>
    </row>
    <row r="97" spans="1:6" s="478" customFormat="1">
      <c r="A97" s="752"/>
      <c r="B97" s="753"/>
      <c r="C97" s="750"/>
      <c r="D97" s="768"/>
      <c r="E97" s="750"/>
      <c r="F97" s="750"/>
    </row>
    <row r="98" spans="1:6" s="478" customFormat="1" ht="76.5" customHeight="1">
      <c r="A98" s="752" t="s">
        <v>13</v>
      </c>
      <c r="B98" s="753" t="s">
        <v>2518</v>
      </c>
      <c r="C98" s="750"/>
      <c r="D98" s="768"/>
      <c r="E98" s="750"/>
      <c r="F98" s="750"/>
    </row>
    <row r="99" spans="1:6" s="478" customFormat="1" ht="37.5">
      <c r="A99" s="752"/>
      <c r="B99" s="753" t="s">
        <v>2519</v>
      </c>
      <c r="C99" s="758" t="s">
        <v>1</v>
      </c>
      <c r="D99" s="750">
        <v>1</v>
      </c>
      <c r="E99" s="750"/>
      <c r="F99" s="750">
        <f>(D99*E99)</f>
        <v>0</v>
      </c>
    </row>
    <row r="100" spans="1:6" s="478" customFormat="1">
      <c r="A100" s="752"/>
      <c r="B100" s="753"/>
      <c r="C100" s="758"/>
      <c r="D100" s="750"/>
      <c r="E100" s="750"/>
      <c r="F100" s="750"/>
    </row>
    <row r="101" spans="1:6" ht="26.25" customHeight="1">
      <c r="A101" s="752" t="s">
        <v>14</v>
      </c>
      <c r="B101" s="765" t="s">
        <v>2520</v>
      </c>
      <c r="C101" s="767"/>
      <c r="D101" s="762"/>
      <c r="E101" s="762"/>
      <c r="F101" s="762"/>
    </row>
    <row r="102" spans="1:6" s="478" customFormat="1" ht="26.25" customHeight="1">
      <c r="A102" s="752"/>
      <c r="B102" s="753" t="s">
        <v>2521</v>
      </c>
      <c r="C102" s="758" t="s">
        <v>1</v>
      </c>
      <c r="D102" s="750">
        <v>1</v>
      </c>
      <c r="E102" s="750"/>
      <c r="F102" s="750">
        <f>(D102*E102)</f>
        <v>0</v>
      </c>
    </row>
    <row r="103" spans="1:6" ht="15" customHeight="1">
      <c r="A103" s="759"/>
      <c r="B103" s="771"/>
      <c r="C103" s="767"/>
      <c r="D103" s="762"/>
      <c r="E103" s="762"/>
      <c r="F103" s="762"/>
    </row>
    <row r="104" spans="1:6" s="478" customFormat="1" ht="39.75" customHeight="1">
      <c r="A104" s="752" t="s">
        <v>15</v>
      </c>
      <c r="B104" s="774" t="s">
        <v>2522</v>
      </c>
      <c r="C104" s="758"/>
      <c r="D104" s="750"/>
      <c r="E104" s="750"/>
      <c r="F104" s="750">
        <f>(D104*E104)</f>
        <v>0</v>
      </c>
    </row>
    <row r="105" spans="1:6" s="478" customFormat="1" ht="65.25" customHeight="1">
      <c r="A105" s="752"/>
      <c r="B105" s="770" t="s">
        <v>2523</v>
      </c>
      <c r="C105" s="758"/>
      <c r="D105" s="750"/>
      <c r="E105" s="750"/>
      <c r="F105" s="750">
        <f>(D105*E105)</f>
        <v>0</v>
      </c>
    </row>
    <row r="106" spans="1:6" s="478" customFormat="1" ht="14.25" customHeight="1">
      <c r="A106" s="752"/>
      <c r="B106" s="774" t="s">
        <v>2524</v>
      </c>
      <c r="C106" s="758" t="s">
        <v>1</v>
      </c>
      <c r="D106" s="750">
        <v>1</v>
      </c>
      <c r="E106" s="750"/>
      <c r="F106" s="750">
        <f>(D106*E106)</f>
        <v>0</v>
      </c>
    </row>
    <row r="107" spans="1:6" s="478" customFormat="1" ht="14.25" customHeight="1">
      <c r="A107" s="752"/>
      <c r="B107" s="774"/>
      <c r="C107" s="758"/>
      <c r="D107" s="750"/>
      <c r="E107" s="750"/>
      <c r="F107" s="750"/>
    </row>
    <row r="108" spans="1:6" s="478" customFormat="1" ht="63.75" customHeight="1">
      <c r="A108" s="752" t="s">
        <v>16</v>
      </c>
      <c r="B108" s="765" t="s">
        <v>2525</v>
      </c>
      <c r="C108" s="758" t="s">
        <v>1</v>
      </c>
      <c r="D108" s="750">
        <v>15</v>
      </c>
      <c r="E108" s="750"/>
      <c r="F108" s="750">
        <f>(D108*E108)</f>
        <v>0</v>
      </c>
    </row>
    <row r="109" spans="1:6" s="478" customFormat="1" ht="14.25" customHeight="1">
      <c r="A109" s="752"/>
      <c r="B109" s="774"/>
      <c r="C109" s="758"/>
      <c r="D109" s="750"/>
      <c r="E109" s="750"/>
      <c r="F109" s="750"/>
    </row>
    <row r="110" spans="1:6" s="478" customFormat="1" ht="37.5">
      <c r="A110" s="752" t="s">
        <v>17</v>
      </c>
      <c r="B110" s="765" t="s">
        <v>2526</v>
      </c>
      <c r="C110" s="758" t="s">
        <v>360</v>
      </c>
      <c r="D110" s="750">
        <v>1</v>
      </c>
      <c r="E110" s="750"/>
      <c r="F110" s="750">
        <f>(D110*E110)</f>
        <v>0</v>
      </c>
    </row>
    <row r="111" spans="1:6" ht="12.75" customHeight="1">
      <c r="A111" s="759"/>
      <c r="B111" s="760"/>
      <c r="C111" s="767"/>
      <c r="D111" s="762"/>
      <c r="E111" s="762"/>
      <c r="F111" s="762">
        <f>(D111*E111)</f>
        <v>0</v>
      </c>
    </row>
    <row r="112" spans="1:6" s="478" customFormat="1" ht="39" customHeight="1">
      <c r="A112" s="752" t="s">
        <v>18</v>
      </c>
      <c r="B112" s="765" t="s">
        <v>2527</v>
      </c>
      <c r="C112" s="758" t="s">
        <v>360</v>
      </c>
      <c r="D112" s="750">
        <v>1</v>
      </c>
      <c r="E112" s="750"/>
      <c r="F112" s="750">
        <f>(D112*E112)</f>
        <v>0</v>
      </c>
    </row>
    <row r="113" spans="1:6" s="478" customFormat="1" ht="12.75" customHeight="1">
      <c r="A113" s="752"/>
      <c r="B113" s="765"/>
      <c r="C113" s="758"/>
      <c r="D113" s="750"/>
      <c r="E113" s="750"/>
      <c r="F113" s="750"/>
    </row>
    <row r="114" spans="1:6" s="478" customFormat="1" ht="95.25" customHeight="1">
      <c r="A114" s="752" t="s">
        <v>19</v>
      </c>
      <c r="B114" s="765" t="s">
        <v>2528</v>
      </c>
      <c r="C114" s="758" t="s">
        <v>1</v>
      </c>
      <c r="D114" s="750">
        <v>1</v>
      </c>
      <c r="E114" s="750"/>
      <c r="F114" s="750">
        <f>(D114*E114)</f>
        <v>0</v>
      </c>
    </row>
    <row r="115" spans="1:6" s="478" customFormat="1" ht="12.75" customHeight="1">
      <c r="A115" s="752"/>
      <c r="B115" s="765"/>
      <c r="C115" s="758"/>
      <c r="D115" s="750"/>
      <c r="E115" s="750"/>
      <c r="F115" s="750"/>
    </row>
    <row r="116" spans="1:6" s="478" customFormat="1" ht="12.75" customHeight="1">
      <c r="A116" s="752"/>
      <c r="B116" s="765"/>
      <c r="C116" s="758"/>
      <c r="D116" s="750"/>
      <c r="E116" s="750"/>
      <c r="F116" s="750"/>
    </row>
    <row r="117" spans="1:6" s="478" customFormat="1" ht="12.75" customHeight="1">
      <c r="A117" s="752"/>
      <c r="B117" s="765"/>
      <c r="C117" s="758"/>
      <c r="D117" s="750"/>
      <c r="E117" s="750"/>
      <c r="F117" s="750"/>
    </row>
    <row r="118" spans="1:6" s="478" customFormat="1" ht="12.75" customHeight="1">
      <c r="A118" s="752"/>
      <c r="B118" s="765"/>
      <c r="C118" s="758"/>
      <c r="D118" s="750"/>
      <c r="E118" s="750"/>
      <c r="F118" s="750"/>
    </row>
    <row r="119" spans="1:6" s="478" customFormat="1" ht="12.75" customHeight="1">
      <c r="A119" s="752"/>
      <c r="B119" s="765"/>
      <c r="C119" s="758"/>
      <c r="D119" s="750"/>
      <c r="E119" s="750"/>
      <c r="F119" s="750"/>
    </row>
    <row r="120" spans="1:6" s="478" customFormat="1" ht="12.75" customHeight="1">
      <c r="A120" s="775" t="s">
        <v>2488</v>
      </c>
      <c r="B120" s="776" t="s">
        <v>2529</v>
      </c>
      <c r="C120" s="777"/>
      <c r="D120" s="778"/>
      <c r="E120" s="779"/>
      <c r="F120" s="778">
        <f>SUM(F55:F118)</f>
        <v>0</v>
      </c>
    </row>
    <row r="121" spans="1:6">
      <c r="A121" s="759"/>
      <c r="B121" s="780"/>
      <c r="C121" s="761"/>
      <c r="D121" s="762"/>
      <c r="E121" s="763"/>
      <c r="F121" s="781"/>
    </row>
    <row r="122" spans="1:6" s="478" customFormat="1" ht="14">
      <c r="A122" s="747" t="s">
        <v>2530</v>
      </c>
      <c r="B122" s="748" t="s">
        <v>2531</v>
      </c>
      <c r="C122" s="749"/>
      <c r="D122" s="750"/>
      <c r="E122" s="754"/>
      <c r="F122" s="756"/>
    </row>
    <row r="123" spans="1:6" s="478" customFormat="1">
      <c r="A123" s="752"/>
      <c r="B123" s="782"/>
      <c r="C123" s="749"/>
      <c r="D123" s="750"/>
      <c r="E123" s="754"/>
      <c r="F123" s="756"/>
    </row>
    <row r="124" spans="1:6" s="478" customFormat="1" ht="100">
      <c r="A124" s="752" t="s">
        <v>0</v>
      </c>
      <c r="B124" s="765" t="s">
        <v>2532</v>
      </c>
      <c r="C124" s="749"/>
      <c r="D124" s="750"/>
      <c r="E124" s="751"/>
      <c r="F124" s="750"/>
    </row>
    <row r="125" spans="1:6" s="478" customFormat="1">
      <c r="A125" s="752"/>
      <c r="B125" s="757" t="s">
        <v>2533</v>
      </c>
      <c r="C125" s="758" t="s">
        <v>108</v>
      </c>
      <c r="D125" s="750">
        <v>20</v>
      </c>
      <c r="E125" s="750"/>
      <c r="F125" s="750">
        <f>(D125*E125)</f>
        <v>0</v>
      </c>
    </row>
    <row r="126" spans="1:6" s="478" customFormat="1">
      <c r="A126" s="752"/>
      <c r="B126" s="757" t="s">
        <v>2534</v>
      </c>
      <c r="C126" s="758" t="s">
        <v>108</v>
      </c>
      <c r="D126" s="750">
        <v>80</v>
      </c>
      <c r="E126" s="750"/>
      <c r="F126" s="750">
        <f>(D126*E126)</f>
        <v>0</v>
      </c>
    </row>
    <row r="127" spans="1:6" ht="15" customHeight="1">
      <c r="A127" s="759"/>
      <c r="B127" s="766"/>
      <c r="C127" s="767"/>
      <c r="D127" s="762"/>
      <c r="E127" s="762"/>
      <c r="F127" s="762"/>
    </row>
    <row r="128" spans="1:6" s="478" customFormat="1" ht="50">
      <c r="A128" s="752" t="s">
        <v>2</v>
      </c>
      <c r="B128" s="765" t="s">
        <v>2535</v>
      </c>
      <c r="C128" s="749"/>
      <c r="D128" s="768"/>
      <c r="E128" s="756"/>
      <c r="F128" s="756">
        <f>D128*E128</f>
        <v>0</v>
      </c>
    </row>
    <row r="129" spans="1:6" s="478" customFormat="1" ht="50">
      <c r="A129" s="752"/>
      <c r="B129" s="753" t="s">
        <v>2536</v>
      </c>
      <c r="C129" s="749"/>
      <c r="D129" s="768"/>
      <c r="E129" s="756"/>
      <c r="F129" s="756">
        <f>D129*E129</f>
        <v>0</v>
      </c>
    </row>
    <row r="130" spans="1:6" s="478" customFormat="1">
      <c r="A130" s="752"/>
      <c r="B130" s="757" t="s">
        <v>2537</v>
      </c>
      <c r="C130" s="758" t="s">
        <v>108</v>
      </c>
      <c r="D130" s="750">
        <v>100</v>
      </c>
      <c r="E130" s="750"/>
      <c r="F130" s="750">
        <f>(D130*E130)</f>
        <v>0</v>
      </c>
    </row>
    <row r="131" spans="1:6" s="478" customFormat="1">
      <c r="A131" s="752"/>
      <c r="B131" s="757" t="s">
        <v>2538</v>
      </c>
      <c r="C131" s="758" t="s">
        <v>108</v>
      </c>
      <c r="D131" s="750">
        <v>65</v>
      </c>
      <c r="E131" s="750"/>
      <c r="F131" s="750">
        <f>(D131*E131)</f>
        <v>0</v>
      </c>
    </row>
    <row r="132" spans="1:6" s="478" customFormat="1">
      <c r="A132" s="752"/>
      <c r="B132" s="757" t="s">
        <v>2539</v>
      </c>
      <c r="C132" s="758" t="s">
        <v>108</v>
      </c>
      <c r="D132" s="750">
        <v>150</v>
      </c>
      <c r="E132" s="750"/>
      <c r="F132" s="750">
        <f>(D132*E132)</f>
        <v>0</v>
      </c>
    </row>
    <row r="133" spans="1:6" ht="12.75" customHeight="1">
      <c r="A133" s="759"/>
      <c r="B133" s="766"/>
      <c r="C133" s="767"/>
      <c r="D133" s="762"/>
      <c r="E133" s="762"/>
      <c r="F133" s="762"/>
    </row>
    <row r="134" spans="1:6" s="478" customFormat="1" ht="75">
      <c r="A134" s="752" t="s">
        <v>3</v>
      </c>
      <c r="B134" s="765" t="s">
        <v>2540</v>
      </c>
      <c r="C134" s="749"/>
      <c r="D134" s="750"/>
      <c r="E134" s="750"/>
      <c r="F134" s="750">
        <f>(D134*E134)</f>
        <v>0</v>
      </c>
    </row>
    <row r="135" spans="1:6" s="478" customFormat="1" ht="50">
      <c r="A135" s="752"/>
      <c r="B135" s="753" t="s">
        <v>2536</v>
      </c>
      <c r="C135" s="749"/>
      <c r="D135" s="750"/>
      <c r="E135" s="750"/>
      <c r="F135" s="750"/>
    </row>
    <row r="136" spans="1:6" s="478" customFormat="1">
      <c r="A136" s="752"/>
      <c r="B136" s="757" t="s">
        <v>2541</v>
      </c>
      <c r="C136" s="758" t="s">
        <v>108</v>
      </c>
      <c r="D136" s="750">
        <v>110</v>
      </c>
      <c r="E136" s="750"/>
      <c r="F136" s="750">
        <f>(D136*E136)</f>
        <v>0</v>
      </c>
    </row>
    <row r="137" spans="1:6" s="478" customFormat="1">
      <c r="A137" s="752"/>
      <c r="B137" s="757" t="s">
        <v>2542</v>
      </c>
      <c r="C137" s="758" t="s">
        <v>108</v>
      </c>
      <c r="D137" s="750">
        <v>40</v>
      </c>
      <c r="E137" s="750"/>
      <c r="F137" s="750">
        <f>(D137*E137)</f>
        <v>0</v>
      </c>
    </row>
    <row r="138" spans="1:6" s="478" customFormat="1">
      <c r="A138" s="752"/>
      <c r="B138" s="757" t="s">
        <v>2538</v>
      </c>
      <c r="C138" s="758" t="s">
        <v>108</v>
      </c>
      <c r="D138" s="750">
        <v>15</v>
      </c>
      <c r="E138" s="750"/>
      <c r="F138" s="750">
        <f>(D138*E138)</f>
        <v>0</v>
      </c>
    </row>
    <row r="139" spans="1:6" s="478" customFormat="1">
      <c r="A139" s="752"/>
      <c r="B139" s="757"/>
      <c r="C139" s="758"/>
      <c r="D139" s="750"/>
      <c r="E139" s="750"/>
      <c r="F139" s="750">
        <f>(D139*E139)</f>
        <v>0</v>
      </c>
    </row>
    <row r="140" spans="1:6" s="478" customFormat="1" ht="37.5">
      <c r="A140" s="752" t="s">
        <v>4</v>
      </c>
      <c r="B140" s="765" t="s">
        <v>2543</v>
      </c>
      <c r="C140" s="758" t="s">
        <v>2512</v>
      </c>
      <c r="D140" s="750">
        <v>1</v>
      </c>
      <c r="E140" s="750"/>
      <c r="F140" s="750">
        <f>(D140*E140)</f>
        <v>0</v>
      </c>
    </row>
    <row r="141" spans="1:6" s="478" customFormat="1">
      <c r="A141" s="752"/>
      <c r="B141" s="765"/>
      <c r="C141" s="758"/>
      <c r="D141" s="750"/>
      <c r="E141" s="750"/>
      <c r="F141" s="750"/>
    </row>
    <row r="142" spans="1:6" s="478" customFormat="1" ht="75">
      <c r="A142" s="752" t="s">
        <v>5</v>
      </c>
      <c r="B142" s="765" t="s">
        <v>2544</v>
      </c>
      <c r="C142" s="758"/>
      <c r="D142" s="750"/>
      <c r="E142" s="750"/>
      <c r="F142" s="750"/>
    </row>
    <row r="143" spans="1:6" s="478" customFormat="1">
      <c r="A143" s="752"/>
      <c r="B143" s="765" t="s">
        <v>2545</v>
      </c>
      <c r="C143" s="478" t="s">
        <v>2546</v>
      </c>
      <c r="D143" s="621">
        <v>2</v>
      </c>
      <c r="E143" s="621"/>
      <c r="F143" s="621">
        <f>D143*E143</f>
        <v>0</v>
      </c>
    </row>
    <row r="144" spans="1:6" s="478" customFormat="1">
      <c r="A144" s="752"/>
      <c r="B144" s="765" t="s">
        <v>2547</v>
      </c>
      <c r="C144" s="478" t="s">
        <v>2546</v>
      </c>
      <c r="D144" s="621">
        <v>10</v>
      </c>
      <c r="E144" s="621"/>
      <c r="F144" s="621">
        <f>D144*E144</f>
        <v>0</v>
      </c>
    </row>
    <row r="145" spans="1:6" s="478" customFormat="1">
      <c r="A145" s="752"/>
      <c r="B145" s="765"/>
      <c r="C145" s="758"/>
      <c r="D145" s="750"/>
      <c r="E145" s="750"/>
      <c r="F145" s="750"/>
    </row>
    <row r="146" spans="1:6" s="478" customFormat="1" ht="50">
      <c r="A146" s="783" t="s">
        <v>8</v>
      </c>
      <c r="B146" s="753" t="s">
        <v>2548</v>
      </c>
      <c r="D146" s="621"/>
      <c r="E146" s="621"/>
      <c r="F146" s="621"/>
    </row>
    <row r="147" spans="1:6" s="478" customFormat="1">
      <c r="A147" s="783" t="s">
        <v>2549</v>
      </c>
      <c r="B147" s="753" t="s">
        <v>2550</v>
      </c>
      <c r="C147" s="478" t="s">
        <v>2546</v>
      </c>
      <c r="D147" s="621">
        <v>2</v>
      </c>
      <c r="E147" s="621"/>
      <c r="F147" s="621">
        <f>D147*E147</f>
        <v>0</v>
      </c>
    </row>
    <row r="148" spans="1:6" s="478" customFormat="1">
      <c r="A148" s="783"/>
      <c r="B148" s="757"/>
      <c r="D148" s="621"/>
      <c r="E148" s="621"/>
      <c r="F148" s="621"/>
    </row>
    <row r="149" spans="1:6" s="478" customFormat="1" ht="39" customHeight="1">
      <c r="A149" s="783" t="s">
        <v>9</v>
      </c>
      <c r="B149" s="753" t="s">
        <v>2551</v>
      </c>
      <c r="D149" s="621"/>
      <c r="E149" s="621"/>
      <c r="F149" s="621"/>
    </row>
    <row r="150" spans="1:6" s="478" customFormat="1">
      <c r="A150" s="783" t="s">
        <v>2549</v>
      </c>
      <c r="B150" s="753" t="s">
        <v>2550</v>
      </c>
      <c r="C150" s="478" t="s">
        <v>2546</v>
      </c>
      <c r="D150" s="621">
        <v>2</v>
      </c>
      <c r="E150" s="621"/>
      <c r="F150" s="621">
        <f>D150*E150</f>
        <v>0</v>
      </c>
    </row>
    <row r="151" spans="1:6">
      <c r="B151" s="771"/>
      <c r="C151" s="764"/>
      <c r="E151" s="785"/>
      <c r="F151" s="785"/>
    </row>
    <row r="152" spans="1:6" s="478" customFormat="1" ht="75">
      <c r="A152" s="752" t="s">
        <v>10</v>
      </c>
      <c r="B152" s="753" t="s">
        <v>2552</v>
      </c>
      <c r="C152" s="749"/>
      <c r="D152" s="750"/>
      <c r="E152" s="751"/>
      <c r="F152" s="750">
        <f t="shared" ref="F152:F164" si="1">(D152*E152)</f>
        <v>0</v>
      </c>
    </row>
    <row r="153" spans="1:6" s="478" customFormat="1">
      <c r="A153" s="752"/>
      <c r="B153" s="757" t="s">
        <v>2553</v>
      </c>
      <c r="C153" s="758" t="s">
        <v>1</v>
      </c>
      <c r="D153" s="750">
        <v>10</v>
      </c>
      <c r="E153" s="750"/>
      <c r="F153" s="750">
        <f t="shared" si="1"/>
        <v>0</v>
      </c>
    </row>
    <row r="154" spans="1:6" s="478" customFormat="1">
      <c r="A154" s="752"/>
      <c r="B154" s="757" t="s">
        <v>2554</v>
      </c>
      <c r="C154" s="758" t="s">
        <v>1</v>
      </c>
      <c r="D154" s="750">
        <v>5</v>
      </c>
      <c r="E154" s="750"/>
      <c r="F154" s="750">
        <f t="shared" si="1"/>
        <v>0</v>
      </c>
    </row>
    <row r="155" spans="1:6" s="478" customFormat="1">
      <c r="A155" s="752"/>
      <c r="B155" s="770"/>
      <c r="C155" s="749"/>
      <c r="D155" s="750"/>
      <c r="E155" s="750"/>
      <c r="F155" s="750">
        <f t="shared" si="1"/>
        <v>0</v>
      </c>
    </row>
    <row r="156" spans="1:6" s="478" customFormat="1" ht="82.5" customHeight="1">
      <c r="A156" s="752" t="s">
        <v>11</v>
      </c>
      <c r="B156" s="753" t="s">
        <v>2555</v>
      </c>
      <c r="C156" s="758" t="s">
        <v>1</v>
      </c>
      <c r="D156" s="750">
        <v>4</v>
      </c>
      <c r="E156" s="750"/>
      <c r="F156" s="750">
        <f t="shared" si="1"/>
        <v>0</v>
      </c>
    </row>
    <row r="157" spans="1:6" s="478" customFormat="1" ht="13.5" customHeight="1">
      <c r="A157" s="752"/>
      <c r="B157" s="753"/>
      <c r="C157" s="758"/>
      <c r="D157" s="750"/>
      <c r="E157" s="750"/>
      <c r="F157" s="750"/>
    </row>
    <row r="158" spans="1:6" s="478" customFormat="1" ht="30.75" customHeight="1">
      <c r="A158" s="752" t="s">
        <v>12</v>
      </c>
      <c r="B158" s="770" t="s">
        <v>2556</v>
      </c>
      <c r="C158" s="758"/>
      <c r="D158" s="750"/>
      <c r="E158" s="750"/>
      <c r="F158" s="750"/>
    </row>
    <row r="159" spans="1:6" s="478" customFormat="1" ht="14.25" customHeight="1">
      <c r="A159" s="752"/>
      <c r="B159" s="770" t="s">
        <v>2557</v>
      </c>
      <c r="C159" s="758" t="s">
        <v>1</v>
      </c>
      <c r="D159" s="750">
        <v>1</v>
      </c>
      <c r="E159" s="750"/>
      <c r="F159" s="750">
        <f t="shared" ref="F159:F162" si="2">(D159*E159)</f>
        <v>0</v>
      </c>
    </row>
    <row r="160" spans="1:6" s="478" customFormat="1" ht="14.25" customHeight="1">
      <c r="A160" s="752"/>
      <c r="B160" s="770" t="s">
        <v>2558</v>
      </c>
      <c r="C160" s="758" t="s">
        <v>1</v>
      </c>
      <c r="D160" s="750">
        <v>1</v>
      </c>
      <c r="E160" s="750"/>
      <c r="F160" s="750">
        <f t="shared" si="2"/>
        <v>0</v>
      </c>
    </row>
    <row r="161" spans="1:6" s="478" customFormat="1" ht="14.25" customHeight="1">
      <c r="A161" s="752"/>
      <c r="B161" s="770"/>
      <c r="C161" s="758"/>
      <c r="D161" s="750"/>
      <c r="E161" s="750"/>
      <c r="F161" s="750"/>
    </row>
    <row r="162" spans="1:6" s="478" customFormat="1" ht="54.75" customHeight="1">
      <c r="A162" s="752" t="s">
        <v>13</v>
      </c>
      <c r="B162" s="786" t="s">
        <v>2559</v>
      </c>
      <c r="C162" s="758" t="s">
        <v>1</v>
      </c>
      <c r="D162" s="750">
        <v>2</v>
      </c>
      <c r="E162" s="750"/>
      <c r="F162" s="750">
        <f t="shared" si="2"/>
        <v>0</v>
      </c>
    </row>
    <row r="163" spans="1:6" s="478" customFormat="1" ht="14.25" customHeight="1">
      <c r="A163" s="752"/>
      <c r="B163" s="770"/>
      <c r="C163" s="758"/>
      <c r="D163" s="750"/>
      <c r="E163" s="750"/>
      <c r="F163" s="750"/>
    </row>
    <row r="164" spans="1:6" s="478" customFormat="1" ht="112.5">
      <c r="A164" s="752" t="s">
        <v>14</v>
      </c>
      <c r="B164" s="773" t="s">
        <v>2560</v>
      </c>
      <c r="C164" s="758" t="s">
        <v>1</v>
      </c>
      <c r="D164" s="750">
        <v>2</v>
      </c>
      <c r="E164" s="750"/>
      <c r="F164" s="750">
        <f t="shared" si="1"/>
        <v>0</v>
      </c>
    </row>
    <row r="165" spans="1:6" s="478" customFormat="1" ht="13.5" customHeight="1">
      <c r="A165" s="752"/>
      <c r="B165" s="765"/>
      <c r="C165" s="758"/>
      <c r="D165" s="750"/>
      <c r="E165" s="750"/>
      <c r="F165" s="750"/>
    </row>
    <row r="166" spans="1:6" s="478" customFormat="1" ht="55.5" customHeight="1">
      <c r="A166" s="752" t="s">
        <v>15</v>
      </c>
      <c r="B166" s="603" t="s">
        <v>2561</v>
      </c>
      <c r="C166" s="758" t="s">
        <v>1</v>
      </c>
      <c r="D166" s="750">
        <v>2</v>
      </c>
      <c r="E166" s="750"/>
      <c r="F166" s="750">
        <f t="shared" ref="F166" si="3">(D166*E166)</f>
        <v>0</v>
      </c>
    </row>
    <row r="167" spans="1:6" s="478" customFormat="1">
      <c r="A167" s="752"/>
      <c r="B167" s="603"/>
      <c r="C167" s="758"/>
      <c r="D167" s="750"/>
      <c r="E167" s="750"/>
      <c r="F167" s="750"/>
    </row>
    <row r="168" spans="1:6" s="478" customFormat="1" ht="51.75" customHeight="1">
      <c r="A168" s="752" t="s">
        <v>16</v>
      </c>
      <c r="B168" s="753" t="s">
        <v>2562</v>
      </c>
      <c r="C168" s="758" t="s">
        <v>1</v>
      </c>
      <c r="D168" s="750">
        <v>1</v>
      </c>
      <c r="E168" s="750"/>
      <c r="F168" s="750">
        <f>(D168*E168)</f>
        <v>0</v>
      </c>
    </row>
    <row r="169" spans="1:6" s="478" customFormat="1" ht="13.5" customHeight="1">
      <c r="A169" s="752"/>
      <c r="B169" s="765"/>
      <c r="C169" s="758"/>
      <c r="D169" s="750"/>
      <c r="E169" s="750"/>
      <c r="F169" s="750">
        <f>(D169*E169)</f>
        <v>0</v>
      </c>
    </row>
    <row r="170" spans="1:6" s="478" customFormat="1" ht="39" customHeight="1">
      <c r="A170" s="752" t="s">
        <v>17</v>
      </c>
      <c r="B170" s="753" t="s">
        <v>2563</v>
      </c>
      <c r="C170" s="758" t="s">
        <v>1</v>
      </c>
      <c r="D170" s="750">
        <v>16</v>
      </c>
      <c r="E170" s="750"/>
      <c r="F170" s="750">
        <f>(D170*E170)</f>
        <v>0</v>
      </c>
    </row>
    <row r="171" spans="1:6" s="478" customFormat="1" ht="13.5" customHeight="1">
      <c r="A171" s="752"/>
      <c r="B171" s="765"/>
      <c r="C171" s="758"/>
      <c r="D171" s="750"/>
      <c r="E171" s="750"/>
      <c r="F171" s="750"/>
    </row>
    <row r="172" spans="1:6" s="478" customFormat="1" ht="39" customHeight="1">
      <c r="A172" s="752" t="s">
        <v>18</v>
      </c>
      <c r="B172" s="753" t="s">
        <v>2564</v>
      </c>
      <c r="C172" s="758" t="s">
        <v>108</v>
      </c>
      <c r="D172" s="750">
        <v>13</v>
      </c>
      <c r="E172" s="750"/>
      <c r="F172" s="750">
        <f>(D172*E172)</f>
        <v>0</v>
      </c>
    </row>
    <row r="173" spans="1:6" s="478" customFormat="1" ht="13.5" customHeight="1">
      <c r="A173" s="752"/>
      <c r="B173" s="765"/>
      <c r="C173" s="758"/>
      <c r="D173" s="750"/>
      <c r="E173" s="750"/>
      <c r="F173" s="750"/>
    </row>
    <row r="174" spans="1:6" s="478" customFormat="1" ht="26.25" customHeight="1">
      <c r="A174" s="752" t="s">
        <v>19</v>
      </c>
      <c r="B174" s="753" t="s">
        <v>2565</v>
      </c>
      <c r="C174" s="758" t="s">
        <v>1</v>
      </c>
      <c r="D174" s="750">
        <v>12</v>
      </c>
      <c r="E174" s="750"/>
      <c r="F174" s="750">
        <f>(D174*E174)</f>
        <v>0</v>
      </c>
    </row>
    <row r="175" spans="1:6" s="478" customFormat="1" ht="13.5" customHeight="1">
      <c r="A175" s="752"/>
      <c r="B175" s="765"/>
      <c r="C175" s="758"/>
      <c r="D175" s="750"/>
      <c r="E175" s="750"/>
      <c r="F175" s="750"/>
    </row>
    <row r="176" spans="1:6" s="478" customFormat="1" ht="50">
      <c r="A176" s="752" t="s">
        <v>20</v>
      </c>
      <c r="B176" s="753" t="s">
        <v>2566</v>
      </c>
      <c r="C176" s="758"/>
      <c r="D176" s="750"/>
      <c r="E176" s="750"/>
      <c r="F176" s="750"/>
    </row>
    <row r="177" spans="1:6" s="478" customFormat="1" ht="37.5">
      <c r="A177" s="752"/>
      <c r="B177" s="753" t="s">
        <v>2567</v>
      </c>
      <c r="C177" s="758"/>
      <c r="D177" s="750"/>
      <c r="E177" s="750"/>
      <c r="F177" s="750"/>
    </row>
    <row r="178" spans="1:6" s="478" customFormat="1">
      <c r="A178" s="752"/>
      <c r="B178" s="753"/>
      <c r="C178" s="758"/>
      <c r="D178" s="750"/>
      <c r="E178" s="750"/>
      <c r="F178" s="750"/>
    </row>
    <row r="179" spans="1:6" s="478" customFormat="1" ht="112.5">
      <c r="A179" s="752"/>
      <c r="B179" s="753" t="s">
        <v>2568</v>
      </c>
      <c r="C179" s="758"/>
      <c r="D179" s="750"/>
      <c r="E179" s="750"/>
      <c r="F179" s="750"/>
    </row>
    <row r="180" spans="1:6" s="478" customFormat="1" ht="50">
      <c r="A180" s="752"/>
      <c r="B180" s="753" t="s">
        <v>2569</v>
      </c>
      <c r="C180" s="758"/>
      <c r="D180" s="750"/>
      <c r="E180" s="750"/>
      <c r="F180" s="750"/>
    </row>
    <row r="181" spans="1:6" s="478" customFormat="1">
      <c r="A181" s="752"/>
      <c r="B181" s="588" t="s">
        <v>2570</v>
      </c>
      <c r="C181" s="758" t="s">
        <v>1</v>
      </c>
      <c r="D181" s="750">
        <v>1</v>
      </c>
      <c r="E181" s="750"/>
      <c r="F181" s="750">
        <f>(D181*E181)</f>
        <v>0</v>
      </c>
    </row>
    <row r="182" spans="1:6" s="478" customFormat="1">
      <c r="A182" s="752"/>
      <c r="B182" s="588"/>
      <c r="C182" s="758"/>
      <c r="D182" s="750"/>
      <c r="E182" s="750"/>
      <c r="F182" s="750"/>
    </row>
    <row r="183" spans="1:6" s="790" customFormat="1" ht="266.25" customHeight="1">
      <c r="A183" s="752" t="s">
        <v>21</v>
      </c>
      <c r="B183" s="753" t="s">
        <v>2571</v>
      </c>
      <c r="C183" s="787"/>
      <c r="D183" s="788"/>
      <c r="E183" s="789"/>
      <c r="F183" s="789"/>
    </row>
    <row r="184" spans="1:6" s="790" customFormat="1" ht="27.75" customHeight="1">
      <c r="A184" s="791"/>
      <c r="B184" s="753" t="s">
        <v>2572</v>
      </c>
      <c r="C184" s="787"/>
      <c r="D184" s="788"/>
      <c r="E184" s="789"/>
      <c r="F184" s="789"/>
    </row>
    <row r="185" spans="1:6" s="790" customFormat="1" ht="13">
      <c r="A185" s="791"/>
      <c r="B185" s="753" t="s">
        <v>2573</v>
      </c>
      <c r="C185" s="787"/>
      <c r="D185" s="788"/>
      <c r="E185" s="789"/>
      <c r="F185" s="789"/>
    </row>
    <row r="186" spans="1:6" s="790" customFormat="1" ht="15.75" customHeight="1">
      <c r="A186" s="791"/>
      <c r="B186" s="753" t="s">
        <v>2574</v>
      </c>
      <c r="C186" s="787"/>
      <c r="D186" s="788"/>
      <c r="E186" s="789"/>
      <c r="F186" s="789"/>
    </row>
    <row r="187" spans="1:6" s="790" customFormat="1" ht="13">
      <c r="A187" s="791"/>
      <c r="B187" s="753" t="s">
        <v>2575</v>
      </c>
      <c r="C187" s="787"/>
      <c r="D187" s="788"/>
      <c r="E187" s="789"/>
      <c r="F187" s="789"/>
    </row>
    <row r="188" spans="1:6" s="790" customFormat="1" ht="13">
      <c r="A188" s="791"/>
      <c r="B188" s="753"/>
      <c r="C188" s="787"/>
      <c r="D188" s="788"/>
      <c r="E188" s="789"/>
      <c r="F188" s="789"/>
    </row>
    <row r="189" spans="1:6" s="790" customFormat="1" ht="13">
      <c r="A189" s="791"/>
      <c r="B189" s="753" t="s">
        <v>2576</v>
      </c>
      <c r="C189" s="787"/>
      <c r="D189" s="788"/>
      <c r="E189" s="789"/>
      <c r="F189" s="789"/>
    </row>
    <row r="190" spans="1:6" s="790" customFormat="1" ht="233.25" customHeight="1">
      <c r="A190" s="791"/>
      <c r="B190" s="753" t="s">
        <v>2577</v>
      </c>
      <c r="C190" s="787"/>
      <c r="D190" s="788"/>
      <c r="E190" s="789"/>
      <c r="F190" s="789"/>
    </row>
    <row r="191" spans="1:6" s="790" customFormat="1" ht="25">
      <c r="A191" s="791"/>
      <c r="B191" s="753" t="s">
        <v>2578</v>
      </c>
      <c r="C191" s="787" t="s">
        <v>1</v>
      </c>
      <c r="D191" s="750">
        <v>2</v>
      </c>
      <c r="E191" s="750"/>
      <c r="F191" s="750">
        <f>D191*E191</f>
        <v>0</v>
      </c>
    </row>
    <row r="192" spans="1:6" s="790" customFormat="1" ht="13">
      <c r="A192" s="791"/>
      <c r="B192" s="753"/>
      <c r="C192" s="787"/>
      <c r="D192" s="750"/>
      <c r="E192" s="750"/>
      <c r="F192" s="750"/>
    </row>
    <row r="193" spans="1:6" s="478" customFormat="1" ht="50">
      <c r="A193" s="752" t="s">
        <v>22</v>
      </c>
      <c r="B193" s="753" t="s">
        <v>2579</v>
      </c>
      <c r="C193" s="758" t="s">
        <v>108</v>
      </c>
      <c r="D193" s="750">
        <v>36</v>
      </c>
      <c r="E193" s="750"/>
      <c r="F193" s="750">
        <f>(D193*E193)</f>
        <v>0</v>
      </c>
    </row>
    <row r="194" spans="1:6" s="478" customFormat="1">
      <c r="A194" s="752"/>
      <c r="B194" s="588"/>
      <c r="C194" s="758"/>
      <c r="D194" s="750"/>
      <c r="E194" s="750"/>
      <c r="F194" s="750"/>
    </row>
    <row r="195" spans="1:6" s="478" customFormat="1" ht="42.75" customHeight="1">
      <c r="A195" s="752" t="s">
        <v>23</v>
      </c>
      <c r="B195" s="753" t="s">
        <v>2580</v>
      </c>
      <c r="C195" s="792" t="s">
        <v>1</v>
      </c>
      <c r="D195" s="768">
        <v>1</v>
      </c>
      <c r="E195" s="750"/>
      <c r="F195" s="750">
        <f>D195*E195</f>
        <v>0</v>
      </c>
    </row>
    <row r="196" spans="1:6" s="478" customFormat="1" ht="12.75" customHeight="1">
      <c r="A196" s="752"/>
      <c r="B196" s="753"/>
      <c r="C196" s="792"/>
      <c r="D196" s="768"/>
      <c r="E196" s="750"/>
      <c r="F196" s="750"/>
    </row>
    <row r="197" spans="1:6" s="478" customFormat="1" ht="26.25" customHeight="1">
      <c r="A197" s="752">
        <v>22</v>
      </c>
      <c r="B197" s="753" t="s">
        <v>2581</v>
      </c>
      <c r="C197" s="792"/>
      <c r="D197" s="768"/>
      <c r="E197" s="750"/>
      <c r="F197" s="750"/>
    </row>
    <row r="198" spans="1:6" s="478" customFormat="1" ht="12.75" customHeight="1">
      <c r="A198" s="752"/>
      <c r="B198" s="753" t="s">
        <v>2582</v>
      </c>
      <c r="C198" s="792" t="s">
        <v>1</v>
      </c>
      <c r="D198" s="768">
        <v>3</v>
      </c>
      <c r="E198" s="750"/>
      <c r="F198" s="750">
        <f>D198*E198</f>
        <v>0</v>
      </c>
    </row>
    <row r="199" spans="1:6" s="478" customFormat="1" ht="12.75" customHeight="1">
      <c r="A199" s="752"/>
      <c r="B199" s="753" t="s">
        <v>2583</v>
      </c>
      <c r="C199" s="792" t="s">
        <v>1</v>
      </c>
      <c r="D199" s="768">
        <v>3</v>
      </c>
      <c r="E199" s="750"/>
      <c r="F199" s="750">
        <f>D199*E199</f>
        <v>0</v>
      </c>
    </row>
    <row r="200" spans="1:6" s="478" customFormat="1" ht="12.75" customHeight="1">
      <c r="A200" s="752"/>
      <c r="B200" s="753" t="s">
        <v>2584</v>
      </c>
      <c r="C200" s="792" t="s">
        <v>1</v>
      </c>
      <c r="D200" s="768">
        <v>3</v>
      </c>
      <c r="E200" s="750"/>
      <c r="F200" s="750">
        <f>D200*E200</f>
        <v>0</v>
      </c>
    </row>
    <row r="201" spans="1:6" s="478" customFormat="1" ht="12.75" customHeight="1">
      <c r="A201" s="752"/>
      <c r="B201" s="753"/>
      <c r="C201" s="792"/>
      <c r="D201" s="768"/>
      <c r="E201" s="762"/>
      <c r="F201" s="762"/>
    </row>
    <row r="202" spans="1:6" s="478" customFormat="1" ht="12.75" customHeight="1">
      <c r="A202" s="752"/>
      <c r="B202" s="765"/>
      <c r="C202" s="758"/>
      <c r="D202" s="750"/>
      <c r="E202" s="750"/>
      <c r="F202" s="756">
        <f>D202*E202-0.1*(D202*E202)</f>
        <v>0</v>
      </c>
    </row>
    <row r="203" spans="1:6" s="478" customFormat="1" ht="13.5" customHeight="1">
      <c r="A203" s="775" t="s">
        <v>2530</v>
      </c>
      <c r="B203" s="776" t="s">
        <v>2585</v>
      </c>
      <c r="C203" s="777"/>
      <c r="D203" s="778"/>
      <c r="E203" s="779"/>
      <c r="F203" s="778">
        <f>SUM(F124:F202)</f>
        <v>0</v>
      </c>
    </row>
    <row r="204" spans="1:6" s="478" customFormat="1" ht="13.5" customHeight="1">
      <c r="A204" s="793"/>
      <c r="B204" s="794"/>
      <c r="C204" s="793"/>
      <c r="D204" s="795"/>
      <c r="E204" s="796"/>
      <c r="F204" s="795"/>
    </row>
    <row r="205" spans="1:6" s="478" customFormat="1" ht="16.5" customHeight="1">
      <c r="A205" s="747" t="s">
        <v>2586</v>
      </c>
      <c r="B205" s="797" t="s">
        <v>2587</v>
      </c>
      <c r="C205" s="758"/>
      <c r="D205" s="750"/>
      <c r="E205" s="756"/>
      <c r="F205" s="756"/>
    </row>
    <row r="206" spans="1:6" s="478" customFormat="1" ht="12.75" customHeight="1">
      <c r="A206" s="752"/>
      <c r="B206" s="753" t="s">
        <v>34</v>
      </c>
      <c r="D206" s="750"/>
      <c r="E206" s="750"/>
      <c r="F206" s="750"/>
    </row>
    <row r="207" spans="1:6" s="478" customFormat="1" ht="89.25" customHeight="1">
      <c r="A207" s="752" t="s">
        <v>0</v>
      </c>
      <c r="B207" s="753" t="s">
        <v>2588</v>
      </c>
      <c r="C207" s="755" t="s">
        <v>1</v>
      </c>
      <c r="D207" s="750">
        <v>19</v>
      </c>
      <c r="E207" s="750"/>
      <c r="F207" s="750">
        <f>(D207*E207)</f>
        <v>0</v>
      </c>
    </row>
    <row r="208" spans="1:6" s="478" customFormat="1" ht="12.75" customHeight="1">
      <c r="A208" s="752"/>
      <c r="B208" s="770"/>
      <c r="C208" s="758"/>
      <c r="D208" s="750"/>
      <c r="E208" s="750"/>
      <c r="F208" s="750">
        <f>D208*E208-0.1*(D208*E208)</f>
        <v>0</v>
      </c>
    </row>
    <row r="209" spans="1:6" s="478" customFormat="1" ht="338.25" customHeight="1">
      <c r="A209" s="752" t="s">
        <v>2</v>
      </c>
      <c r="B209" s="463" t="s">
        <v>2589</v>
      </c>
      <c r="C209" s="758"/>
      <c r="D209" s="750"/>
      <c r="E209" s="750"/>
      <c r="F209" s="750"/>
    </row>
    <row r="210" spans="1:6" s="478" customFormat="1" ht="13.5" customHeight="1">
      <c r="A210" s="752"/>
      <c r="B210" s="765" t="s">
        <v>2590</v>
      </c>
      <c r="C210" s="758" t="s">
        <v>1</v>
      </c>
      <c r="D210" s="750">
        <v>23</v>
      </c>
      <c r="E210" s="750"/>
      <c r="F210" s="750">
        <f>(D210*E210)</f>
        <v>0</v>
      </c>
    </row>
    <row r="211" spans="1:6">
      <c r="A211" s="759"/>
      <c r="B211" s="474"/>
      <c r="C211" s="767"/>
      <c r="D211" s="762"/>
      <c r="E211" s="762"/>
      <c r="F211" s="762"/>
    </row>
    <row r="212" spans="1:6" ht="50">
      <c r="A212" s="752" t="s">
        <v>3</v>
      </c>
      <c r="B212" s="753" t="s">
        <v>2591</v>
      </c>
      <c r="C212" s="758" t="s">
        <v>1</v>
      </c>
      <c r="D212" s="750">
        <v>6</v>
      </c>
      <c r="E212" s="750"/>
      <c r="F212" s="750">
        <f>(D212*E212)</f>
        <v>0</v>
      </c>
    </row>
    <row r="213" spans="1:6">
      <c r="A213" s="759"/>
      <c r="B213" s="474"/>
      <c r="C213" s="767"/>
      <c r="D213" s="762"/>
      <c r="E213" s="762"/>
      <c r="F213" s="762"/>
    </row>
    <row r="214" spans="1:6" s="478" customFormat="1" ht="63.75" customHeight="1">
      <c r="A214" s="752" t="s">
        <v>4</v>
      </c>
      <c r="B214" s="463" t="s">
        <v>2592</v>
      </c>
      <c r="C214" s="758" t="s">
        <v>1</v>
      </c>
      <c r="D214" s="750">
        <v>3</v>
      </c>
      <c r="E214" s="750"/>
      <c r="F214" s="750">
        <f>(D214*E214)</f>
        <v>0</v>
      </c>
    </row>
    <row r="215" spans="1:6" ht="13.5" customHeight="1">
      <c r="A215" s="759"/>
      <c r="B215" s="474"/>
      <c r="C215" s="767"/>
      <c r="D215" s="762"/>
      <c r="E215" s="762"/>
      <c r="F215" s="762"/>
    </row>
    <row r="216" spans="1:6" s="478" customFormat="1" ht="25">
      <c r="A216" s="752" t="s">
        <v>5</v>
      </c>
      <c r="B216" s="782" t="s">
        <v>2593</v>
      </c>
      <c r="C216" s="749"/>
      <c r="D216" s="750"/>
      <c r="E216" s="756"/>
      <c r="F216" s="750">
        <f>D216*E216</f>
        <v>0</v>
      </c>
    </row>
    <row r="217" spans="1:6" s="478" customFormat="1">
      <c r="A217" s="752"/>
      <c r="B217" s="798" t="s">
        <v>2594</v>
      </c>
      <c r="C217" s="749" t="s">
        <v>1</v>
      </c>
      <c r="D217" s="750">
        <v>23</v>
      </c>
      <c r="E217" s="756"/>
      <c r="F217" s="750">
        <f>D217*E217</f>
        <v>0</v>
      </c>
    </row>
    <row r="218" spans="1:6" s="478" customFormat="1">
      <c r="A218" s="752"/>
      <c r="B218" s="798" t="s">
        <v>2595</v>
      </c>
      <c r="C218" s="749" t="s">
        <v>1</v>
      </c>
      <c r="D218" s="750">
        <v>23</v>
      </c>
      <c r="E218" s="756"/>
      <c r="F218" s="750">
        <f>D218*E218</f>
        <v>0</v>
      </c>
    </row>
    <row r="219" spans="1:6" s="478" customFormat="1" ht="13.5" customHeight="1">
      <c r="A219" s="752"/>
      <c r="B219" s="798" t="s">
        <v>2596</v>
      </c>
      <c r="C219" s="749" t="s">
        <v>1</v>
      </c>
      <c r="D219" s="750">
        <v>19</v>
      </c>
      <c r="E219" s="756"/>
      <c r="F219" s="750">
        <f>D219*E219</f>
        <v>0</v>
      </c>
    </row>
    <row r="220" spans="1:6" s="478" customFormat="1" ht="14.25" customHeight="1">
      <c r="A220" s="752"/>
      <c r="B220" s="798" t="s">
        <v>2597</v>
      </c>
      <c r="C220" s="749" t="s">
        <v>1</v>
      </c>
      <c r="D220" s="750">
        <v>10</v>
      </c>
      <c r="E220" s="756"/>
      <c r="F220" s="750">
        <f>D220*E220</f>
        <v>0</v>
      </c>
    </row>
    <row r="221" spans="1:6" ht="10.5" customHeight="1">
      <c r="A221" s="759"/>
      <c r="B221" s="799"/>
      <c r="C221" s="761"/>
      <c r="D221" s="762"/>
      <c r="E221" s="781"/>
      <c r="F221" s="762"/>
    </row>
    <row r="222" spans="1:6" s="478" customFormat="1" ht="51.75" customHeight="1">
      <c r="A222" s="752" t="s">
        <v>8</v>
      </c>
      <c r="B222" s="753" t="s">
        <v>2598</v>
      </c>
      <c r="C222" s="749"/>
      <c r="D222" s="750"/>
      <c r="E222" s="756"/>
      <c r="F222" s="750"/>
    </row>
    <row r="223" spans="1:6" s="478" customFormat="1" ht="38.25" customHeight="1">
      <c r="A223" s="752"/>
      <c r="B223" s="800" t="s">
        <v>2599</v>
      </c>
      <c r="C223" s="737" t="s">
        <v>1</v>
      </c>
      <c r="D223" s="768">
        <v>1</v>
      </c>
      <c r="E223" s="768"/>
      <c r="F223" s="768">
        <f>D223*E223</f>
        <v>0</v>
      </c>
    </row>
    <row r="224" spans="1:6" s="478" customFormat="1" ht="15" customHeight="1">
      <c r="A224" s="752"/>
      <c r="B224" s="800"/>
      <c r="C224" s="737"/>
      <c r="D224" s="768"/>
      <c r="E224" s="768"/>
      <c r="F224" s="768"/>
    </row>
    <row r="225" spans="1:6" ht="15" customHeight="1">
      <c r="A225" s="759"/>
      <c r="B225" s="801"/>
      <c r="C225" s="802"/>
      <c r="D225" s="772"/>
      <c r="E225" s="772"/>
      <c r="F225" s="772"/>
    </row>
    <row r="226" spans="1:6" ht="12.75" customHeight="1">
      <c r="A226" s="759"/>
      <c r="B226" s="801"/>
      <c r="C226" s="802"/>
      <c r="D226" s="772"/>
      <c r="E226" s="772"/>
      <c r="F226" s="772"/>
    </row>
    <row r="227" spans="1:6" s="478" customFormat="1" ht="16.5" customHeight="1">
      <c r="A227" s="775" t="s">
        <v>2586</v>
      </c>
      <c r="B227" s="776" t="s">
        <v>2600</v>
      </c>
      <c r="C227" s="777"/>
      <c r="D227" s="778"/>
      <c r="E227" s="779"/>
      <c r="F227" s="778">
        <f>SUM(F206:F224)</f>
        <v>0</v>
      </c>
    </row>
    <row r="228" spans="1:6" s="478" customFormat="1" ht="16.5" customHeight="1">
      <c r="A228" s="775"/>
      <c r="B228" s="803"/>
      <c r="C228" s="775"/>
      <c r="D228" s="804"/>
      <c r="E228" s="805"/>
      <c r="F228" s="804"/>
    </row>
    <row r="229" spans="1:6" s="478" customFormat="1" ht="14.25" customHeight="1">
      <c r="A229" s="747" t="s">
        <v>2601</v>
      </c>
      <c r="B229" s="748" t="s">
        <v>911</v>
      </c>
      <c r="C229" s="806"/>
      <c r="D229" s="807"/>
      <c r="E229" s="804"/>
      <c r="F229" s="804"/>
    </row>
    <row r="230" spans="1:6" ht="12.75" customHeight="1">
      <c r="A230" s="808"/>
      <c r="B230" s="809"/>
      <c r="C230" s="810"/>
      <c r="D230" s="811"/>
      <c r="E230" s="811"/>
      <c r="F230" s="762">
        <f>D230*E230</f>
        <v>0</v>
      </c>
    </row>
    <row r="231" spans="1:6" ht="42" customHeight="1">
      <c r="A231" s="752" t="s">
        <v>0</v>
      </c>
      <c r="B231" s="753" t="s">
        <v>2602</v>
      </c>
      <c r="C231" s="478" t="s">
        <v>2603</v>
      </c>
      <c r="D231" s="750">
        <v>100</v>
      </c>
      <c r="E231" s="750"/>
      <c r="F231" s="750">
        <f t="shared" ref="F231" si="4">(D231*E231)</f>
        <v>0</v>
      </c>
    </row>
    <row r="232" spans="1:6" ht="12.75" customHeight="1">
      <c r="A232" s="808"/>
      <c r="B232" s="809"/>
      <c r="C232" s="810"/>
      <c r="D232" s="811"/>
      <c r="E232" s="811"/>
      <c r="F232" s="762"/>
    </row>
    <row r="233" spans="1:6" s="478" customFormat="1" ht="64.5" customHeight="1">
      <c r="A233" s="752" t="s">
        <v>2</v>
      </c>
      <c r="B233" s="753" t="s">
        <v>2604</v>
      </c>
      <c r="D233" s="750"/>
      <c r="E233" s="750"/>
      <c r="F233" s="750">
        <f>D233*E233</f>
        <v>0</v>
      </c>
    </row>
    <row r="234" spans="1:6" s="478" customFormat="1" ht="14.5">
      <c r="A234" s="752"/>
      <c r="B234" s="757" t="s">
        <v>2605</v>
      </c>
      <c r="C234" s="478" t="s">
        <v>2606</v>
      </c>
      <c r="D234" s="750">
        <v>80</v>
      </c>
      <c r="E234" s="750"/>
      <c r="F234" s="750">
        <f t="shared" ref="F234:F254" si="5">(D234*E234)</f>
        <v>0</v>
      </c>
    </row>
    <row r="235" spans="1:6" s="478" customFormat="1" ht="12" customHeight="1">
      <c r="A235" s="752"/>
      <c r="B235" s="753"/>
      <c r="C235" s="758"/>
      <c r="D235" s="750"/>
      <c r="E235" s="750"/>
      <c r="F235" s="750">
        <f t="shared" si="5"/>
        <v>0</v>
      </c>
    </row>
    <row r="236" spans="1:6" s="478" customFormat="1" ht="26.25" customHeight="1">
      <c r="A236" s="752" t="s">
        <v>3</v>
      </c>
      <c r="B236" s="753" t="s">
        <v>2607</v>
      </c>
      <c r="C236" s="478" t="s">
        <v>2606</v>
      </c>
      <c r="D236" s="750">
        <v>9</v>
      </c>
      <c r="E236" s="750"/>
      <c r="F236" s="750">
        <f t="shared" si="5"/>
        <v>0</v>
      </c>
    </row>
    <row r="237" spans="1:6" s="478" customFormat="1" ht="12.75" customHeight="1">
      <c r="A237" s="752"/>
      <c r="B237" s="753"/>
      <c r="C237" s="758"/>
      <c r="D237" s="750"/>
      <c r="E237" s="750"/>
      <c r="F237" s="750">
        <f t="shared" si="5"/>
        <v>0</v>
      </c>
    </row>
    <row r="238" spans="1:6" s="790" customFormat="1" ht="187.5">
      <c r="A238" s="752" t="s">
        <v>4</v>
      </c>
      <c r="B238" s="753" t="s">
        <v>2608</v>
      </c>
      <c r="C238" s="787"/>
      <c r="D238" s="788"/>
      <c r="E238" s="812"/>
      <c r="F238" s="812"/>
    </row>
    <row r="239" spans="1:6" s="790" customFormat="1" ht="13">
      <c r="A239" s="791"/>
      <c r="B239" s="753" t="s">
        <v>2609</v>
      </c>
      <c r="C239" s="753" t="s">
        <v>7</v>
      </c>
      <c r="D239" s="750">
        <v>4</v>
      </c>
      <c r="E239" s="753"/>
      <c r="F239" s="753"/>
    </row>
    <row r="240" spans="1:6" s="790" customFormat="1" ht="13">
      <c r="A240" s="791"/>
      <c r="B240" s="753" t="s">
        <v>2610</v>
      </c>
      <c r="C240" s="753" t="s">
        <v>394</v>
      </c>
      <c r="D240" s="750">
        <v>400</v>
      </c>
      <c r="E240" s="753"/>
      <c r="F240" s="753"/>
    </row>
    <row r="241" spans="1:6" s="790" customFormat="1" ht="13">
      <c r="A241" s="791"/>
      <c r="B241" s="753" t="s">
        <v>2611</v>
      </c>
      <c r="C241" s="753" t="s">
        <v>6</v>
      </c>
      <c r="D241" s="750">
        <v>30</v>
      </c>
      <c r="E241" s="753"/>
      <c r="F241" s="753"/>
    </row>
    <row r="242" spans="1:6" s="790" customFormat="1" ht="13">
      <c r="A242" s="791"/>
      <c r="B242" s="753" t="s">
        <v>2612</v>
      </c>
      <c r="C242" s="753" t="s">
        <v>2613</v>
      </c>
      <c r="D242" s="750">
        <v>2</v>
      </c>
      <c r="E242" s="750"/>
      <c r="F242" s="750">
        <f>D242*E242</f>
        <v>0</v>
      </c>
    </row>
    <row r="243" spans="1:6" s="818" customFormat="1" ht="13">
      <c r="A243" s="813"/>
      <c r="B243" s="814"/>
      <c r="C243" s="815"/>
      <c r="D243" s="816"/>
      <c r="E243" s="817"/>
      <c r="F243" s="817"/>
    </row>
    <row r="244" spans="1:6" s="478" customFormat="1" ht="130.5" customHeight="1">
      <c r="A244" s="752" t="s">
        <v>5</v>
      </c>
      <c r="B244" s="753" t="s">
        <v>2614</v>
      </c>
      <c r="C244" s="758"/>
      <c r="D244" s="750"/>
      <c r="E244" s="750"/>
      <c r="F244" s="750">
        <f t="shared" si="5"/>
        <v>0</v>
      </c>
    </row>
    <row r="245" spans="1:6" s="478" customFormat="1" ht="13.5" customHeight="1">
      <c r="A245" s="752"/>
      <c r="B245" s="819" t="s">
        <v>2615</v>
      </c>
      <c r="C245" s="758" t="s">
        <v>1</v>
      </c>
      <c r="D245" s="750">
        <v>1</v>
      </c>
      <c r="E245" s="750"/>
      <c r="F245" s="750">
        <f t="shared" si="5"/>
        <v>0</v>
      </c>
    </row>
    <row r="246" spans="1:6" ht="12.75" customHeight="1">
      <c r="A246" s="752"/>
      <c r="B246" s="819"/>
      <c r="C246" s="758"/>
      <c r="D246" s="750"/>
      <c r="E246" s="750"/>
      <c r="F246" s="750">
        <f t="shared" si="5"/>
        <v>0</v>
      </c>
    </row>
    <row r="247" spans="1:6" ht="90" customHeight="1">
      <c r="A247" s="752" t="s">
        <v>8</v>
      </c>
      <c r="B247" s="753" t="s">
        <v>2616</v>
      </c>
      <c r="C247" s="820"/>
      <c r="D247" s="750"/>
      <c r="E247" s="756"/>
      <c r="F247" s="750">
        <f t="shared" si="5"/>
        <v>0</v>
      </c>
    </row>
    <row r="248" spans="1:6" ht="12.75" customHeight="1">
      <c r="A248" s="752"/>
      <c r="B248" s="757" t="s">
        <v>2534</v>
      </c>
      <c r="C248" s="758" t="s">
        <v>1</v>
      </c>
      <c r="D248" s="750">
        <v>2</v>
      </c>
      <c r="E248" s="756"/>
      <c r="F248" s="750">
        <f>(D248*E248)</f>
        <v>0</v>
      </c>
    </row>
    <row r="249" spans="1:6" ht="12.75" customHeight="1">
      <c r="A249" s="752"/>
      <c r="B249" s="757" t="s">
        <v>2533</v>
      </c>
      <c r="C249" s="758" t="s">
        <v>1</v>
      </c>
      <c r="D249" s="750">
        <v>5</v>
      </c>
      <c r="E249" s="756"/>
      <c r="F249" s="750">
        <f>(D249*E249)</f>
        <v>0</v>
      </c>
    </row>
    <row r="250" spans="1:6" ht="12.75" customHeight="1">
      <c r="A250" s="752"/>
      <c r="B250" s="753"/>
      <c r="C250" s="758"/>
      <c r="D250" s="768"/>
      <c r="E250" s="750"/>
      <c r="F250" s="750"/>
    </row>
    <row r="251" spans="1:6" ht="63" customHeight="1">
      <c r="A251" s="752" t="s">
        <v>9</v>
      </c>
      <c r="B251" s="753" t="s">
        <v>2617</v>
      </c>
      <c r="C251" s="478" t="s">
        <v>2606</v>
      </c>
      <c r="D251" s="750">
        <v>48</v>
      </c>
      <c r="E251" s="750"/>
      <c r="F251" s="750">
        <f t="shared" si="5"/>
        <v>0</v>
      </c>
    </row>
    <row r="252" spans="1:6" ht="12.75" customHeight="1">
      <c r="A252" s="752"/>
      <c r="B252" s="753"/>
      <c r="C252" s="478"/>
      <c r="D252" s="750"/>
      <c r="E252" s="750"/>
      <c r="F252" s="750">
        <f t="shared" si="5"/>
        <v>0</v>
      </c>
    </row>
    <row r="253" spans="1:6" ht="63.75" customHeight="1">
      <c r="A253" s="752" t="s">
        <v>10</v>
      </c>
      <c r="B253" s="753" t="s">
        <v>2618</v>
      </c>
      <c r="C253" s="478" t="s">
        <v>2606</v>
      </c>
      <c r="D253" s="750">
        <v>30</v>
      </c>
      <c r="E253" s="750"/>
      <c r="F253" s="750">
        <f t="shared" si="5"/>
        <v>0</v>
      </c>
    </row>
    <row r="254" spans="1:6" ht="12.75" customHeight="1">
      <c r="A254" s="752"/>
      <c r="B254" s="753"/>
      <c r="C254" s="478"/>
      <c r="D254" s="750"/>
      <c r="E254" s="750"/>
      <c r="F254" s="750">
        <f t="shared" si="5"/>
        <v>0</v>
      </c>
    </row>
    <row r="255" spans="1:6" s="483" customFormat="1" ht="100">
      <c r="A255" s="752" t="s">
        <v>11</v>
      </c>
      <c r="B255" s="821" t="s">
        <v>2619</v>
      </c>
      <c r="C255" s="758" t="s">
        <v>360</v>
      </c>
      <c r="D255" s="750">
        <v>1</v>
      </c>
      <c r="E255" s="750"/>
      <c r="F255" s="750">
        <f>(D255*E255)</f>
        <v>0</v>
      </c>
    </row>
    <row r="256" spans="1:6" s="483" customFormat="1">
      <c r="A256" s="752"/>
      <c r="B256" s="821"/>
      <c r="C256" s="758"/>
      <c r="D256" s="750"/>
      <c r="E256" s="750"/>
      <c r="F256" s="750"/>
    </row>
    <row r="257" spans="1:6" s="483" customFormat="1" ht="39" customHeight="1">
      <c r="A257" s="752" t="s">
        <v>12</v>
      </c>
      <c r="B257" s="753" t="s">
        <v>2620</v>
      </c>
      <c r="C257" s="822"/>
      <c r="D257" s="621"/>
      <c r="E257" s="823"/>
      <c r="F257" s="750">
        <f>(D257*E257)</f>
        <v>0</v>
      </c>
    </row>
    <row r="258" spans="1:6" s="483" customFormat="1" ht="12.75" customHeight="1">
      <c r="A258" s="752"/>
      <c r="B258" s="753" t="s">
        <v>2621</v>
      </c>
      <c r="C258" s="822" t="s">
        <v>108</v>
      </c>
      <c r="D258" s="621">
        <v>100</v>
      </c>
      <c r="E258" s="621"/>
      <c r="F258" s="750">
        <f t="shared" ref="F258:F263" si="6">(D258*E258)</f>
        <v>0</v>
      </c>
    </row>
    <row r="259" spans="1:6" s="483" customFormat="1" ht="12.75" customHeight="1">
      <c r="A259" s="752"/>
      <c r="B259" s="753" t="s">
        <v>2622</v>
      </c>
      <c r="C259" s="822" t="s">
        <v>108</v>
      </c>
      <c r="D259" s="621">
        <v>60</v>
      </c>
      <c r="E259" s="621"/>
      <c r="F259" s="750">
        <f t="shared" si="6"/>
        <v>0</v>
      </c>
    </row>
    <row r="260" spans="1:6" s="483" customFormat="1" ht="12.75" customHeight="1">
      <c r="A260" s="752"/>
      <c r="B260" s="753" t="s">
        <v>2623</v>
      </c>
      <c r="C260" s="822" t="s">
        <v>1</v>
      </c>
      <c r="D260" s="621">
        <v>19</v>
      </c>
      <c r="E260" s="621"/>
      <c r="F260" s="750">
        <f t="shared" si="6"/>
        <v>0</v>
      </c>
    </row>
    <row r="261" spans="1:6" s="483" customFormat="1" ht="12.75" customHeight="1">
      <c r="A261" s="752"/>
      <c r="B261" s="753" t="s">
        <v>2624</v>
      </c>
      <c r="C261" s="822" t="s">
        <v>1</v>
      </c>
      <c r="D261" s="621">
        <v>18</v>
      </c>
      <c r="E261" s="621"/>
      <c r="F261" s="750">
        <f t="shared" si="6"/>
        <v>0</v>
      </c>
    </row>
    <row r="262" spans="1:6" s="483" customFormat="1" ht="12.75" customHeight="1">
      <c r="A262" s="752"/>
      <c r="B262" s="753" t="s">
        <v>2625</v>
      </c>
      <c r="C262" s="822" t="s">
        <v>1</v>
      </c>
      <c r="D262" s="621">
        <v>2</v>
      </c>
      <c r="E262" s="621"/>
      <c r="F262" s="750">
        <f t="shared" si="6"/>
        <v>0</v>
      </c>
    </row>
    <row r="263" spans="1:6" s="483" customFormat="1" ht="12.75" customHeight="1">
      <c r="A263" s="752"/>
      <c r="B263" s="753" t="s">
        <v>2626</v>
      </c>
      <c r="C263" s="822" t="s">
        <v>1</v>
      </c>
      <c r="D263" s="621">
        <v>3</v>
      </c>
      <c r="E263" s="621"/>
      <c r="F263" s="750">
        <f t="shared" si="6"/>
        <v>0</v>
      </c>
    </row>
    <row r="264" spans="1:6" s="483" customFormat="1" ht="12" customHeight="1">
      <c r="A264" s="759"/>
      <c r="B264" s="771"/>
      <c r="C264" s="824"/>
      <c r="D264" s="785"/>
      <c r="E264" s="785"/>
      <c r="F264" s="762"/>
    </row>
    <row r="265" spans="1:6" s="483" customFormat="1" ht="62.5">
      <c r="A265" s="752" t="s">
        <v>13</v>
      </c>
      <c r="B265" s="765" t="s">
        <v>2627</v>
      </c>
      <c r="C265" s="822" t="s">
        <v>1</v>
      </c>
      <c r="D265" s="621">
        <v>10</v>
      </c>
      <c r="E265" s="621"/>
      <c r="F265" s="750">
        <f t="shared" ref="F265" si="7">(D265*E265)</f>
        <v>0</v>
      </c>
    </row>
    <row r="266" spans="1:6" s="483" customFormat="1">
      <c r="A266" s="759"/>
      <c r="B266" s="825"/>
      <c r="C266" s="824"/>
      <c r="D266" s="785"/>
      <c r="E266" s="785"/>
      <c r="F266" s="762"/>
    </row>
    <row r="267" spans="1:6" s="483" customFormat="1" ht="37.5">
      <c r="A267" s="752" t="s">
        <v>14</v>
      </c>
      <c r="B267" s="765" t="s">
        <v>2628</v>
      </c>
      <c r="C267" s="822" t="s">
        <v>1</v>
      </c>
      <c r="D267" s="621">
        <v>2</v>
      </c>
      <c r="E267" s="621"/>
      <c r="F267" s="750">
        <f t="shared" ref="F267" si="8">(D267*E267)</f>
        <v>0</v>
      </c>
    </row>
    <row r="268" spans="1:6" s="483" customFormat="1">
      <c r="A268" s="752" t="s">
        <v>34</v>
      </c>
      <c r="B268" s="753"/>
      <c r="C268" s="822"/>
      <c r="D268" s="621"/>
      <c r="E268" s="621"/>
      <c r="F268" s="750">
        <f>(D268*E268)</f>
        <v>0</v>
      </c>
    </row>
    <row r="269" spans="1:6" s="483" customFormat="1" ht="50">
      <c r="A269" s="752" t="s">
        <v>15</v>
      </c>
      <c r="B269" s="821" t="s">
        <v>2629</v>
      </c>
      <c r="C269" s="737" t="s">
        <v>1</v>
      </c>
      <c r="D269" s="768">
        <v>3</v>
      </c>
      <c r="E269" s="750"/>
      <c r="F269" s="750">
        <f>(D269*E269)</f>
        <v>0</v>
      </c>
    </row>
    <row r="270" spans="1:6" s="478" customFormat="1" ht="12.75" customHeight="1">
      <c r="A270" s="752"/>
      <c r="B270" s="753"/>
      <c r="D270" s="750"/>
      <c r="E270" s="750"/>
      <c r="F270" s="750"/>
    </row>
    <row r="271" spans="1:6" s="478" customFormat="1" ht="50">
      <c r="A271" s="752" t="s">
        <v>16</v>
      </c>
      <c r="B271" s="753" t="s">
        <v>2630</v>
      </c>
      <c r="C271" s="737" t="s">
        <v>1</v>
      </c>
      <c r="D271" s="768">
        <v>4</v>
      </c>
      <c r="E271" s="750"/>
      <c r="F271" s="750">
        <f>(D271*E271)</f>
        <v>0</v>
      </c>
    </row>
    <row r="272" spans="1:6" s="478" customFormat="1" ht="12.75" customHeight="1">
      <c r="A272" s="752"/>
      <c r="B272" s="753"/>
      <c r="D272" s="750"/>
      <c r="E272" s="750"/>
      <c r="F272" s="750"/>
    </row>
    <row r="273" spans="1:6" s="478" customFormat="1" ht="37.5">
      <c r="A273" s="752" t="s">
        <v>17</v>
      </c>
      <c r="B273" s="753" t="s">
        <v>2631</v>
      </c>
      <c r="C273" s="737" t="s">
        <v>108</v>
      </c>
      <c r="D273" s="768">
        <v>50</v>
      </c>
      <c r="E273" s="750"/>
      <c r="F273" s="750">
        <f>(D273*E273)</f>
        <v>0</v>
      </c>
    </row>
    <row r="274" spans="1:6" s="478" customFormat="1" ht="12.75" customHeight="1">
      <c r="A274" s="752" t="s">
        <v>34</v>
      </c>
      <c r="B274" s="753"/>
      <c r="D274" s="750"/>
      <c r="E274" s="750"/>
      <c r="F274" s="750"/>
    </row>
    <row r="275" spans="1:6" s="478" customFormat="1" ht="50">
      <c r="A275" s="752">
        <v>16</v>
      </c>
      <c r="B275" s="753" t="s">
        <v>2632</v>
      </c>
      <c r="C275" s="737" t="s">
        <v>1</v>
      </c>
      <c r="D275" s="768">
        <v>4</v>
      </c>
      <c r="E275" s="750"/>
      <c r="F275" s="750">
        <f>(D275*E275)</f>
        <v>0</v>
      </c>
    </row>
    <row r="276" spans="1:6" s="478" customFormat="1" ht="12.75" customHeight="1">
      <c r="A276" s="752"/>
      <c r="B276" s="753"/>
      <c r="D276" s="750"/>
      <c r="E276" s="750"/>
      <c r="F276" s="750"/>
    </row>
    <row r="277" spans="1:6" s="478" customFormat="1" ht="25.5" customHeight="1">
      <c r="A277" s="752" t="s">
        <v>19</v>
      </c>
      <c r="B277" s="753" t="s">
        <v>2633</v>
      </c>
      <c r="D277" s="750"/>
      <c r="E277" s="750"/>
      <c r="F277" s="750"/>
    </row>
    <row r="278" spans="1:6" s="478" customFormat="1" ht="26.25" customHeight="1">
      <c r="A278" s="752"/>
      <c r="B278" s="753" t="s">
        <v>2634</v>
      </c>
      <c r="C278" s="737" t="s">
        <v>1</v>
      </c>
      <c r="D278" s="768">
        <v>5</v>
      </c>
      <c r="E278" s="750"/>
      <c r="F278" s="750">
        <f>(D278*E278)</f>
        <v>0</v>
      </c>
    </row>
    <row r="279" spans="1:6" s="478" customFormat="1" ht="12.75" customHeight="1">
      <c r="A279" s="752"/>
      <c r="B279" s="753"/>
      <c r="D279" s="750"/>
      <c r="E279" s="750"/>
      <c r="F279" s="750"/>
    </row>
    <row r="280" spans="1:6" s="478" customFormat="1" ht="37.5">
      <c r="A280" s="752" t="s">
        <v>20</v>
      </c>
      <c r="B280" s="753" t="s">
        <v>2635</v>
      </c>
      <c r="D280" s="750"/>
      <c r="E280" s="750"/>
      <c r="F280" s="750"/>
    </row>
    <row r="281" spans="1:6" s="478" customFormat="1" ht="12.75" customHeight="1">
      <c r="A281" s="752"/>
      <c r="B281" s="826" t="s">
        <v>2636</v>
      </c>
      <c r="C281" s="737" t="s">
        <v>1</v>
      </c>
      <c r="D281" s="768">
        <v>15</v>
      </c>
      <c r="E281" s="750"/>
      <c r="F281" s="750">
        <f t="shared" ref="F281:F282" si="9">(D281*E281)</f>
        <v>0</v>
      </c>
    </row>
    <row r="282" spans="1:6" s="478" customFormat="1" ht="12.75" customHeight="1">
      <c r="A282" s="752"/>
      <c r="B282" s="753" t="s">
        <v>2637</v>
      </c>
      <c r="C282" s="737" t="s">
        <v>1</v>
      </c>
      <c r="D282" s="768">
        <v>10</v>
      </c>
      <c r="E282" s="750"/>
      <c r="F282" s="750">
        <f t="shared" si="9"/>
        <v>0</v>
      </c>
    </row>
    <row r="283" spans="1:6" s="478" customFormat="1" ht="12.75" customHeight="1">
      <c r="A283" s="752"/>
      <c r="B283" s="753"/>
      <c r="D283" s="750"/>
      <c r="E283" s="750"/>
      <c r="F283" s="750"/>
    </row>
    <row r="284" spans="1:6" s="478" customFormat="1" ht="16.5" customHeight="1">
      <c r="A284" s="775" t="s">
        <v>2601</v>
      </c>
      <c r="B284" s="776" t="s">
        <v>2638</v>
      </c>
      <c r="C284" s="777"/>
      <c r="D284" s="778"/>
      <c r="E284" s="779"/>
      <c r="F284" s="778">
        <f>SUM(F230:F283)</f>
        <v>0</v>
      </c>
    </row>
    <row r="285" spans="1:6" s="478" customFormat="1" ht="15.75" customHeight="1">
      <c r="A285" s="783"/>
      <c r="B285" s="827"/>
      <c r="C285" s="589"/>
      <c r="D285" s="621"/>
      <c r="E285" s="823"/>
      <c r="F285" s="823"/>
    </row>
    <row r="286" spans="1:6" ht="27.75" customHeight="1">
      <c r="E286" s="830"/>
      <c r="F286" s="830"/>
    </row>
    <row r="287" spans="1:6" ht="13.5" customHeight="1">
      <c r="E287" s="830"/>
      <c r="F287" s="830"/>
    </row>
    <row r="288" spans="1:6" s="478" customFormat="1" ht="21" customHeight="1">
      <c r="A288" s="783"/>
      <c r="B288" s="827"/>
      <c r="C288" s="589"/>
      <c r="D288" s="621"/>
      <c r="E288" s="823"/>
      <c r="F288" s="823"/>
    </row>
    <row r="289" spans="1:6" s="478" customFormat="1">
      <c r="A289" s="752"/>
      <c r="B289" s="782"/>
      <c r="C289" s="749"/>
      <c r="D289" s="750"/>
      <c r="E289" s="756"/>
      <c r="F289" s="756"/>
    </row>
    <row r="290" spans="1:6" s="478" customFormat="1" ht="15.5">
      <c r="A290" s="752"/>
      <c r="B290" s="1255" t="s">
        <v>2639</v>
      </c>
      <c r="C290" s="1255"/>
      <c r="D290" s="1255"/>
      <c r="E290" s="1255"/>
      <c r="F290" s="1255"/>
    </row>
    <row r="291" spans="1:6" s="478" customFormat="1">
      <c r="A291" s="752"/>
      <c r="B291" s="782"/>
      <c r="C291" s="749"/>
      <c r="D291" s="750"/>
      <c r="E291" s="756"/>
      <c r="F291" s="756"/>
    </row>
    <row r="292" spans="1:6" s="478" customFormat="1">
      <c r="A292" s="752"/>
      <c r="B292" s="782"/>
      <c r="C292" s="749"/>
      <c r="D292" s="750"/>
      <c r="E292" s="756"/>
      <c r="F292" s="756"/>
    </row>
    <row r="293" spans="1:6" s="478" customFormat="1" ht="16.5" customHeight="1">
      <c r="A293" s="831" t="s">
        <v>2488</v>
      </c>
      <c r="B293" s="832" t="s">
        <v>2529</v>
      </c>
      <c r="C293" s="833"/>
      <c r="D293" s="834"/>
      <c r="E293" s="835"/>
      <c r="F293" s="834">
        <f>SUM(F120)</f>
        <v>0</v>
      </c>
    </row>
    <row r="294" spans="1:6" s="478" customFormat="1" ht="15" customHeight="1">
      <c r="A294" s="752"/>
      <c r="B294" s="782"/>
      <c r="C294" s="749"/>
      <c r="D294" s="750"/>
      <c r="E294" s="756"/>
      <c r="F294" s="756"/>
    </row>
    <row r="295" spans="1:6" s="478" customFormat="1" ht="13.5" customHeight="1">
      <c r="A295" s="752"/>
      <c r="B295" s="782"/>
      <c r="C295" s="749"/>
      <c r="D295" s="750"/>
      <c r="E295" s="754"/>
      <c r="F295" s="756"/>
    </row>
    <row r="296" spans="1:6" s="478" customFormat="1">
      <c r="A296" s="831" t="s">
        <v>2530</v>
      </c>
      <c r="B296" s="832" t="s">
        <v>2585</v>
      </c>
      <c r="C296" s="833"/>
      <c r="D296" s="834"/>
      <c r="E296" s="835"/>
      <c r="F296" s="834">
        <f>SUM(F203)</f>
        <v>0</v>
      </c>
    </row>
    <row r="297" spans="1:6" s="478" customFormat="1">
      <c r="A297" s="752"/>
      <c r="B297" s="782"/>
      <c r="C297" s="749"/>
      <c r="D297" s="750"/>
      <c r="E297" s="756"/>
      <c r="F297" s="756"/>
    </row>
    <row r="298" spans="1:6" s="478" customFormat="1">
      <c r="A298" s="752"/>
      <c r="B298" s="782"/>
      <c r="C298" s="749"/>
      <c r="D298" s="750"/>
      <c r="E298" s="756"/>
      <c r="F298" s="756"/>
    </row>
    <row r="299" spans="1:6" s="478" customFormat="1" ht="15" customHeight="1">
      <c r="A299" s="831" t="s">
        <v>2586</v>
      </c>
      <c r="B299" s="832" t="s">
        <v>2600</v>
      </c>
      <c r="C299" s="833"/>
      <c r="D299" s="834"/>
      <c r="E299" s="835"/>
      <c r="F299" s="834">
        <f>SUM(F227)</f>
        <v>0</v>
      </c>
    </row>
    <row r="300" spans="1:6" s="478" customFormat="1" ht="16.5" customHeight="1">
      <c r="A300" s="752"/>
      <c r="B300" s="782"/>
      <c r="C300" s="749"/>
      <c r="D300" s="750"/>
      <c r="E300" s="756"/>
      <c r="F300" s="756"/>
    </row>
    <row r="301" spans="1:6" s="478" customFormat="1" ht="15.75" customHeight="1">
      <c r="A301" s="752"/>
      <c r="B301" s="782"/>
      <c r="C301" s="749"/>
      <c r="D301" s="750"/>
      <c r="E301" s="756"/>
      <c r="F301" s="756"/>
    </row>
    <row r="302" spans="1:6" s="478" customFormat="1">
      <c r="A302" s="831" t="s">
        <v>2601</v>
      </c>
      <c r="B302" s="832" t="s">
        <v>2638</v>
      </c>
      <c r="C302" s="833"/>
      <c r="D302" s="834"/>
      <c r="E302" s="835"/>
      <c r="F302" s="834">
        <f>SUM(F284)</f>
        <v>0</v>
      </c>
    </row>
    <row r="303" spans="1:6" s="478" customFormat="1" ht="17.25" customHeight="1">
      <c r="A303" s="752"/>
      <c r="B303" s="782"/>
      <c r="C303" s="749"/>
      <c r="D303" s="750"/>
      <c r="E303" s="756"/>
      <c r="F303" s="756"/>
    </row>
    <row r="304" spans="1:6" s="478" customFormat="1" ht="14.25" customHeight="1">
      <c r="A304" s="752"/>
      <c r="B304" s="782"/>
      <c r="C304" s="749"/>
      <c r="D304" s="750"/>
      <c r="E304" s="754"/>
      <c r="F304" s="756"/>
    </row>
    <row r="305" spans="1:6" s="478" customFormat="1" ht="12.75" customHeight="1">
      <c r="A305" s="836"/>
      <c r="B305" s="837" t="s">
        <v>2640</v>
      </c>
      <c r="C305" s="838"/>
      <c r="D305" s="839"/>
      <c r="E305" s="840"/>
      <c r="F305" s="839">
        <f>SUM(F293:F303)</f>
        <v>0</v>
      </c>
    </row>
    <row r="306" spans="1:6" s="478" customFormat="1" ht="15.75" customHeight="1">
      <c r="A306" s="752"/>
      <c r="B306" s="782"/>
      <c r="C306" s="749"/>
      <c r="D306" s="750"/>
      <c r="E306" s="841"/>
      <c r="F306" s="756"/>
    </row>
    <row r="307" spans="1:6" ht="17.25" customHeight="1">
      <c r="A307" s="759"/>
      <c r="B307" s="780"/>
      <c r="C307" s="761"/>
      <c r="D307" s="762"/>
      <c r="E307" s="763"/>
      <c r="F307" s="781"/>
    </row>
    <row r="308" spans="1:6" ht="15.75" customHeight="1"/>
    <row r="309" spans="1:6" ht="15.75" customHeight="1"/>
    <row r="310" spans="1:6" ht="52.5" customHeight="1"/>
    <row r="311" spans="1:6" ht="39" customHeight="1"/>
    <row r="312" spans="1:6" ht="15" customHeight="1"/>
    <row r="313" spans="1:6" ht="15.75" customHeight="1"/>
    <row r="314" spans="1:6" ht="105.75" customHeight="1"/>
    <row r="315" spans="1:6" ht="26.25" customHeight="1"/>
    <row r="316" spans="1:6" s="843" customFormat="1" ht="18.75" customHeight="1">
      <c r="A316" s="784"/>
      <c r="B316" s="828"/>
      <c r="C316" s="829"/>
      <c r="D316" s="785"/>
      <c r="E316" s="842"/>
      <c r="F316" s="842"/>
    </row>
    <row r="317" spans="1:6" s="844" customFormat="1">
      <c r="A317" s="784"/>
      <c r="B317" s="828"/>
      <c r="C317" s="829"/>
      <c r="D317" s="785"/>
      <c r="E317" s="842"/>
      <c r="F317" s="842"/>
    </row>
    <row r="318" spans="1:6" s="844" customFormat="1">
      <c r="A318" s="784"/>
      <c r="B318" s="828"/>
      <c r="C318" s="829"/>
      <c r="D318" s="785"/>
      <c r="E318" s="842"/>
      <c r="F318" s="842"/>
    </row>
    <row r="319" spans="1:6" s="844" customFormat="1">
      <c r="A319" s="784"/>
      <c r="B319" s="828"/>
      <c r="C319" s="829"/>
      <c r="D319" s="785"/>
      <c r="E319" s="842"/>
      <c r="F319" s="842"/>
    </row>
    <row r="320" spans="1:6" s="844" customFormat="1" ht="153" customHeight="1">
      <c r="A320" s="784"/>
      <c r="B320" s="828"/>
      <c r="C320" s="829"/>
      <c r="D320" s="785"/>
      <c r="E320" s="842"/>
      <c r="F320" s="842"/>
    </row>
    <row r="321" spans="1:6" s="844" customFormat="1" ht="112.5" customHeight="1">
      <c r="A321" s="784"/>
      <c r="B321" s="828"/>
      <c r="C321" s="829"/>
      <c r="D321" s="785"/>
      <c r="E321" s="842"/>
      <c r="F321" s="842"/>
    </row>
    <row r="322" spans="1:6" s="844" customFormat="1" ht="138.75" customHeight="1">
      <c r="A322" s="784"/>
      <c r="B322" s="828"/>
      <c r="C322" s="829"/>
      <c r="D322" s="785"/>
      <c r="E322" s="842"/>
      <c r="F322" s="842"/>
    </row>
    <row r="323" spans="1:6" s="844" customFormat="1">
      <c r="A323" s="784"/>
      <c r="B323" s="828"/>
      <c r="C323" s="829"/>
      <c r="D323" s="785"/>
      <c r="E323" s="842"/>
      <c r="F323" s="842"/>
    </row>
    <row r="324" spans="1:6" s="844" customFormat="1">
      <c r="A324" s="784"/>
      <c r="B324" s="828"/>
      <c r="C324" s="829"/>
      <c r="D324" s="785"/>
      <c r="E324" s="842"/>
      <c r="F324" s="842"/>
    </row>
    <row r="325" spans="1:6" s="844" customFormat="1">
      <c r="A325" s="784"/>
      <c r="B325" s="828"/>
      <c r="C325" s="829"/>
      <c r="D325" s="785"/>
      <c r="E325" s="842"/>
      <c r="F325" s="842"/>
    </row>
    <row r="326" spans="1:6" s="844" customFormat="1">
      <c r="A326" s="784"/>
      <c r="B326" s="828"/>
      <c r="C326" s="829"/>
      <c r="D326" s="785"/>
      <c r="E326" s="842"/>
      <c r="F326" s="842"/>
    </row>
    <row r="327" spans="1:6" s="844" customFormat="1" ht="15" customHeight="1">
      <c r="A327" s="784"/>
      <c r="B327" s="828"/>
      <c r="C327" s="829"/>
      <c r="D327" s="785"/>
      <c r="E327" s="842"/>
      <c r="F327" s="842"/>
    </row>
    <row r="328" spans="1:6" s="844" customFormat="1">
      <c r="A328" s="784"/>
      <c r="B328" s="828"/>
      <c r="C328" s="829"/>
      <c r="D328" s="785"/>
      <c r="E328" s="842"/>
      <c r="F328" s="842"/>
    </row>
    <row r="329" spans="1:6" s="844" customFormat="1">
      <c r="A329" s="784"/>
      <c r="B329" s="828"/>
      <c r="C329" s="829"/>
      <c r="D329" s="785"/>
      <c r="E329" s="842"/>
      <c r="F329" s="842"/>
    </row>
    <row r="330" spans="1:6" s="844" customFormat="1" ht="15.75" customHeight="1">
      <c r="A330" s="784"/>
      <c r="B330" s="828"/>
      <c r="C330" s="829"/>
      <c r="D330" s="785"/>
      <c r="E330" s="842"/>
      <c r="F330" s="842"/>
    </row>
    <row r="331" spans="1:6" s="844" customFormat="1">
      <c r="A331" s="784"/>
      <c r="B331" s="828"/>
      <c r="C331" s="829"/>
      <c r="D331" s="785"/>
      <c r="E331" s="842"/>
      <c r="F331" s="842"/>
    </row>
    <row r="332" spans="1:6" s="844" customFormat="1">
      <c r="A332" s="784"/>
      <c r="B332" s="828"/>
      <c r="C332" s="829"/>
      <c r="D332" s="785"/>
      <c r="E332" s="842"/>
      <c r="F332" s="842"/>
    </row>
    <row r="333" spans="1:6" s="844" customFormat="1">
      <c r="A333" s="784"/>
      <c r="B333" s="828"/>
      <c r="C333" s="829"/>
      <c r="D333" s="785"/>
      <c r="E333" s="842"/>
      <c r="F333" s="842"/>
    </row>
    <row r="334" spans="1:6" s="844" customFormat="1">
      <c r="A334" s="784"/>
      <c r="B334" s="828"/>
      <c r="C334" s="829"/>
      <c r="D334" s="785"/>
      <c r="E334" s="842"/>
      <c r="F334" s="842"/>
    </row>
    <row r="335" spans="1:6" s="844" customFormat="1">
      <c r="A335" s="784"/>
      <c r="B335" s="828"/>
      <c r="C335" s="829"/>
      <c r="D335" s="785"/>
      <c r="E335" s="842"/>
      <c r="F335" s="842"/>
    </row>
    <row r="336" spans="1:6" s="844" customFormat="1">
      <c r="A336" s="784"/>
      <c r="B336" s="828"/>
      <c r="C336" s="829"/>
      <c r="D336" s="785"/>
      <c r="E336" s="842"/>
      <c r="F336" s="842"/>
    </row>
    <row r="337" spans="1:6" s="844" customFormat="1">
      <c r="A337" s="784"/>
      <c r="B337" s="828"/>
      <c r="C337" s="829"/>
      <c r="D337" s="785"/>
      <c r="E337" s="842"/>
      <c r="F337" s="842"/>
    </row>
    <row r="338" spans="1:6" s="844" customFormat="1">
      <c r="A338" s="784"/>
      <c r="B338" s="828"/>
      <c r="C338" s="829"/>
      <c r="D338" s="785"/>
      <c r="E338" s="842"/>
      <c r="F338" s="842"/>
    </row>
    <row r="339" spans="1:6" s="844" customFormat="1">
      <c r="A339" s="784"/>
      <c r="B339" s="828"/>
      <c r="C339" s="829"/>
      <c r="D339" s="785"/>
      <c r="E339" s="842"/>
      <c r="F339" s="842"/>
    </row>
    <row r="340" spans="1:6" s="844" customFormat="1">
      <c r="A340" s="784"/>
      <c r="B340" s="828"/>
      <c r="C340" s="829"/>
      <c r="D340" s="785"/>
      <c r="E340" s="842"/>
      <c r="F340" s="842"/>
    </row>
    <row r="341" spans="1:6" s="844" customFormat="1">
      <c r="A341" s="784"/>
      <c r="B341" s="828"/>
      <c r="C341" s="829"/>
      <c r="D341" s="785"/>
      <c r="E341" s="842"/>
      <c r="F341" s="842"/>
    </row>
    <row r="342" spans="1:6" s="844" customFormat="1">
      <c r="A342" s="784"/>
      <c r="B342" s="828"/>
      <c r="C342" s="829"/>
      <c r="D342" s="785"/>
      <c r="E342" s="842"/>
      <c r="F342" s="842"/>
    </row>
    <row r="343" spans="1:6" s="844" customFormat="1">
      <c r="A343" s="784"/>
      <c r="B343" s="828"/>
      <c r="C343" s="829"/>
      <c r="D343" s="785"/>
      <c r="E343" s="842"/>
      <c r="F343" s="842"/>
    </row>
    <row r="344" spans="1:6" s="844" customFormat="1">
      <c r="A344" s="784"/>
      <c r="B344" s="828"/>
      <c r="C344" s="829"/>
      <c r="D344" s="785"/>
      <c r="E344" s="842"/>
      <c r="F344" s="842"/>
    </row>
    <row r="345" spans="1:6" s="844" customFormat="1">
      <c r="A345" s="784"/>
      <c r="B345" s="828"/>
      <c r="C345" s="829"/>
      <c r="D345" s="785"/>
      <c r="E345" s="842"/>
      <c r="F345" s="842"/>
    </row>
    <row r="346" spans="1:6" s="844" customFormat="1">
      <c r="A346" s="784"/>
      <c r="B346" s="828"/>
      <c r="C346" s="829"/>
      <c r="D346" s="785"/>
      <c r="E346" s="842"/>
      <c r="F346" s="842"/>
    </row>
    <row r="347" spans="1:6" s="844" customFormat="1">
      <c r="A347" s="784"/>
      <c r="B347" s="828"/>
      <c r="C347" s="829"/>
      <c r="D347" s="785"/>
      <c r="E347" s="842"/>
      <c r="F347" s="842"/>
    </row>
    <row r="348" spans="1:6" s="844" customFormat="1">
      <c r="A348" s="784"/>
      <c r="B348" s="828"/>
      <c r="C348" s="829"/>
      <c r="D348" s="785"/>
      <c r="E348" s="842"/>
      <c r="F348" s="842"/>
    </row>
    <row r="349" spans="1:6" s="844" customFormat="1">
      <c r="A349" s="784"/>
      <c r="B349" s="828"/>
      <c r="C349" s="829"/>
      <c r="D349" s="785"/>
      <c r="E349" s="842"/>
      <c r="F349" s="842"/>
    </row>
    <row r="350" spans="1:6" s="844" customFormat="1">
      <c r="A350" s="784"/>
      <c r="B350" s="828"/>
      <c r="C350" s="829"/>
      <c r="D350" s="785"/>
      <c r="E350" s="842"/>
      <c r="F350" s="842"/>
    </row>
    <row r="351" spans="1:6" s="844" customFormat="1">
      <c r="A351" s="784"/>
      <c r="B351" s="828"/>
      <c r="C351" s="829"/>
      <c r="D351" s="785"/>
      <c r="E351" s="842"/>
      <c r="F351" s="842"/>
    </row>
    <row r="352" spans="1:6" s="844" customFormat="1">
      <c r="A352" s="784"/>
      <c r="B352" s="828"/>
      <c r="C352" s="829"/>
      <c r="D352" s="785"/>
      <c r="E352" s="842"/>
      <c r="F352" s="842"/>
    </row>
    <row r="353" spans="1:6" s="844" customFormat="1" ht="15" customHeight="1">
      <c r="A353" s="784"/>
      <c r="B353" s="828"/>
      <c r="C353" s="829"/>
      <c r="D353" s="785"/>
      <c r="E353" s="842"/>
      <c r="F353" s="842"/>
    </row>
    <row r="358" spans="1:6" ht="22.5" customHeight="1"/>
    <row r="361" spans="1:6" ht="22.5" customHeight="1"/>
    <row r="364" spans="1:6" ht="22.5" customHeight="1"/>
    <row r="365" spans="1:6" ht="14.25" customHeight="1"/>
    <row r="366" spans="1:6" ht="15.75" customHeight="1"/>
    <row r="367" spans="1:6" ht="22.5" customHeight="1"/>
    <row r="369" ht="15.75" customHeight="1"/>
    <row r="370" ht="24.75" customHeight="1"/>
  </sheetData>
  <mergeCells count="15">
    <mergeCell ref="C28:I28"/>
    <mergeCell ref="B31:E31"/>
    <mergeCell ref="B4:F4"/>
    <mergeCell ref="B5:F5"/>
    <mergeCell ref="B8:E8"/>
    <mergeCell ref="B9:E9"/>
    <mergeCell ref="B16:F16"/>
    <mergeCell ref="B290:F290"/>
    <mergeCell ref="C46:E46"/>
    <mergeCell ref="A47:B47"/>
    <mergeCell ref="C47:F47"/>
    <mergeCell ref="A48:B48"/>
    <mergeCell ref="C48:E48"/>
    <mergeCell ref="A49:B49"/>
    <mergeCell ref="C49:E49"/>
  </mergeCells>
  <pageMargins left="0.78740157480314965" right="0.19685039370078741" top="0.23622047244094491" bottom="0.59055118110236227" header="0.23622047244094491" footer="0.31496062992125984"/>
  <pageSetup paperSize="9" firstPageNumber="5" orientation="portrait" useFirstPageNumber="1" r:id="rId1"/>
  <headerFooter alignWithMargins="0">
    <oddHeader>&amp;R&amp;6Str. &amp;P</oddHeader>
  </headerFooter>
  <rowBreaks count="14" manualBreakCount="14">
    <brk id="44" max="5" man="1"/>
    <brk id="61" max="5" man="1"/>
    <brk id="86" max="5" man="1"/>
    <brk id="112" max="5" man="1"/>
    <brk id="120" max="16383" man="1"/>
    <brk id="147" max="5" man="1"/>
    <brk id="170" max="5" man="1"/>
    <brk id="187" max="5" man="1"/>
    <brk id="203" max="5" man="1"/>
    <brk id="220" max="5" man="1"/>
    <brk id="227" max="16383" man="1"/>
    <brk id="249" max="5" man="1"/>
    <brk id="273" max="5" man="1"/>
    <brk id="28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5ECE4-00BF-4595-8C27-4847BDC1D11F}">
  <sheetPr>
    <tabColor rgb="FFFF0000"/>
    <pageSetUpPr fitToPage="1"/>
  </sheetPr>
  <dimension ref="A1:G1835"/>
  <sheetViews>
    <sheetView showZeros="0" view="pageBreakPreview" topLeftCell="A1818" zoomScale="68" zoomScaleNormal="100" zoomScaleSheetLayoutView="68" zoomScalePageLayoutView="80" workbookViewId="0">
      <selection activeCell="B1833" sqref="B1833"/>
    </sheetView>
  </sheetViews>
  <sheetFormatPr defaultColWidth="9.1796875" defaultRowHeight="12.5"/>
  <cols>
    <col min="1" max="1" width="7.54296875" style="478" customWidth="1"/>
    <col min="2" max="2" width="61.81640625" style="478" customWidth="1"/>
    <col min="3" max="3" width="7.7265625" style="478" customWidth="1"/>
    <col min="4" max="5" width="11.453125" style="479" customWidth="1"/>
    <col min="6" max="6" width="12.453125" style="479" customWidth="1"/>
    <col min="7" max="7" width="11.1796875" style="478" customWidth="1"/>
    <col min="8" max="16384" width="9.1796875" style="478"/>
  </cols>
  <sheetData>
    <row r="1" spans="1:6" s="463" customFormat="1">
      <c r="D1" s="464"/>
      <c r="E1" s="464"/>
      <c r="F1" s="464"/>
    </row>
    <row r="2" spans="1:6" s="465" customFormat="1" ht="15.5">
      <c r="A2" s="1265"/>
      <c r="B2" s="1265"/>
      <c r="D2" s="466"/>
      <c r="E2" s="466"/>
      <c r="F2" s="466"/>
    </row>
    <row r="3" spans="1:6" s="1266" customFormat="1" ht="16.5" customHeight="1"/>
    <row r="4" spans="1:6" s="463" customFormat="1">
      <c r="D4" s="464"/>
      <c r="E4" s="464"/>
      <c r="F4" s="464"/>
    </row>
    <row r="5" spans="1:6" s="463" customFormat="1">
      <c r="D5" s="464"/>
      <c r="E5" s="464"/>
      <c r="F5" s="464"/>
    </row>
    <row r="6" spans="1:6" s="467" customFormat="1" ht="13">
      <c r="A6" s="1264" t="s">
        <v>1365</v>
      </c>
      <c r="B6" s="1264"/>
      <c r="D6" s="468"/>
      <c r="E6" s="468"/>
      <c r="F6" s="468"/>
    </row>
    <row r="7" spans="1:6" s="463" customFormat="1" ht="29.25" customHeight="1">
      <c r="A7" s="1267" t="s">
        <v>1366</v>
      </c>
      <c r="B7" s="1267"/>
      <c r="D7" s="464"/>
      <c r="E7" s="464"/>
      <c r="F7" s="464"/>
    </row>
    <row r="8" spans="1:6" s="463" customFormat="1">
      <c r="A8" s="1267"/>
      <c r="B8" s="1267"/>
      <c r="D8" s="464"/>
      <c r="E8" s="464"/>
      <c r="F8" s="464"/>
    </row>
    <row r="9" spans="1:6" s="463" customFormat="1">
      <c r="D9" s="464"/>
      <c r="E9" s="464"/>
      <c r="F9" s="464"/>
    </row>
    <row r="10" spans="1:6" s="463" customFormat="1">
      <c r="D10" s="464"/>
      <c r="E10" s="464"/>
      <c r="F10" s="464"/>
    </row>
    <row r="11" spans="1:6" s="463" customFormat="1">
      <c r="D11" s="464"/>
      <c r="E11" s="464"/>
      <c r="F11" s="464"/>
    </row>
    <row r="12" spans="1:6" s="463" customFormat="1" ht="13">
      <c r="A12" s="1264" t="s">
        <v>1338</v>
      </c>
      <c r="B12" s="1264"/>
      <c r="D12" s="464"/>
      <c r="E12" s="464"/>
      <c r="F12" s="464"/>
    </row>
    <row r="13" spans="1:6" s="463" customFormat="1" ht="42.75" customHeight="1">
      <c r="A13" s="1267" t="s">
        <v>1367</v>
      </c>
      <c r="B13" s="1267"/>
      <c r="C13" s="1267"/>
      <c r="D13" s="1267"/>
      <c r="E13" s="1267"/>
      <c r="F13" s="1267"/>
    </row>
    <row r="14" spans="1:6" s="463" customFormat="1">
      <c r="A14" s="1267"/>
      <c r="B14" s="1267"/>
      <c r="D14" s="464"/>
      <c r="E14" s="464"/>
      <c r="F14" s="464"/>
    </row>
    <row r="15" spans="1:6" s="463" customFormat="1">
      <c r="A15" s="1267"/>
      <c r="B15" s="1267"/>
      <c r="D15" s="464"/>
      <c r="E15" s="464"/>
      <c r="F15" s="464"/>
    </row>
    <row r="16" spans="1:6" s="463" customFormat="1">
      <c r="A16" s="1267"/>
      <c r="B16" s="1267"/>
      <c r="D16" s="464"/>
      <c r="E16" s="464"/>
      <c r="F16" s="464"/>
    </row>
    <row r="17" spans="1:6" s="463" customFormat="1">
      <c r="D17" s="464"/>
      <c r="E17" s="464"/>
      <c r="F17" s="464"/>
    </row>
    <row r="18" spans="1:6" s="463" customFormat="1">
      <c r="A18" s="1267"/>
      <c r="B18" s="1267"/>
      <c r="C18" s="1267"/>
      <c r="D18" s="464"/>
      <c r="E18" s="464"/>
      <c r="F18" s="464"/>
    </row>
    <row r="19" spans="1:6" s="463" customFormat="1">
      <c r="A19" s="1267" t="s">
        <v>1360</v>
      </c>
      <c r="B19" s="1267"/>
      <c r="C19" s="1267"/>
      <c r="D19" s="464"/>
      <c r="E19" s="464"/>
      <c r="F19" s="464"/>
    </row>
    <row r="20" spans="1:6" s="463" customFormat="1">
      <c r="A20" s="1267" t="s">
        <v>1361</v>
      </c>
      <c r="B20" s="1267"/>
      <c r="D20" s="464"/>
      <c r="E20" s="464"/>
      <c r="F20" s="464"/>
    </row>
    <row r="21" spans="1:6" s="463" customFormat="1">
      <c r="A21" s="1267" t="s">
        <v>1362</v>
      </c>
      <c r="B21" s="1267"/>
      <c r="D21" s="464"/>
      <c r="E21" s="464"/>
      <c r="F21" s="464"/>
    </row>
    <row r="22" spans="1:6" s="463" customFormat="1">
      <c r="D22" s="464"/>
      <c r="E22" s="464"/>
      <c r="F22" s="464"/>
    </row>
    <row r="23" spans="1:6" s="463" customFormat="1">
      <c r="D23" s="464"/>
      <c r="E23" s="464"/>
      <c r="F23" s="464"/>
    </row>
    <row r="24" spans="1:6" s="463" customFormat="1">
      <c r="A24" s="1267"/>
      <c r="B24" s="1267"/>
      <c r="D24" s="464"/>
      <c r="E24" s="464"/>
      <c r="F24" s="464"/>
    </row>
    <row r="25" spans="1:6" s="463" customFormat="1">
      <c r="A25" s="1267"/>
      <c r="B25" s="1267"/>
      <c r="D25" s="464"/>
      <c r="E25" s="464"/>
      <c r="F25" s="464"/>
    </row>
    <row r="26" spans="1:6" s="465" customFormat="1" ht="15.5">
      <c r="A26" s="1268" t="s">
        <v>3200</v>
      </c>
      <c r="B26" s="1268"/>
      <c r="C26" s="1268"/>
      <c r="D26" s="1268"/>
      <c r="E26" s="1268"/>
      <c r="F26" s="1268"/>
    </row>
    <row r="27" spans="1:6" s="465" customFormat="1" ht="45" customHeight="1">
      <c r="A27" s="1268"/>
      <c r="B27" s="1268"/>
      <c r="C27" s="1268"/>
      <c r="D27" s="1268"/>
      <c r="E27" s="1268"/>
      <c r="F27" s="1268"/>
    </row>
    <row r="28" spans="1:6" s="463" customFormat="1">
      <c r="A28" s="1267"/>
      <c r="B28" s="1267"/>
      <c r="D28" s="464"/>
      <c r="E28" s="464"/>
      <c r="F28" s="464"/>
    </row>
    <row r="29" spans="1:6" s="463" customFormat="1">
      <c r="A29" s="1267"/>
      <c r="B29" s="1267"/>
      <c r="D29" s="464"/>
      <c r="E29" s="464"/>
      <c r="F29" s="464"/>
    </row>
    <row r="30" spans="1:6" s="463" customFormat="1">
      <c r="A30" s="1267"/>
      <c r="B30" s="1267"/>
      <c r="D30" s="464"/>
      <c r="E30" s="464"/>
      <c r="F30" s="464"/>
    </row>
    <row r="31" spans="1:6" s="463" customFormat="1">
      <c r="D31" s="464"/>
      <c r="E31" s="464"/>
      <c r="F31" s="464"/>
    </row>
    <row r="32" spans="1:6" s="463" customFormat="1">
      <c r="D32" s="464"/>
      <c r="E32" s="464"/>
      <c r="F32" s="464"/>
    </row>
    <row r="33" spans="1:6" s="463" customFormat="1">
      <c r="D33" s="464"/>
      <c r="E33" s="464"/>
      <c r="F33" s="464"/>
    </row>
    <row r="34" spans="1:6" s="463" customFormat="1">
      <c r="D34" s="464"/>
      <c r="E34" s="464"/>
      <c r="F34" s="464"/>
    </row>
    <row r="35" spans="1:6" s="463" customFormat="1">
      <c r="D35" s="464"/>
      <c r="E35" s="464"/>
      <c r="F35" s="464"/>
    </row>
    <row r="36" spans="1:6" s="463" customFormat="1">
      <c r="D36" s="464"/>
      <c r="E36" s="464"/>
      <c r="F36" s="464"/>
    </row>
    <row r="37" spans="1:6" s="463" customFormat="1">
      <c r="D37" s="464"/>
      <c r="E37" s="464"/>
      <c r="F37" s="464"/>
    </row>
    <row r="38" spans="1:6" s="463" customFormat="1">
      <c r="D38" s="464"/>
      <c r="E38" s="464"/>
      <c r="F38" s="464"/>
    </row>
    <row r="39" spans="1:6" s="463" customFormat="1">
      <c r="D39" s="464"/>
      <c r="E39" s="464"/>
      <c r="F39" s="464"/>
    </row>
    <row r="40" spans="1:6" s="463" customFormat="1">
      <c r="D40" s="464"/>
      <c r="E40" s="464"/>
      <c r="F40" s="464"/>
    </row>
    <row r="41" spans="1:6" s="463" customFormat="1">
      <c r="D41" s="464"/>
      <c r="E41" s="464"/>
      <c r="F41" s="464"/>
    </row>
    <row r="42" spans="1:6" s="469" customFormat="1">
      <c r="A42" s="463"/>
      <c r="B42" s="1267" t="s">
        <v>1368</v>
      </c>
      <c r="C42" s="1267"/>
      <c r="D42" s="1267"/>
      <c r="E42" s="1267"/>
      <c r="F42" s="1267"/>
    </row>
    <row r="43" spans="1:6" s="469" customFormat="1">
      <c r="A43" s="463"/>
      <c r="B43" s="463"/>
      <c r="C43" s="463"/>
      <c r="D43" s="464"/>
      <c r="E43" s="464"/>
      <c r="F43" s="464"/>
    </row>
    <row r="44" spans="1:6" s="469" customFormat="1" ht="24.75" customHeight="1">
      <c r="A44" s="463" t="s">
        <v>0</v>
      </c>
      <c r="B44" s="1267" t="s">
        <v>1369</v>
      </c>
      <c r="C44" s="1267"/>
      <c r="D44" s="1267"/>
      <c r="E44" s="1267"/>
      <c r="F44" s="1267"/>
    </row>
    <row r="45" spans="1:6" s="469" customFormat="1">
      <c r="A45" s="463"/>
      <c r="B45" s="463"/>
      <c r="C45" s="463"/>
      <c r="D45" s="464"/>
      <c r="E45" s="464"/>
      <c r="F45" s="464"/>
    </row>
    <row r="46" spans="1:6" s="469" customFormat="1" ht="27" customHeight="1">
      <c r="A46" s="463" t="s">
        <v>2</v>
      </c>
      <c r="B46" s="1267" t="s">
        <v>1370</v>
      </c>
      <c r="C46" s="1267"/>
      <c r="D46" s="1267"/>
      <c r="E46" s="1267"/>
      <c r="F46" s="1267"/>
    </row>
    <row r="47" spans="1:6" s="469" customFormat="1" ht="23.25" customHeight="1">
      <c r="A47" s="463"/>
      <c r="B47" s="1267" t="s">
        <v>1371</v>
      </c>
      <c r="C47" s="1267"/>
      <c r="D47" s="1267"/>
      <c r="E47" s="1267"/>
      <c r="F47" s="1267"/>
    </row>
    <row r="48" spans="1:6" s="469" customFormat="1">
      <c r="A48" s="463"/>
      <c r="B48" s="463"/>
      <c r="C48" s="463"/>
      <c r="D48" s="464"/>
      <c r="E48" s="464"/>
      <c r="F48" s="464"/>
    </row>
    <row r="49" spans="1:6" s="469" customFormat="1" ht="36" customHeight="1">
      <c r="A49" s="463" t="s">
        <v>3</v>
      </c>
      <c r="B49" s="1267" t="s">
        <v>1372</v>
      </c>
      <c r="C49" s="1267"/>
      <c r="D49" s="1267"/>
      <c r="E49" s="1267"/>
      <c r="F49" s="1267"/>
    </row>
    <row r="50" spans="1:6" s="469" customFormat="1">
      <c r="A50" s="463"/>
      <c r="B50" s="463"/>
      <c r="C50" s="463"/>
      <c r="D50" s="464"/>
      <c r="E50" s="464"/>
      <c r="F50" s="464"/>
    </row>
    <row r="51" spans="1:6" s="469" customFormat="1" ht="21" customHeight="1">
      <c r="A51" s="463" t="s">
        <v>4</v>
      </c>
      <c r="B51" s="1267" t="s">
        <v>1373</v>
      </c>
      <c r="C51" s="1267"/>
      <c r="D51" s="1267"/>
      <c r="E51" s="1267"/>
      <c r="F51" s="1267"/>
    </row>
    <row r="52" spans="1:6" s="469" customFormat="1">
      <c r="A52" s="463"/>
      <c r="B52" s="1267" t="s">
        <v>1374</v>
      </c>
      <c r="C52" s="1267"/>
      <c r="D52" s="1267"/>
      <c r="E52" s="1267"/>
      <c r="F52" s="1267"/>
    </row>
    <row r="53" spans="1:6" s="469" customFormat="1">
      <c r="A53" s="463"/>
      <c r="B53" s="463"/>
      <c r="C53" s="463"/>
      <c r="D53" s="464"/>
      <c r="E53" s="464"/>
      <c r="F53" s="464"/>
    </row>
    <row r="54" spans="1:6" s="469" customFormat="1" ht="29.25" customHeight="1">
      <c r="A54" s="463" t="s">
        <v>5</v>
      </c>
      <c r="B54" s="1267" t="s">
        <v>1375</v>
      </c>
      <c r="C54" s="1267"/>
      <c r="D54" s="1267"/>
      <c r="E54" s="1267"/>
      <c r="F54" s="1267"/>
    </row>
    <row r="55" spans="1:6" s="469" customFormat="1">
      <c r="A55" s="463"/>
      <c r="B55" s="463"/>
      <c r="C55" s="463"/>
      <c r="D55" s="464"/>
      <c r="E55" s="464"/>
      <c r="F55" s="464"/>
    </row>
    <row r="56" spans="1:6" s="469" customFormat="1" ht="25.5" customHeight="1">
      <c r="A56" s="463" t="s">
        <v>8</v>
      </c>
      <c r="B56" s="1267" t="s">
        <v>1376</v>
      </c>
      <c r="C56" s="1267"/>
      <c r="D56" s="1267"/>
      <c r="E56" s="1267"/>
      <c r="F56" s="1267"/>
    </row>
    <row r="57" spans="1:6" s="469" customFormat="1">
      <c r="A57" s="463"/>
      <c r="B57" s="463"/>
      <c r="C57" s="463"/>
      <c r="D57" s="464"/>
      <c r="E57" s="464"/>
      <c r="F57" s="464"/>
    </row>
    <row r="58" spans="1:6" s="469" customFormat="1" ht="31.5" customHeight="1">
      <c r="A58" s="463" t="s">
        <v>9</v>
      </c>
      <c r="B58" s="1267" t="s">
        <v>1377</v>
      </c>
      <c r="C58" s="1267"/>
      <c r="D58" s="1267"/>
      <c r="E58" s="1267"/>
      <c r="F58" s="1267"/>
    </row>
    <row r="59" spans="1:6" s="469" customFormat="1" ht="22.5" customHeight="1">
      <c r="A59" s="463"/>
      <c r="B59" s="1267" t="s">
        <v>1378</v>
      </c>
      <c r="C59" s="1267"/>
      <c r="D59" s="1267"/>
      <c r="E59" s="1267"/>
      <c r="F59" s="1267"/>
    </row>
    <row r="60" spans="1:6" s="469" customFormat="1">
      <c r="A60" s="463"/>
      <c r="B60" s="463"/>
      <c r="C60" s="463"/>
      <c r="D60" s="464"/>
      <c r="E60" s="464"/>
      <c r="F60" s="464"/>
    </row>
    <row r="61" spans="1:6" s="469" customFormat="1" ht="23.25" customHeight="1">
      <c r="A61" s="463" t="s">
        <v>10</v>
      </c>
      <c r="B61" s="1267" t="s">
        <v>1379</v>
      </c>
      <c r="C61" s="1267"/>
      <c r="D61" s="1267"/>
      <c r="E61" s="1267"/>
      <c r="F61" s="1267"/>
    </row>
    <row r="62" spans="1:6" s="469" customFormat="1">
      <c r="A62" s="463"/>
      <c r="B62" s="463"/>
      <c r="C62" s="463"/>
      <c r="D62" s="464"/>
      <c r="E62" s="464"/>
      <c r="F62" s="464"/>
    </row>
    <row r="63" spans="1:6" s="469" customFormat="1">
      <c r="A63" s="463" t="s">
        <v>11</v>
      </c>
      <c r="B63" s="1267" t="s">
        <v>1380</v>
      </c>
      <c r="C63" s="1267"/>
      <c r="D63" s="1267"/>
      <c r="E63" s="1267"/>
      <c r="F63" s="1267"/>
    </row>
    <row r="64" spans="1:6" s="469" customFormat="1">
      <c r="A64" s="463"/>
      <c r="B64" s="463"/>
      <c r="C64" s="463"/>
      <c r="D64" s="464"/>
      <c r="E64" s="464"/>
      <c r="F64" s="464"/>
    </row>
    <row r="65" spans="1:6" s="469" customFormat="1">
      <c r="A65" s="463"/>
      <c r="B65" s="1267" t="s">
        <v>1381</v>
      </c>
      <c r="C65" s="1267"/>
      <c r="D65" s="1267"/>
      <c r="E65" s="464"/>
      <c r="F65" s="464"/>
    </row>
    <row r="66" spans="1:6" s="469" customFormat="1">
      <c r="A66" s="463"/>
      <c r="B66" s="463" t="s">
        <v>1382</v>
      </c>
      <c r="C66" s="463"/>
      <c r="D66" s="464"/>
      <c r="E66" s="464"/>
      <c r="F66" s="464"/>
    </row>
    <row r="67" spans="1:6" s="469" customFormat="1">
      <c r="A67" s="463"/>
      <c r="B67" s="1267" t="s">
        <v>1383</v>
      </c>
      <c r="C67" s="1267"/>
      <c r="D67" s="1267"/>
      <c r="E67" s="1267"/>
      <c r="F67" s="1267"/>
    </row>
    <row r="68" spans="1:6" s="469" customFormat="1">
      <c r="A68" s="463"/>
      <c r="B68" s="1267" t="s">
        <v>1384</v>
      </c>
      <c r="C68" s="1267"/>
      <c r="D68" s="1267"/>
      <c r="E68" s="1267"/>
      <c r="F68" s="1267"/>
    </row>
    <row r="69" spans="1:6" s="469" customFormat="1">
      <c r="A69" s="463"/>
      <c r="B69" s="1267" t="s">
        <v>1385</v>
      </c>
      <c r="C69" s="1267"/>
      <c r="D69" s="1267"/>
      <c r="E69" s="1267"/>
      <c r="F69" s="1267"/>
    </row>
    <row r="70" spans="1:6" s="469" customFormat="1">
      <c r="A70" s="463"/>
      <c r="B70" s="1267" t="s">
        <v>1386</v>
      </c>
      <c r="C70" s="1267"/>
      <c r="D70" s="1267"/>
      <c r="E70" s="1267"/>
      <c r="F70" s="1267"/>
    </row>
    <row r="71" spans="1:6" s="469" customFormat="1">
      <c r="A71" s="463"/>
      <c r="B71" s="1267" t="s">
        <v>1387</v>
      </c>
      <c r="C71" s="1267"/>
      <c r="D71" s="1267"/>
      <c r="E71" s="1267"/>
      <c r="F71" s="1267"/>
    </row>
    <row r="72" spans="1:6" s="469" customFormat="1">
      <c r="A72" s="463"/>
      <c r="B72" s="1267" t="s">
        <v>1388</v>
      </c>
      <c r="C72" s="1267"/>
      <c r="D72" s="1267"/>
      <c r="E72" s="1267"/>
      <c r="F72" s="1267"/>
    </row>
    <row r="73" spans="1:6" s="469" customFormat="1">
      <c r="A73" s="463"/>
      <c r="B73" s="1267" t="s">
        <v>1389</v>
      </c>
      <c r="C73" s="1267"/>
      <c r="D73" s="1267"/>
      <c r="E73" s="1267"/>
      <c r="F73" s="1267"/>
    </row>
    <row r="74" spans="1:6" s="469" customFormat="1">
      <c r="A74" s="463"/>
      <c r="B74" s="1267" t="s">
        <v>1390</v>
      </c>
      <c r="C74" s="1267"/>
      <c r="D74" s="1267"/>
      <c r="E74" s="1267"/>
      <c r="F74" s="1267"/>
    </row>
    <row r="75" spans="1:6" s="469" customFormat="1">
      <c r="A75" s="463"/>
      <c r="B75" s="1267" t="s">
        <v>1391</v>
      </c>
      <c r="C75" s="1267"/>
      <c r="D75" s="1267"/>
      <c r="E75" s="1267"/>
      <c r="F75" s="1267"/>
    </row>
    <row r="76" spans="1:6" s="469" customFormat="1">
      <c r="A76" s="463"/>
      <c r="B76" s="1267" t="s">
        <v>1392</v>
      </c>
      <c r="C76" s="1267"/>
      <c r="D76" s="1267"/>
      <c r="E76" s="1267"/>
      <c r="F76" s="1267"/>
    </row>
    <row r="77" spans="1:6" s="469" customFormat="1">
      <c r="A77" s="463"/>
      <c r="B77" s="1267" t="s">
        <v>1393</v>
      </c>
      <c r="C77" s="1267"/>
      <c r="D77" s="1267"/>
      <c r="E77" s="1267"/>
      <c r="F77" s="1267"/>
    </row>
    <row r="78" spans="1:6" s="469" customFormat="1">
      <c r="A78" s="463"/>
      <c r="B78" s="463"/>
      <c r="C78" s="463"/>
      <c r="D78" s="464"/>
      <c r="E78" s="464"/>
      <c r="F78" s="464"/>
    </row>
    <row r="79" spans="1:6" s="469" customFormat="1">
      <c r="A79" s="463"/>
      <c r="B79" s="463" t="s">
        <v>1394</v>
      </c>
      <c r="C79" s="463"/>
      <c r="D79" s="464"/>
      <c r="E79" s="464"/>
      <c r="F79" s="464"/>
    </row>
    <row r="80" spans="1:6" s="469" customFormat="1">
      <c r="A80" s="463"/>
      <c r="B80" s="1267" t="s">
        <v>1395</v>
      </c>
      <c r="C80" s="1267"/>
      <c r="D80" s="1267"/>
      <c r="E80" s="1267"/>
      <c r="F80" s="1267"/>
    </row>
    <row r="81" spans="1:6" s="469" customFormat="1">
      <c r="A81" s="463"/>
      <c r="B81" s="1267" t="s">
        <v>1384</v>
      </c>
      <c r="C81" s="1267"/>
      <c r="D81" s="1267"/>
      <c r="E81" s="1267"/>
      <c r="F81" s="1267"/>
    </row>
    <row r="82" spans="1:6" s="469" customFormat="1">
      <c r="A82" s="463"/>
      <c r="B82" s="1267" t="s">
        <v>1396</v>
      </c>
      <c r="C82" s="1267"/>
      <c r="D82" s="1267"/>
      <c r="E82" s="1267"/>
      <c r="F82" s="1267"/>
    </row>
    <row r="83" spans="1:6" s="469" customFormat="1">
      <c r="A83" s="463"/>
      <c r="B83" s="1267" t="s">
        <v>1397</v>
      </c>
      <c r="C83" s="1267"/>
      <c r="D83" s="1267"/>
      <c r="E83" s="1267"/>
      <c r="F83" s="1267"/>
    </row>
    <row r="84" spans="1:6" s="469" customFormat="1">
      <c r="A84" s="463"/>
      <c r="B84" s="1267" t="s">
        <v>1398</v>
      </c>
      <c r="C84" s="1267"/>
      <c r="D84" s="1267"/>
      <c r="E84" s="1267"/>
      <c r="F84" s="1267"/>
    </row>
    <row r="85" spans="1:6" s="469" customFormat="1">
      <c r="A85" s="463"/>
      <c r="B85" s="1267" t="s">
        <v>1399</v>
      </c>
      <c r="C85" s="1267"/>
      <c r="D85" s="1267"/>
      <c r="E85" s="1267"/>
      <c r="F85" s="1267"/>
    </row>
    <row r="86" spans="1:6" s="469" customFormat="1">
      <c r="A86" s="463"/>
      <c r="B86" s="1267" t="s">
        <v>1400</v>
      </c>
      <c r="C86" s="1267"/>
      <c r="D86" s="1267"/>
      <c r="E86" s="1267"/>
      <c r="F86" s="1267"/>
    </row>
    <row r="87" spans="1:6" s="469" customFormat="1">
      <c r="A87" s="463"/>
      <c r="B87" s="463"/>
      <c r="C87" s="463"/>
      <c r="D87" s="464"/>
      <c r="E87" s="464"/>
      <c r="F87" s="464"/>
    </row>
    <row r="88" spans="1:6" s="469" customFormat="1">
      <c r="A88" s="463" t="s">
        <v>12</v>
      </c>
      <c r="B88" s="1267" t="s">
        <v>1401</v>
      </c>
      <c r="C88" s="1267"/>
      <c r="D88" s="1267"/>
      <c r="E88" s="1267"/>
      <c r="F88" s="1267"/>
    </row>
    <row r="89" spans="1:6" s="469" customFormat="1">
      <c r="A89" s="463"/>
      <c r="B89" s="463"/>
      <c r="C89" s="463"/>
      <c r="D89" s="464"/>
      <c r="E89" s="464"/>
      <c r="F89" s="464"/>
    </row>
    <row r="90" spans="1:6" s="469" customFormat="1" ht="30.75" customHeight="1">
      <c r="A90" s="463" t="s">
        <v>13</v>
      </c>
      <c r="B90" s="1267" t="s">
        <v>1402</v>
      </c>
      <c r="C90" s="1267"/>
      <c r="D90" s="1267"/>
      <c r="E90" s="1267"/>
      <c r="F90" s="1267"/>
    </row>
    <row r="91" spans="1:6" s="469" customFormat="1">
      <c r="A91" s="463"/>
      <c r="B91" s="1267" t="s">
        <v>1403</v>
      </c>
      <c r="C91" s="1267"/>
      <c r="D91" s="1267"/>
      <c r="E91" s="1267"/>
      <c r="F91" s="1267"/>
    </row>
    <row r="92" spans="1:6" s="469" customFormat="1">
      <c r="A92" s="463"/>
      <c r="B92" s="463"/>
      <c r="C92" s="463"/>
      <c r="D92" s="464"/>
      <c r="E92" s="464"/>
      <c r="F92" s="464"/>
    </row>
    <row r="93" spans="1:6" s="469" customFormat="1">
      <c r="A93" s="463"/>
      <c r="B93" s="463"/>
      <c r="C93" s="463"/>
      <c r="D93" s="464"/>
      <c r="E93" s="464"/>
      <c r="F93" s="464"/>
    </row>
    <row r="94" spans="1:6" s="469" customFormat="1">
      <c r="A94" s="463" t="s">
        <v>14</v>
      </c>
      <c r="B94" s="1267" t="s">
        <v>1404</v>
      </c>
      <c r="C94" s="1267"/>
      <c r="D94" s="1267"/>
      <c r="E94" s="1267"/>
      <c r="F94" s="1267"/>
    </row>
    <row r="95" spans="1:6" s="469" customFormat="1" ht="24.75" customHeight="1">
      <c r="A95" s="463"/>
      <c r="B95" s="1267" t="s">
        <v>1405</v>
      </c>
      <c r="C95" s="1267"/>
      <c r="D95" s="1267"/>
      <c r="E95" s="1267"/>
      <c r="F95" s="1267"/>
    </row>
    <row r="96" spans="1:6" s="469" customFormat="1" ht="24.75" customHeight="1">
      <c r="A96" s="463"/>
      <c r="B96" s="1267" t="s">
        <v>1406</v>
      </c>
      <c r="C96" s="1267"/>
      <c r="D96" s="1267"/>
      <c r="E96" s="1267"/>
      <c r="F96" s="1267"/>
    </row>
    <row r="97" spans="1:6" s="469" customFormat="1">
      <c r="A97" s="463"/>
      <c r="B97" s="463"/>
      <c r="C97" s="463"/>
      <c r="D97" s="464"/>
      <c r="E97" s="464"/>
      <c r="F97" s="464"/>
    </row>
    <row r="98" spans="1:6" s="469" customFormat="1" ht="30" customHeight="1">
      <c r="A98" s="463" t="s">
        <v>15</v>
      </c>
      <c r="B98" s="1267" t="s">
        <v>1407</v>
      </c>
      <c r="C98" s="1267"/>
      <c r="D98" s="1267"/>
      <c r="E98" s="1267"/>
      <c r="F98" s="1267"/>
    </row>
    <row r="99" spans="1:6" s="469" customFormat="1" ht="27.75" customHeight="1">
      <c r="A99" s="463"/>
      <c r="B99" s="1267" t="s">
        <v>1408</v>
      </c>
      <c r="C99" s="1267"/>
      <c r="D99" s="1267"/>
      <c r="E99" s="1267"/>
      <c r="F99" s="1267"/>
    </row>
    <row r="100" spans="1:6" s="469" customFormat="1">
      <c r="A100" s="463"/>
      <c r="B100" s="463"/>
      <c r="C100" s="463"/>
      <c r="D100" s="464"/>
      <c r="E100" s="464"/>
      <c r="F100" s="464"/>
    </row>
    <row r="101" spans="1:6" s="469" customFormat="1" ht="29.25" customHeight="1">
      <c r="A101" s="463" t="s">
        <v>16</v>
      </c>
      <c r="B101" s="1267" t="s">
        <v>1409</v>
      </c>
      <c r="C101" s="1267"/>
      <c r="D101" s="1267"/>
      <c r="E101" s="1267"/>
      <c r="F101" s="1267"/>
    </row>
    <row r="102" spans="1:6" s="469" customFormat="1">
      <c r="A102" s="463"/>
      <c r="B102" s="463"/>
      <c r="C102" s="463"/>
      <c r="D102" s="464"/>
      <c r="E102" s="464"/>
      <c r="F102" s="464"/>
    </row>
    <row r="103" spans="1:6" s="469" customFormat="1" ht="19.5" customHeight="1">
      <c r="A103" s="463" t="s">
        <v>17</v>
      </c>
      <c r="B103" s="1267" t="s">
        <v>1410</v>
      </c>
      <c r="C103" s="1267"/>
      <c r="D103" s="1267"/>
      <c r="E103" s="1267"/>
      <c r="F103" s="1267"/>
    </row>
    <row r="104" spans="1:6" s="469" customFormat="1">
      <c r="A104" s="463"/>
      <c r="B104" s="463"/>
      <c r="C104" s="463"/>
      <c r="D104" s="464"/>
      <c r="E104" s="464"/>
      <c r="F104" s="464"/>
    </row>
    <row r="105" spans="1:6" s="469" customFormat="1" ht="30" customHeight="1">
      <c r="A105" s="463" t="s">
        <v>18</v>
      </c>
      <c r="B105" s="1267" t="s">
        <v>1411</v>
      </c>
      <c r="C105" s="1267"/>
      <c r="D105" s="1267"/>
      <c r="E105" s="1267"/>
      <c r="F105" s="1267"/>
    </row>
    <row r="106" spans="1:6" s="469" customFormat="1">
      <c r="A106" s="463"/>
      <c r="B106" s="463"/>
      <c r="C106" s="463"/>
      <c r="D106" s="464"/>
      <c r="E106" s="464"/>
      <c r="F106" s="464"/>
    </row>
    <row r="107" spans="1:6" s="469" customFormat="1" ht="30" customHeight="1">
      <c r="A107" s="463" t="s">
        <v>19</v>
      </c>
      <c r="B107" s="1267" t="s">
        <v>1412</v>
      </c>
      <c r="C107" s="1267"/>
      <c r="D107" s="1267"/>
      <c r="E107" s="1267"/>
      <c r="F107" s="1267"/>
    </row>
    <row r="108" spans="1:6" s="469" customFormat="1">
      <c r="A108" s="463"/>
      <c r="B108" s="463"/>
      <c r="C108" s="463"/>
      <c r="D108" s="464"/>
      <c r="E108" s="464"/>
      <c r="F108" s="464"/>
    </row>
    <row r="109" spans="1:6" s="469" customFormat="1" ht="21.75" customHeight="1">
      <c r="A109" s="463" t="s">
        <v>20</v>
      </c>
      <c r="B109" s="1267" t="s">
        <v>1413</v>
      </c>
      <c r="C109" s="1267"/>
      <c r="D109" s="1267"/>
      <c r="E109" s="1267"/>
      <c r="F109" s="1267"/>
    </row>
    <row r="110" spans="1:6" s="469" customFormat="1" ht="27.75" customHeight="1">
      <c r="A110" s="463"/>
      <c r="B110" s="1267" t="s">
        <v>1414</v>
      </c>
      <c r="C110" s="1267"/>
      <c r="D110" s="1267"/>
      <c r="E110" s="1267"/>
      <c r="F110" s="1267"/>
    </row>
    <row r="111" spans="1:6" s="469" customFormat="1">
      <c r="A111" s="463"/>
      <c r="B111" s="463"/>
      <c r="C111" s="463"/>
      <c r="D111" s="464"/>
      <c r="E111" s="464"/>
      <c r="F111" s="464"/>
    </row>
    <row r="112" spans="1:6" s="469" customFormat="1" ht="29.25" customHeight="1">
      <c r="A112" s="463" t="s">
        <v>21</v>
      </c>
      <c r="B112" s="1267" t="s">
        <v>1415</v>
      </c>
      <c r="C112" s="1267"/>
      <c r="D112" s="1267"/>
      <c r="E112" s="1267"/>
      <c r="F112" s="1267"/>
    </row>
    <row r="113" spans="1:6" s="469" customFormat="1">
      <c r="A113" s="463"/>
      <c r="B113" s="463"/>
      <c r="C113" s="463"/>
      <c r="D113" s="464"/>
      <c r="E113" s="464"/>
      <c r="F113" s="464"/>
    </row>
    <row r="114" spans="1:6" s="469" customFormat="1" ht="30" customHeight="1">
      <c r="A114" s="463" t="s">
        <v>22</v>
      </c>
      <c r="B114" s="1267" t="s">
        <v>1416</v>
      </c>
      <c r="C114" s="1267"/>
      <c r="D114" s="1267"/>
      <c r="E114" s="1267"/>
      <c r="F114" s="1267"/>
    </row>
    <row r="115" spans="1:6" s="469" customFormat="1">
      <c r="A115" s="463"/>
      <c r="B115" s="463"/>
      <c r="C115" s="463"/>
      <c r="D115" s="464"/>
      <c r="E115" s="464"/>
      <c r="F115" s="464"/>
    </row>
    <row r="116" spans="1:6" s="469" customFormat="1" ht="27.75" customHeight="1">
      <c r="A116" s="463" t="s">
        <v>23</v>
      </c>
      <c r="B116" s="1267" t="s">
        <v>1417</v>
      </c>
      <c r="C116" s="1267"/>
      <c r="D116" s="1267"/>
      <c r="E116" s="1267"/>
      <c r="F116" s="1267"/>
    </row>
    <row r="117" spans="1:6" s="469" customFormat="1" ht="26.25" customHeight="1">
      <c r="A117" s="463"/>
      <c r="B117" s="1267" t="s">
        <v>1418</v>
      </c>
      <c r="C117" s="1267"/>
      <c r="D117" s="1267"/>
      <c r="E117" s="1267"/>
      <c r="F117" s="1267"/>
    </row>
    <row r="118" spans="1:6" s="469" customFormat="1">
      <c r="A118" s="463"/>
      <c r="B118" s="463"/>
      <c r="C118" s="463"/>
      <c r="D118" s="464"/>
      <c r="E118" s="464"/>
      <c r="F118" s="464"/>
    </row>
    <row r="119" spans="1:6" s="469" customFormat="1" ht="27" customHeight="1">
      <c r="A119" s="463" t="s">
        <v>24</v>
      </c>
      <c r="B119" s="1267" t="s">
        <v>1419</v>
      </c>
      <c r="C119" s="1267"/>
      <c r="D119" s="1267"/>
      <c r="E119" s="1267"/>
      <c r="F119" s="1267"/>
    </row>
    <row r="120" spans="1:6" s="469" customFormat="1">
      <c r="A120" s="463"/>
      <c r="B120" s="463"/>
      <c r="C120" s="463"/>
      <c r="D120" s="464"/>
      <c r="E120" s="464"/>
      <c r="F120" s="464"/>
    </row>
    <row r="121" spans="1:6" s="469" customFormat="1" ht="23.25" customHeight="1">
      <c r="A121" s="463" t="s">
        <v>25</v>
      </c>
      <c r="B121" s="1267" t="s">
        <v>1420</v>
      </c>
      <c r="C121" s="1267"/>
      <c r="D121" s="1267"/>
      <c r="E121" s="1267"/>
      <c r="F121" s="1267"/>
    </row>
    <row r="122" spans="1:6" s="469" customFormat="1">
      <c r="A122" s="463"/>
      <c r="B122" s="463"/>
      <c r="C122" s="463"/>
      <c r="D122" s="464"/>
      <c r="E122" s="464"/>
      <c r="F122" s="464"/>
    </row>
    <row r="123" spans="1:6" s="469" customFormat="1" ht="39" customHeight="1">
      <c r="A123" s="463" t="s">
        <v>26</v>
      </c>
      <c r="B123" s="1267" t="s">
        <v>1421</v>
      </c>
      <c r="C123" s="1267"/>
      <c r="D123" s="1267"/>
      <c r="E123" s="1267"/>
      <c r="F123" s="1267"/>
    </row>
    <row r="124" spans="1:6" s="469" customFormat="1">
      <c r="A124" s="463"/>
      <c r="B124" s="463"/>
      <c r="C124" s="463"/>
      <c r="D124" s="464"/>
      <c r="E124" s="464"/>
      <c r="F124" s="464"/>
    </row>
    <row r="125" spans="1:6" s="470" customFormat="1" ht="13">
      <c r="A125" s="467"/>
      <c r="B125" s="467" t="s">
        <v>1422</v>
      </c>
      <c r="C125" s="467"/>
      <c r="D125" s="468"/>
      <c r="E125" s="468"/>
      <c r="F125" s="468"/>
    </row>
    <row r="126" spans="1:6" s="469" customFormat="1" ht="30" customHeight="1">
      <c r="A126" s="463"/>
      <c r="B126" s="1267" t="s">
        <v>1423</v>
      </c>
      <c r="C126" s="1267"/>
      <c r="D126" s="1267"/>
      <c r="E126" s="1267"/>
      <c r="F126" s="464"/>
    </row>
    <row r="127" spans="1:6" s="469" customFormat="1" ht="44.25" customHeight="1">
      <c r="A127" s="463"/>
      <c r="B127" s="1267" t="s">
        <v>1424</v>
      </c>
      <c r="C127" s="1267"/>
      <c r="D127" s="1267"/>
      <c r="E127" s="1267"/>
      <c r="F127" s="464"/>
    </row>
    <row r="128" spans="1:6" s="469" customFormat="1" ht="17.25" customHeight="1">
      <c r="A128" s="463"/>
      <c r="B128" s="1267" t="s">
        <v>1425</v>
      </c>
      <c r="C128" s="1267"/>
      <c r="D128" s="1267"/>
      <c r="E128" s="1267"/>
      <c r="F128" s="464"/>
    </row>
    <row r="129" spans="1:6" s="469" customFormat="1" ht="28.5" customHeight="1">
      <c r="A129" s="463"/>
      <c r="B129" s="1267" t="s">
        <v>1426</v>
      </c>
      <c r="C129" s="1267"/>
      <c r="D129" s="1267"/>
      <c r="E129" s="1267"/>
      <c r="F129" s="464"/>
    </row>
    <row r="130" spans="1:6" s="469" customFormat="1" ht="18" customHeight="1">
      <c r="A130" s="463"/>
      <c r="B130" s="463"/>
      <c r="C130" s="463"/>
      <c r="D130" s="464"/>
      <c r="E130" s="464"/>
      <c r="F130" s="464"/>
    </row>
    <row r="131" spans="1:6" s="469" customFormat="1" ht="49.5" customHeight="1">
      <c r="A131" s="463"/>
      <c r="B131" s="1267" t="s">
        <v>1427</v>
      </c>
      <c r="C131" s="1267"/>
      <c r="D131" s="1267"/>
      <c r="E131" s="1267"/>
      <c r="F131" s="464"/>
    </row>
    <row r="132" spans="1:6" s="463" customFormat="1">
      <c r="D132" s="464"/>
      <c r="E132" s="464"/>
      <c r="F132" s="464"/>
    </row>
    <row r="133" spans="1:6" s="463" customFormat="1">
      <c r="D133" s="464"/>
      <c r="E133" s="464"/>
      <c r="F133" s="464"/>
    </row>
    <row r="134" spans="1:6" s="463" customFormat="1">
      <c r="D134" s="464"/>
      <c r="E134" s="464"/>
      <c r="F134" s="464"/>
    </row>
    <row r="135" spans="1:6" s="467" customFormat="1" ht="13">
      <c r="B135" s="467" t="s">
        <v>1428</v>
      </c>
      <c r="D135" s="468"/>
      <c r="E135" s="468"/>
      <c r="F135" s="468"/>
    </row>
    <row r="136" spans="1:6" s="463" customFormat="1">
      <c r="D136" s="464"/>
      <c r="E136" s="464"/>
      <c r="F136" s="464"/>
    </row>
    <row r="137" spans="1:6" s="467" customFormat="1" ht="13">
      <c r="A137" s="467" t="s">
        <v>1429</v>
      </c>
      <c r="B137" s="467" t="s">
        <v>1430</v>
      </c>
      <c r="C137" s="467" t="s">
        <v>1431</v>
      </c>
      <c r="D137" s="468" t="s">
        <v>1432</v>
      </c>
      <c r="E137" s="468" t="s">
        <v>1433</v>
      </c>
      <c r="F137" s="468" t="s">
        <v>1434</v>
      </c>
    </row>
    <row r="138" spans="1:6" s="463" customFormat="1">
      <c r="D138" s="464"/>
      <c r="E138" s="464"/>
      <c r="F138" s="464"/>
    </row>
    <row r="139" spans="1:6" s="463" customFormat="1">
      <c r="D139" s="464"/>
      <c r="E139" s="464"/>
      <c r="F139" s="464"/>
    </row>
    <row r="140" spans="1:6" s="463" customFormat="1">
      <c r="D140" s="464"/>
      <c r="E140" s="464"/>
      <c r="F140" s="464"/>
    </row>
    <row r="141" spans="1:6" s="471" customFormat="1" ht="13">
      <c r="A141" s="471" t="s">
        <v>1435</v>
      </c>
      <c r="B141" s="471" t="s">
        <v>1436</v>
      </c>
      <c r="D141" s="472"/>
      <c r="E141" s="472"/>
      <c r="F141" s="472"/>
    </row>
    <row r="142" spans="1:6" s="463" customFormat="1">
      <c r="D142" s="464"/>
      <c r="E142" s="464"/>
      <c r="F142" s="464"/>
    </row>
    <row r="143" spans="1:6" s="463" customFormat="1">
      <c r="D143" s="464"/>
      <c r="E143" s="464"/>
      <c r="F143" s="464"/>
    </row>
    <row r="144" spans="1:6" s="463" customFormat="1">
      <c r="D144" s="464"/>
      <c r="E144" s="464"/>
      <c r="F144" s="464"/>
    </row>
    <row r="145" spans="1:6" s="463" customFormat="1" ht="37.5">
      <c r="A145" s="463" t="s">
        <v>0</v>
      </c>
      <c r="B145" s="463" t="s">
        <v>1437</v>
      </c>
      <c r="C145" s="463" t="s">
        <v>1438</v>
      </c>
      <c r="D145" s="464">
        <v>1</v>
      </c>
      <c r="E145" s="464"/>
      <c r="F145" s="464"/>
    </row>
    <row r="146" spans="1:6" s="463" customFormat="1">
      <c r="B146" s="463" t="s">
        <v>1439</v>
      </c>
      <c r="C146" s="463" t="s">
        <v>1440</v>
      </c>
      <c r="D146" s="464">
        <v>1</v>
      </c>
      <c r="E146" s="464"/>
      <c r="F146" s="464">
        <f>SUM(D146*E146)</f>
        <v>0</v>
      </c>
    </row>
    <row r="147" spans="1:6" s="463" customFormat="1">
      <c r="B147" s="463" t="s">
        <v>1441</v>
      </c>
      <c r="C147" s="463" t="s">
        <v>1440</v>
      </c>
      <c r="D147" s="464">
        <v>3</v>
      </c>
      <c r="E147" s="464"/>
      <c r="F147" s="464">
        <f t="shared" ref="F147:F203" si="0">SUM(D147*E147)</f>
        <v>0</v>
      </c>
    </row>
    <row r="148" spans="1:6" s="463" customFormat="1">
      <c r="B148" s="463" t="s">
        <v>1442</v>
      </c>
      <c r="C148" s="463" t="s">
        <v>1440</v>
      </c>
      <c r="D148" s="464">
        <v>1</v>
      </c>
      <c r="E148" s="464"/>
      <c r="F148" s="464">
        <f t="shared" si="0"/>
        <v>0</v>
      </c>
    </row>
    <row r="149" spans="1:6" s="463" customFormat="1">
      <c r="B149" s="463" t="s">
        <v>1443</v>
      </c>
      <c r="C149" s="463" t="s">
        <v>1440</v>
      </c>
      <c r="D149" s="464">
        <v>3</v>
      </c>
      <c r="E149" s="464"/>
      <c r="F149" s="464">
        <f t="shared" si="0"/>
        <v>0</v>
      </c>
    </row>
    <row r="150" spans="1:6" s="463" customFormat="1">
      <c r="B150" s="463" t="s">
        <v>1444</v>
      </c>
      <c r="C150" s="463" t="s">
        <v>1440</v>
      </c>
      <c r="D150" s="464">
        <v>1</v>
      </c>
      <c r="E150" s="464"/>
      <c r="F150" s="464">
        <f t="shared" si="0"/>
        <v>0</v>
      </c>
    </row>
    <row r="151" spans="1:6" s="463" customFormat="1">
      <c r="B151" s="463" t="s">
        <v>1445</v>
      </c>
      <c r="C151" s="463" t="s">
        <v>1440</v>
      </c>
      <c r="D151" s="464">
        <v>1</v>
      </c>
      <c r="E151" s="464"/>
      <c r="F151" s="464">
        <f t="shared" si="0"/>
        <v>0</v>
      </c>
    </row>
    <row r="152" spans="1:6" s="463" customFormat="1">
      <c r="B152" s="463" t="s">
        <v>1446</v>
      </c>
      <c r="C152" s="463" t="s">
        <v>1440</v>
      </c>
      <c r="D152" s="464">
        <v>1</v>
      </c>
      <c r="E152" s="464"/>
      <c r="F152" s="464">
        <f t="shared" si="0"/>
        <v>0</v>
      </c>
    </row>
    <row r="153" spans="1:6" s="463" customFormat="1">
      <c r="B153" s="463" t="s">
        <v>1447</v>
      </c>
      <c r="C153" s="463" t="s">
        <v>1440</v>
      </c>
      <c r="D153" s="464">
        <v>2</v>
      </c>
      <c r="E153" s="464"/>
      <c r="F153" s="464">
        <f t="shared" si="0"/>
        <v>0</v>
      </c>
    </row>
    <row r="154" spans="1:6" s="463" customFormat="1">
      <c r="B154" s="463" t="s">
        <v>1448</v>
      </c>
      <c r="C154" s="463" t="s">
        <v>1440</v>
      </c>
      <c r="D154" s="464">
        <v>6</v>
      </c>
      <c r="E154" s="464"/>
      <c r="F154" s="464">
        <f t="shared" si="0"/>
        <v>0</v>
      </c>
    </row>
    <row r="155" spans="1:6" s="463" customFormat="1">
      <c r="B155" s="463" t="s">
        <v>1449</v>
      </c>
      <c r="C155" s="463" t="s">
        <v>1440</v>
      </c>
      <c r="D155" s="464">
        <v>1</v>
      </c>
      <c r="E155" s="464"/>
      <c r="F155" s="464">
        <f t="shared" si="0"/>
        <v>0</v>
      </c>
    </row>
    <row r="156" spans="1:6" s="463" customFormat="1">
      <c r="B156" s="463" t="s">
        <v>1450</v>
      </c>
      <c r="C156" s="463" t="s">
        <v>1440</v>
      </c>
      <c r="D156" s="464">
        <v>1</v>
      </c>
      <c r="E156" s="464"/>
      <c r="F156" s="464">
        <f t="shared" si="0"/>
        <v>0</v>
      </c>
    </row>
    <row r="157" spans="1:6" s="463" customFormat="1">
      <c r="B157" s="463" t="s">
        <v>1451</v>
      </c>
      <c r="C157" s="463" t="s">
        <v>1440</v>
      </c>
      <c r="D157" s="464">
        <v>1</v>
      </c>
      <c r="E157" s="464"/>
      <c r="F157" s="464">
        <f t="shared" si="0"/>
        <v>0</v>
      </c>
    </row>
    <row r="158" spans="1:6" s="463" customFormat="1">
      <c r="B158" s="463" t="s">
        <v>1452</v>
      </c>
      <c r="C158" s="463" t="s">
        <v>1440</v>
      </c>
      <c r="D158" s="464">
        <v>1</v>
      </c>
      <c r="E158" s="464"/>
      <c r="F158" s="464">
        <f t="shared" si="0"/>
        <v>0</v>
      </c>
    </row>
    <row r="159" spans="1:6" s="463" customFormat="1">
      <c r="B159" s="463" t="s">
        <v>1453</v>
      </c>
      <c r="C159" s="463" t="s">
        <v>1440</v>
      </c>
      <c r="D159" s="464">
        <v>1</v>
      </c>
      <c r="E159" s="464"/>
      <c r="F159" s="464">
        <f t="shared" si="0"/>
        <v>0</v>
      </c>
    </row>
    <row r="160" spans="1:6" s="463" customFormat="1">
      <c r="B160" s="463" t="s">
        <v>1454</v>
      </c>
      <c r="C160" s="463" t="s">
        <v>1440</v>
      </c>
      <c r="D160" s="464">
        <v>20</v>
      </c>
      <c r="E160" s="464"/>
      <c r="F160" s="464">
        <f t="shared" si="0"/>
        <v>0</v>
      </c>
    </row>
    <row r="161" spans="2:6" s="463" customFormat="1">
      <c r="B161" s="463" t="s">
        <v>1455</v>
      </c>
      <c r="C161" s="463" t="s">
        <v>1440</v>
      </c>
      <c r="D161" s="464">
        <v>3</v>
      </c>
      <c r="E161" s="464"/>
      <c r="F161" s="464">
        <f t="shared" si="0"/>
        <v>0</v>
      </c>
    </row>
    <row r="162" spans="2:6" s="463" customFormat="1">
      <c r="B162" s="463" t="s">
        <v>1456</v>
      </c>
      <c r="C162" s="463" t="s">
        <v>1440</v>
      </c>
      <c r="D162" s="464">
        <v>3</v>
      </c>
      <c r="E162" s="464"/>
      <c r="F162" s="464">
        <f t="shared" si="0"/>
        <v>0</v>
      </c>
    </row>
    <row r="163" spans="2:6" s="463" customFormat="1">
      <c r="B163" s="463" t="s">
        <v>1457</v>
      </c>
      <c r="C163" s="463" t="s">
        <v>1440</v>
      </c>
      <c r="D163" s="464">
        <v>6</v>
      </c>
      <c r="E163" s="464"/>
      <c r="F163" s="464">
        <f t="shared" si="0"/>
        <v>0</v>
      </c>
    </row>
    <row r="164" spans="2:6" s="463" customFormat="1">
      <c r="B164" s="463" t="s">
        <v>1458</v>
      </c>
      <c r="C164" s="463" t="s">
        <v>1440</v>
      </c>
      <c r="D164" s="464">
        <v>3</v>
      </c>
      <c r="E164" s="464"/>
      <c r="F164" s="464">
        <f t="shared" si="0"/>
        <v>0</v>
      </c>
    </row>
    <row r="165" spans="2:6" s="463" customFormat="1">
      <c r="B165" s="463" t="s">
        <v>1459</v>
      </c>
      <c r="C165" s="463" t="s">
        <v>1440</v>
      </c>
      <c r="D165" s="464">
        <v>39</v>
      </c>
      <c r="E165" s="464"/>
      <c r="F165" s="464">
        <f t="shared" si="0"/>
        <v>0</v>
      </c>
    </row>
    <row r="166" spans="2:6" s="463" customFormat="1">
      <c r="B166" s="463" t="s">
        <v>1460</v>
      </c>
      <c r="C166" s="463" t="s">
        <v>1440</v>
      </c>
      <c r="D166" s="464">
        <v>6</v>
      </c>
      <c r="E166" s="464"/>
      <c r="F166" s="464">
        <f t="shared" si="0"/>
        <v>0</v>
      </c>
    </row>
    <row r="167" spans="2:6" s="463" customFormat="1">
      <c r="B167" s="463" t="s">
        <v>1461</v>
      </c>
      <c r="C167" s="463" t="s">
        <v>1440</v>
      </c>
      <c r="D167" s="464">
        <v>5</v>
      </c>
      <c r="E167" s="464"/>
      <c r="F167" s="464">
        <f t="shared" si="0"/>
        <v>0</v>
      </c>
    </row>
    <row r="168" spans="2:6" s="463" customFormat="1">
      <c r="B168" s="463" t="s">
        <v>1462</v>
      </c>
      <c r="C168" s="463" t="s">
        <v>1440</v>
      </c>
      <c r="D168" s="464">
        <v>2</v>
      </c>
      <c r="E168" s="464"/>
      <c r="F168" s="464">
        <f t="shared" si="0"/>
        <v>0</v>
      </c>
    </row>
    <row r="169" spans="2:6" s="463" customFormat="1">
      <c r="B169" s="463" t="s">
        <v>1463</v>
      </c>
      <c r="C169" s="463" t="s">
        <v>1440</v>
      </c>
      <c r="D169" s="464">
        <v>3</v>
      </c>
      <c r="E169" s="464"/>
      <c r="F169" s="464">
        <f t="shared" si="0"/>
        <v>0</v>
      </c>
    </row>
    <row r="170" spans="2:6" s="463" customFormat="1">
      <c r="B170" s="463" t="s">
        <v>1464</v>
      </c>
      <c r="C170" s="463" t="s">
        <v>1440</v>
      </c>
      <c r="D170" s="464">
        <v>15</v>
      </c>
      <c r="E170" s="464"/>
      <c r="F170" s="464">
        <f t="shared" si="0"/>
        <v>0</v>
      </c>
    </row>
    <row r="171" spans="2:6" s="463" customFormat="1">
      <c r="B171" s="463" t="s">
        <v>1465</v>
      </c>
      <c r="C171" s="463" t="s">
        <v>1440</v>
      </c>
      <c r="D171" s="464">
        <v>5</v>
      </c>
      <c r="E171" s="464"/>
      <c r="F171" s="464">
        <f t="shared" si="0"/>
        <v>0</v>
      </c>
    </row>
    <row r="172" spans="2:6" s="463" customFormat="1">
      <c r="B172" s="463" t="s">
        <v>1466</v>
      </c>
      <c r="C172" s="463" t="s">
        <v>1440</v>
      </c>
      <c r="D172" s="464">
        <v>28</v>
      </c>
      <c r="E172" s="464"/>
      <c r="F172" s="464">
        <f t="shared" si="0"/>
        <v>0</v>
      </c>
    </row>
    <row r="173" spans="2:6" s="463" customFormat="1">
      <c r="B173" s="463" t="s">
        <v>1467</v>
      </c>
      <c r="C173" s="463" t="s">
        <v>1440</v>
      </c>
      <c r="D173" s="464">
        <v>1</v>
      </c>
      <c r="E173" s="464"/>
      <c r="F173" s="464">
        <f t="shared" si="0"/>
        <v>0</v>
      </c>
    </row>
    <row r="174" spans="2:6" s="463" customFormat="1">
      <c r="B174" s="463" t="s">
        <v>1468</v>
      </c>
      <c r="C174" s="463" t="s">
        <v>1440</v>
      </c>
      <c r="D174" s="464">
        <v>1</v>
      </c>
      <c r="E174" s="464"/>
      <c r="F174" s="464">
        <f t="shared" si="0"/>
        <v>0</v>
      </c>
    </row>
    <row r="175" spans="2:6" s="463" customFormat="1">
      <c r="B175" s="463" t="s">
        <v>1469</v>
      </c>
      <c r="D175" s="464"/>
      <c r="E175" s="464"/>
      <c r="F175" s="464">
        <f t="shared" si="0"/>
        <v>0</v>
      </c>
    </row>
    <row r="176" spans="2:6" s="463" customFormat="1">
      <c r="B176" s="463" t="s">
        <v>1470</v>
      </c>
      <c r="C176" s="463" t="s">
        <v>1440</v>
      </c>
      <c r="D176" s="464">
        <v>1</v>
      </c>
      <c r="E176" s="464"/>
      <c r="F176" s="464">
        <f t="shared" si="0"/>
        <v>0</v>
      </c>
    </row>
    <row r="177" spans="1:6" s="469" customFormat="1">
      <c r="A177" s="463"/>
      <c r="B177" s="463" t="s">
        <v>1465</v>
      </c>
      <c r="C177" s="463" t="s">
        <v>1440</v>
      </c>
      <c r="D177" s="464">
        <v>16</v>
      </c>
      <c r="E177" s="464"/>
      <c r="F177" s="464">
        <f t="shared" si="0"/>
        <v>0</v>
      </c>
    </row>
    <row r="178" spans="1:6" s="469" customFormat="1">
      <c r="A178" s="463"/>
      <c r="B178" s="463" t="s">
        <v>1471</v>
      </c>
      <c r="C178" s="463" t="s">
        <v>1440</v>
      </c>
      <c r="D178" s="464">
        <v>2</v>
      </c>
      <c r="E178" s="464"/>
      <c r="F178" s="464">
        <f t="shared" ref="F178:F184" si="1">SUM(D178*E178)</f>
        <v>0</v>
      </c>
    </row>
    <row r="179" spans="1:6" s="469" customFormat="1">
      <c r="A179" s="463"/>
      <c r="B179" s="463" t="s">
        <v>1472</v>
      </c>
      <c r="C179" s="463" t="s">
        <v>1440</v>
      </c>
      <c r="D179" s="464">
        <v>12</v>
      </c>
      <c r="E179" s="464"/>
      <c r="F179" s="464">
        <f t="shared" si="1"/>
        <v>0</v>
      </c>
    </row>
    <row r="180" spans="1:6" s="469" customFormat="1">
      <c r="A180" s="463"/>
      <c r="B180" s="463" t="s">
        <v>1473</v>
      </c>
      <c r="C180" s="463" t="s">
        <v>1440</v>
      </c>
      <c r="D180" s="464">
        <v>2</v>
      </c>
      <c r="E180" s="464"/>
      <c r="F180" s="464">
        <f t="shared" si="1"/>
        <v>0</v>
      </c>
    </row>
    <row r="181" spans="1:6" s="469" customFormat="1">
      <c r="A181" s="463"/>
      <c r="B181" s="463" t="s">
        <v>1474</v>
      </c>
      <c r="C181" s="463" t="s">
        <v>1440</v>
      </c>
      <c r="D181" s="464">
        <v>14</v>
      </c>
      <c r="E181" s="464"/>
      <c r="F181" s="464">
        <f t="shared" si="1"/>
        <v>0</v>
      </c>
    </row>
    <row r="182" spans="1:6" s="469" customFormat="1">
      <c r="A182" s="463"/>
      <c r="B182" s="463" t="s">
        <v>1475</v>
      </c>
      <c r="C182" s="463" t="s">
        <v>1440</v>
      </c>
      <c r="D182" s="464">
        <v>12</v>
      </c>
      <c r="E182" s="464"/>
      <c r="F182" s="464">
        <f t="shared" si="1"/>
        <v>0</v>
      </c>
    </row>
    <row r="183" spans="1:6" s="469" customFormat="1">
      <c r="A183" s="463"/>
      <c r="B183" s="463" t="s">
        <v>1476</v>
      </c>
      <c r="C183" s="463" t="s">
        <v>1440</v>
      </c>
      <c r="D183" s="464">
        <v>10</v>
      </c>
      <c r="E183" s="464"/>
      <c r="F183" s="464">
        <f t="shared" si="1"/>
        <v>0</v>
      </c>
    </row>
    <row r="184" spans="1:6" s="469" customFormat="1">
      <c r="A184" s="463"/>
      <c r="B184" s="463" t="s">
        <v>1477</v>
      </c>
      <c r="C184" s="463" t="s">
        <v>1440</v>
      </c>
      <c r="D184" s="464">
        <v>10</v>
      </c>
      <c r="E184" s="464"/>
      <c r="F184" s="464">
        <f t="shared" si="1"/>
        <v>0</v>
      </c>
    </row>
    <row r="185" spans="1:6" s="463" customFormat="1">
      <c r="B185" s="463" t="s">
        <v>1478</v>
      </c>
      <c r="D185" s="464"/>
      <c r="E185" s="464"/>
      <c r="F185" s="464">
        <f t="shared" si="0"/>
        <v>0</v>
      </c>
    </row>
    <row r="186" spans="1:6" s="463" customFormat="1">
      <c r="B186" s="463" t="s">
        <v>1479</v>
      </c>
      <c r="C186" s="463" t="s">
        <v>1440</v>
      </c>
      <c r="D186" s="464">
        <v>1</v>
      </c>
      <c r="E186" s="464"/>
      <c r="F186" s="464">
        <f t="shared" si="0"/>
        <v>0</v>
      </c>
    </row>
    <row r="187" spans="1:6" s="463" customFormat="1">
      <c r="B187" s="463" t="s">
        <v>1480</v>
      </c>
      <c r="C187" s="463" t="s">
        <v>1440</v>
      </c>
      <c r="D187" s="464">
        <v>1</v>
      </c>
      <c r="E187" s="464"/>
      <c r="F187" s="464">
        <f t="shared" si="0"/>
        <v>0</v>
      </c>
    </row>
    <row r="188" spans="1:6" s="463" customFormat="1">
      <c r="B188" s="463" t="s">
        <v>3450</v>
      </c>
      <c r="C188" s="463" t="s">
        <v>1440</v>
      </c>
      <c r="D188" s="464">
        <v>3</v>
      </c>
      <c r="E188" s="464"/>
      <c r="F188" s="464">
        <f t="shared" si="0"/>
        <v>0</v>
      </c>
    </row>
    <row r="189" spans="1:6" s="463" customFormat="1">
      <c r="B189" s="463" t="s">
        <v>1447</v>
      </c>
      <c r="C189" s="463" t="s">
        <v>1440</v>
      </c>
      <c r="D189" s="464">
        <v>4</v>
      </c>
      <c r="E189" s="464"/>
      <c r="F189" s="464">
        <f t="shared" si="0"/>
        <v>0</v>
      </c>
    </row>
    <row r="190" spans="1:6" s="463" customFormat="1">
      <c r="B190" s="463" t="s">
        <v>1448</v>
      </c>
      <c r="C190" s="463" t="s">
        <v>1440</v>
      </c>
      <c r="D190" s="464">
        <v>12</v>
      </c>
      <c r="E190" s="464"/>
      <c r="F190" s="464">
        <f t="shared" si="0"/>
        <v>0</v>
      </c>
    </row>
    <row r="191" spans="1:6" s="463" customFormat="1">
      <c r="B191" s="463" t="s">
        <v>1463</v>
      </c>
      <c r="C191" s="463" t="s">
        <v>1440</v>
      </c>
      <c r="D191" s="464">
        <v>4</v>
      </c>
      <c r="E191" s="464"/>
      <c r="F191" s="464">
        <f t="shared" si="0"/>
        <v>0</v>
      </c>
    </row>
    <row r="192" spans="1:6" s="463" customFormat="1">
      <c r="B192" s="463" t="s">
        <v>1466</v>
      </c>
      <c r="C192" s="463" t="s">
        <v>1440</v>
      </c>
      <c r="D192" s="464">
        <v>31</v>
      </c>
      <c r="E192" s="464"/>
      <c r="F192" s="464">
        <f t="shared" si="0"/>
        <v>0</v>
      </c>
    </row>
    <row r="193" spans="1:7" s="463" customFormat="1">
      <c r="B193" s="463" t="s">
        <v>1482</v>
      </c>
      <c r="C193" s="463" t="s">
        <v>1440</v>
      </c>
      <c r="D193" s="464">
        <v>2</v>
      </c>
      <c r="E193" s="464"/>
      <c r="F193" s="464">
        <f t="shared" si="0"/>
        <v>0</v>
      </c>
    </row>
    <row r="194" spans="1:7" s="463" customFormat="1">
      <c r="B194" s="463" t="s">
        <v>1483</v>
      </c>
      <c r="C194" s="463" t="s">
        <v>1440</v>
      </c>
      <c r="D194" s="464">
        <v>1</v>
      </c>
      <c r="E194" s="464"/>
      <c r="F194" s="464">
        <f t="shared" si="0"/>
        <v>0</v>
      </c>
    </row>
    <row r="195" spans="1:7" s="463" customFormat="1">
      <c r="B195" s="463" t="s">
        <v>1484</v>
      </c>
      <c r="C195" s="463" t="s">
        <v>1440</v>
      </c>
      <c r="D195" s="464">
        <v>2</v>
      </c>
      <c r="E195" s="464"/>
      <c r="F195" s="464">
        <f t="shared" si="0"/>
        <v>0</v>
      </c>
    </row>
    <row r="196" spans="1:7" s="463" customFormat="1">
      <c r="B196" s="463" t="s">
        <v>1485</v>
      </c>
      <c r="C196" s="463" t="s">
        <v>1440</v>
      </c>
      <c r="D196" s="464">
        <v>1</v>
      </c>
      <c r="E196" s="464"/>
      <c r="F196" s="464">
        <f t="shared" si="0"/>
        <v>0</v>
      </c>
    </row>
    <row r="197" spans="1:7" s="463" customFormat="1">
      <c r="B197" s="463" t="s">
        <v>1486</v>
      </c>
      <c r="C197" s="463" t="s">
        <v>1487</v>
      </c>
      <c r="D197" s="464">
        <v>1</v>
      </c>
      <c r="E197" s="464"/>
      <c r="F197" s="464">
        <f t="shared" si="0"/>
        <v>0</v>
      </c>
    </row>
    <row r="198" spans="1:7" s="463" customFormat="1">
      <c r="B198" s="463" t="s">
        <v>1488</v>
      </c>
      <c r="C198" s="463" t="s">
        <v>1487</v>
      </c>
      <c r="D198" s="464">
        <v>2</v>
      </c>
      <c r="E198" s="464"/>
      <c r="F198" s="464">
        <f t="shared" si="0"/>
        <v>0</v>
      </c>
    </row>
    <row r="199" spans="1:7" s="463" customFormat="1">
      <c r="B199" s="463" t="s">
        <v>1489</v>
      </c>
      <c r="C199" s="463" t="s">
        <v>1487</v>
      </c>
      <c r="D199" s="464">
        <v>1</v>
      </c>
      <c r="E199" s="464"/>
      <c r="F199" s="464">
        <f t="shared" si="0"/>
        <v>0</v>
      </c>
    </row>
    <row r="200" spans="1:7" s="463" customFormat="1">
      <c r="B200" s="463" t="s">
        <v>1490</v>
      </c>
      <c r="C200" s="463" t="s">
        <v>1487</v>
      </c>
      <c r="D200" s="464">
        <v>4</v>
      </c>
      <c r="E200" s="464"/>
      <c r="F200" s="464">
        <f t="shared" si="0"/>
        <v>0</v>
      </c>
    </row>
    <row r="201" spans="1:7" s="463" customFormat="1">
      <c r="B201" s="463" t="s">
        <v>1491</v>
      </c>
      <c r="C201" s="463" t="s">
        <v>1487</v>
      </c>
      <c r="D201" s="464">
        <v>4</v>
      </c>
      <c r="E201" s="464"/>
      <c r="F201" s="464">
        <f t="shared" si="0"/>
        <v>0</v>
      </c>
    </row>
    <row r="202" spans="1:7" s="463" customFormat="1">
      <c r="B202" s="463" t="s">
        <v>1492</v>
      </c>
      <c r="C202" s="463" t="s">
        <v>1487</v>
      </c>
      <c r="D202" s="464">
        <v>3</v>
      </c>
      <c r="E202" s="464"/>
      <c r="F202" s="464">
        <f t="shared" si="0"/>
        <v>0</v>
      </c>
    </row>
    <row r="203" spans="1:7" s="463" customFormat="1">
      <c r="B203" s="463" t="s">
        <v>1493</v>
      </c>
      <c r="C203" s="463" t="s">
        <v>1440</v>
      </c>
      <c r="D203" s="464">
        <v>1</v>
      </c>
      <c r="E203" s="464"/>
      <c r="F203" s="464">
        <f t="shared" si="0"/>
        <v>0</v>
      </c>
      <c r="G203" s="473"/>
    </row>
    <row r="204" spans="1:7" s="463" customFormat="1">
      <c r="B204" s="463" t="s">
        <v>1494</v>
      </c>
      <c r="C204" s="463" t="s">
        <v>1438</v>
      </c>
      <c r="D204" s="464">
        <v>1</v>
      </c>
      <c r="E204" s="464"/>
      <c r="F204" s="464">
        <f t="shared" ref="F204:F205" si="2">SUM(D204*E204)</f>
        <v>0</v>
      </c>
      <c r="G204" s="474"/>
    </row>
    <row r="205" spans="1:7" s="463" customFormat="1">
      <c r="B205" s="463" t="s">
        <v>1495</v>
      </c>
      <c r="C205" s="463" t="s">
        <v>1438</v>
      </c>
      <c r="D205" s="464">
        <v>1</v>
      </c>
      <c r="E205" s="464"/>
      <c r="F205" s="464">
        <f t="shared" si="2"/>
        <v>0</v>
      </c>
      <c r="G205" s="473"/>
    </row>
    <row r="206" spans="1:7" s="474" customFormat="1">
      <c r="A206" s="463"/>
      <c r="B206" s="463"/>
      <c r="C206" s="463"/>
      <c r="D206" s="464"/>
      <c r="E206" s="464"/>
      <c r="F206" s="464"/>
    </row>
    <row r="207" spans="1:7" s="463" customFormat="1">
      <c r="D207" s="464"/>
      <c r="E207" s="464"/>
      <c r="F207" s="464"/>
    </row>
    <row r="208" spans="1:7" s="463" customFormat="1" ht="38">
      <c r="A208" s="463" t="s">
        <v>2</v>
      </c>
      <c r="B208" s="463" t="s">
        <v>1496</v>
      </c>
      <c r="C208" s="463" t="s">
        <v>1438</v>
      </c>
      <c r="D208" s="464">
        <v>1</v>
      </c>
      <c r="E208" s="464"/>
      <c r="F208" s="464"/>
    </row>
    <row r="209" spans="2:7" s="463" customFormat="1">
      <c r="B209" s="463" t="s">
        <v>1497</v>
      </c>
      <c r="C209" s="463" t="s">
        <v>1440</v>
      </c>
      <c r="D209" s="464">
        <v>1</v>
      </c>
      <c r="E209" s="464"/>
      <c r="F209" s="464">
        <f>SUM(D209*E209)</f>
        <v>0</v>
      </c>
    </row>
    <row r="210" spans="2:7" s="463" customFormat="1">
      <c r="B210" s="463" t="s">
        <v>1498</v>
      </c>
      <c r="C210" s="463" t="s">
        <v>1440</v>
      </c>
      <c r="D210" s="464">
        <v>1</v>
      </c>
      <c r="E210" s="464"/>
      <c r="F210" s="464">
        <f t="shared" ref="F210:F223" si="3">SUM(D210*E210)</f>
        <v>0</v>
      </c>
    </row>
    <row r="211" spans="2:7" s="463" customFormat="1">
      <c r="B211" s="463" t="s">
        <v>1455</v>
      </c>
      <c r="C211" s="463" t="s">
        <v>1440</v>
      </c>
      <c r="D211" s="464">
        <v>3</v>
      </c>
      <c r="E211" s="464"/>
      <c r="F211" s="464">
        <f t="shared" si="3"/>
        <v>0</v>
      </c>
    </row>
    <row r="212" spans="2:7" s="463" customFormat="1">
      <c r="B212" s="463" t="s">
        <v>1480</v>
      </c>
      <c r="C212" s="463" t="s">
        <v>1440</v>
      </c>
      <c r="D212" s="464">
        <v>10</v>
      </c>
      <c r="E212" s="464"/>
      <c r="F212" s="464">
        <f t="shared" si="3"/>
        <v>0</v>
      </c>
    </row>
    <row r="213" spans="2:7" s="463" customFormat="1">
      <c r="B213" s="463" t="s">
        <v>1499</v>
      </c>
      <c r="C213" s="463" t="s">
        <v>1440</v>
      </c>
      <c r="D213" s="464">
        <v>9</v>
      </c>
      <c r="E213" s="464"/>
      <c r="F213" s="464">
        <f t="shared" si="3"/>
        <v>0</v>
      </c>
    </row>
    <row r="214" spans="2:7" s="463" customFormat="1">
      <c r="B214" s="463" t="s">
        <v>1481</v>
      </c>
      <c r="C214" s="463" t="s">
        <v>1440</v>
      </c>
      <c r="D214" s="464">
        <v>15</v>
      </c>
      <c r="E214" s="464"/>
      <c r="F214" s="464">
        <f t="shared" si="3"/>
        <v>0</v>
      </c>
    </row>
    <row r="215" spans="2:7" s="463" customFormat="1">
      <c r="B215" s="463" t="s">
        <v>1500</v>
      </c>
      <c r="C215" s="463" t="s">
        <v>1440</v>
      </c>
      <c r="D215" s="464">
        <v>6</v>
      </c>
      <c r="E215" s="464"/>
      <c r="F215" s="464">
        <f t="shared" si="3"/>
        <v>0</v>
      </c>
    </row>
    <row r="216" spans="2:7" s="463" customFormat="1">
      <c r="B216" s="463" t="s">
        <v>1463</v>
      </c>
      <c r="C216" s="463" t="s">
        <v>1440</v>
      </c>
      <c r="D216" s="464">
        <v>1</v>
      </c>
      <c r="E216" s="464"/>
      <c r="F216" s="464">
        <f t="shared" si="3"/>
        <v>0</v>
      </c>
    </row>
    <row r="217" spans="2:7" s="463" customFormat="1">
      <c r="B217" s="463" t="s">
        <v>1501</v>
      </c>
      <c r="C217" s="463" t="s">
        <v>1440</v>
      </c>
      <c r="D217" s="464">
        <v>1</v>
      </c>
      <c r="E217" s="464"/>
      <c r="F217" s="464">
        <f t="shared" si="3"/>
        <v>0</v>
      </c>
    </row>
    <row r="218" spans="2:7" s="463" customFormat="1">
      <c r="B218" s="463" t="s">
        <v>1502</v>
      </c>
      <c r="C218" s="463" t="s">
        <v>1440</v>
      </c>
      <c r="D218" s="464">
        <v>1</v>
      </c>
      <c r="E218" s="464"/>
      <c r="F218" s="464">
        <f t="shared" si="3"/>
        <v>0</v>
      </c>
    </row>
    <row r="219" spans="2:7" s="463" customFormat="1">
      <c r="B219" s="463" t="s">
        <v>1503</v>
      </c>
      <c r="C219" s="463" t="s">
        <v>1440</v>
      </c>
      <c r="D219" s="464">
        <v>2</v>
      </c>
      <c r="E219" s="464"/>
      <c r="F219" s="464">
        <f t="shared" si="3"/>
        <v>0</v>
      </c>
    </row>
    <row r="220" spans="2:7" s="463" customFormat="1">
      <c r="B220" s="463" t="s">
        <v>1466</v>
      </c>
      <c r="C220" s="463" t="s">
        <v>1440</v>
      </c>
      <c r="D220" s="464">
        <v>5</v>
      </c>
      <c r="E220" s="464"/>
      <c r="F220" s="464">
        <f t="shared" si="3"/>
        <v>0</v>
      </c>
    </row>
    <row r="221" spans="2:7" s="463" customFormat="1">
      <c r="B221" s="463" t="s">
        <v>1504</v>
      </c>
      <c r="C221" s="463" t="s">
        <v>1440</v>
      </c>
      <c r="D221" s="464">
        <v>1</v>
      </c>
      <c r="E221" s="464"/>
      <c r="F221" s="464">
        <f t="shared" si="3"/>
        <v>0</v>
      </c>
    </row>
    <row r="222" spans="2:7" s="463" customFormat="1">
      <c r="B222" s="463" t="s">
        <v>1505</v>
      </c>
      <c r="C222" s="463" t="s">
        <v>1487</v>
      </c>
      <c r="D222" s="464">
        <v>1</v>
      </c>
      <c r="E222" s="464"/>
      <c r="F222" s="464">
        <f t="shared" si="3"/>
        <v>0</v>
      </c>
    </row>
    <row r="223" spans="2:7" s="463" customFormat="1">
      <c r="B223" s="463" t="s">
        <v>1493</v>
      </c>
      <c r="C223" s="463" t="s">
        <v>1440</v>
      </c>
      <c r="D223" s="464">
        <v>1</v>
      </c>
      <c r="E223" s="464"/>
      <c r="F223" s="464">
        <f t="shared" si="3"/>
        <v>0</v>
      </c>
      <c r="G223" s="473"/>
    </row>
    <row r="224" spans="2:7" s="463" customFormat="1">
      <c r="B224" s="463" t="s">
        <v>1494</v>
      </c>
      <c r="C224" s="463" t="s">
        <v>1438</v>
      </c>
      <c r="D224" s="464">
        <v>1</v>
      </c>
      <c r="E224" s="464"/>
      <c r="F224" s="464">
        <f>SUM(D224*E224)</f>
        <v>0</v>
      </c>
      <c r="G224" s="474"/>
    </row>
    <row r="225" spans="1:7" s="463" customFormat="1">
      <c r="B225" s="463" t="s">
        <v>1495</v>
      </c>
      <c r="C225" s="463" t="s">
        <v>1438</v>
      </c>
      <c r="D225" s="464">
        <v>1</v>
      </c>
      <c r="E225" s="464"/>
      <c r="F225" s="464">
        <f>SUM(D225*E225)</f>
        <v>0</v>
      </c>
      <c r="G225" s="474"/>
    </row>
    <row r="226" spans="1:7" s="463" customFormat="1">
      <c r="D226" s="464"/>
      <c r="E226" s="464"/>
      <c r="F226" s="464"/>
    </row>
    <row r="227" spans="1:7" s="463" customFormat="1">
      <c r="D227" s="464"/>
      <c r="E227" s="464"/>
      <c r="F227" s="464"/>
    </row>
    <row r="228" spans="1:7" s="463" customFormat="1" ht="37.5">
      <c r="A228" s="463" t="s">
        <v>3</v>
      </c>
      <c r="B228" s="463" t="s">
        <v>1506</v>
      </c>
      <c r="C228" s="463" t="s">
        <v>1438</v>
      </c>
      <c r="D228" s="464">
        <v>1</v>
      </c>
      <c r="E228" s="464"/>
      <c r="F228" s="464"/>
    </row>
    <row r="229" spans="1:7" s="463" customFormat="1">
      <c r="B229" s="463" t="s">
        <v>1507</v>
      </c>
      <c r="C229" s="463" t="s">
        <v>1440</v>
      </c>
      <c r="D229" s="464">
        <v>1</v>
      </c>
      <c r="E229" s="464"/>
      <c r="F229" s="464">
        <f t="shared" ref="F229:F261" si="4">SUM(D229*E229)</f>
        <v>0</v>
      </c>
    </row>
    <row r="230" spans="1:7" s="463" customFormat="1">
      <c r="B230" s="463" t="s">
        <v>1480</v>
      </c>
      <c r="C230" s="463" t="s">
        <v>1440</v>
      </c>
      <c r="D230" s="464">
        <v>1</v>
      </c>
      <c r="E230" s="464"/>
      <c r="F230" s="464">
        <f t="shared" si="4"/>
        <v>0</v>
      </c>
    </row>
    <row r="231" spans="1:7" s="463" customFormat="1">
      <c r="B231" s="463" t="s">
        <v>1499</v>
      </c>
      <c r="C231" s="463" t="s">
        <v>1440</v>
      </c>
      <c r="D231" s="464">
        <v>3</v>
      </c>
      <c r="E231" s="464"/>
      <c r="F231" s="464">
        <f>SUM(D231*E231)</f>
        <v>0</v>
      </c>
    </row>
    <row r="232" spans="1:7" s="463" customFormat="1">
      <c r="B232" s="463" t="s">
        <v>1447</v>
      </c>
      <c r="C232" s="463" t="s">
        <v>1440</v>
      </c>
      <c r="D232" s="464">
        <v>1</v>
      </c>
      <c r="E232" s="464"/>
      <c r="F232" s="464">
        <f t="shared" si="4"/>
        <v>0</v>
      </c>
    </row>
    <row r="233" spans="1:7" s="463" customFormat="1">
      <c r="B233" s="463" t="s">
        <v>1448</v>
      </c>
      <c r="C233" s="463" t="s">
        <v>1440</v>
      </c>
      <c r="D233" s="464">
        <v>3</v>
      </c>
      <c r="E233" s="464"/>
      <c r="F233" s="464">
        <f t="shared" si="4"/>
        <v>0</v>
      </c>
    </row>
    <row r="234" spans="1:7" s="463" customFormat="1">
      <c r="B234" s="463" t="s">
        <v>1462</v>
      </c>
      <c r="C234" s="463" t="s">
        <v>1440</v>
      </c>
      <c r="D234" s="464">
        <v>2</v>
      </c>
      <c r="E234" s="464"/>
      <c r="F234" s="464">
        <f t="shared" si="4"/>
        <v>0</v>
      </c>
    </row>
    <row r="235" spans="1:7" s="463" customFormat="1">
      <c r="B235" s="463" t="s">
        <v>1463</v>
      </c>
      <c r="C235" s="463" t="s">
        <v>1440</v>
      </c>
      <c r="D235" s="464">
        <v>4</v>
      </c>
      <c r="E235" s="464"/>
      <c r="F235" s="464">
        <f t="shared" si="4"/>
        <v>0</v>
      </c>
    </row>
    <row r="236" spans="1:7" s="463" customFormat="1">
      <c r="B236" s="463" t="s">
        <v>1508</v>
      </c>
      <c r="C236" s="463" t="s">
        <v>1440</v>
      </c>
      <c r="D236" s="464">
        <v>2</v>
      </c>
      <c r="E236" s="464"/>
      <c r="F236" s="464">
        <f t="shared" si="4"/>
        <v>0</v>
      </c>
    </row>
    <row r="237" spans="1:7" s="463" customFormat="1">
      <c r="B237" s="463" t="s">
        <v>1461</v>
      </c>
      <c r="C237" s="463" t="s">
        <v>1440</v>
      </c>
      <c r="D237" s="464">
        <v>6</v>
      </c>
      <c r="E237" s="464"/>
      <c r="F237" s="464">
        <f t="shared" si="4"/>
        <v>0</v>
      </c>
    </row>
    <row r="238" spans="1:7" s="463" customFormat="1">
      <c r="B238" s="463" t="s">
        <v>1501</v>
      </c>
      <c r="C238" s="463" t="s">
        <v>1440</v>
      </c>
      <c r="D238" s="464">
        <v>2</v>
      </c>
      <c r="E238" s="464"/>
      <c r="F238" s="464">
        <f t="shared" si="4"/>
        <v>0</v>
      </c>
    </row>
    <row r="239" spans="1:7" s="463" customFormat="1">
      <c r="B239" s="463" t="s">
        <v>1464</v>
      </c>
      <c r="C239" s="463" t="s">
        <v>1440</v>
      </c>
      <c r="D239" s="464">
        <v>15</v>
      </c>
      <c r="E239" s="464"/>
      <c r="F239" s="464">
        <f>SUM(D239*E239)</f>
        <v>0</v>
      </c>
    </row>
    <row r="240" spans="1:7" s="463" customFormat="1">
      <c r="B240" s="463" t="s">
        <v>1465</v>
      </c>
      <c r="C240" s="463" t="s">
        <v>1440</v>
      </c>
      <c r="D240" s="464">
        <v>4</v>
      </c>
      <c r="E240" s="464"/>
      <c r="F240" s="464">
        <f t="shared" si="4"/>
        <v>0</v>
      </c>
    </row>
    <row r="241" spans="1:6" s="463" customFormat="1">
      <c r="B241" s="463" t="s">
        <v>1466</v>
      </c>
      <c r="C241" s="463" t="s">
        <v>1440</v>
      </c>
      <c r="D241" s="464">
        <v>41</v>
      </c>
      <c r="E241" s="464"/>
      <c r="F241" s="464">
        <f>SUM(D241*E241)</f>
        <v>0</v>
      </c>
    </row>
    <row r="242" spans="1:6" s="463" customFormat="1">
      <c r="B242" s="463" t="s">
        <v>1467</v>
      </c>
      <c r="C242" s="463" t="s">
        <v>1440</v>
      </c>
      <c r="D242" s="464">
        <v>1</v>
      </c>
      <c r="E242" s="464"/>
      <c r="F242" s="464">
        <f t="shared" si="4"/>
        <v>0</v>
      </c>
    </row>
    <row r="243" spans="1:6" s="463" customFormat="1">
      <c r="B243" s="463" t="s">
        <v>1468</v>
      </c>
      <c r="C243" s="463" t="s">
        <v>1440</v>
      </c>
      <c r="D243" s="464">
        <v>1</v>
      </c>
      <c r="E243" s="464"/>
      <c r="F243" s="464">
        <f t="shared" si="4"/>
        <v>0</v>
      </c>
    </row>
    <row r="244" spans="1:6" s="463" customFormat="1">
      <c r="B244" s="463" t="s">
        <v>1469</v>
      </c>
      <c r="D244" s="464"/>
      <c r="E244" s="464"/>
      <c r="F244" s="464">
        <f t="shared" si="4"/>
        <v>0</v>
      </c>
    </row>
    <row r="245" spans="1:6" s="463" customFormat="1">
      <c r="B245" s="463" t="s">
        <v>1470</v>
      </c>
      <c r="C245" s="463" t="s">
        <v>1440</v>
      </c>
      <c r="D245" s="464">
        <v>1</v>
      </c>
      <c r="E245" s="464"/>
      <c r="F245" s="464">
        <f t="shared" si="4"/>
        <v>0</v>
      </c>
    </row>
    <row r="246" spans="1:6" s="463" customFormat="1">
      <c r="B246" s="463" t="s">
        <v>1482</v>
      </c>
      <c r="C246" s="463" t="s">
        <v>1440</v>
      </c>
      <c r="D246" s="464">
        <v>1</v>
      </c>
      <c r="E246" s="464"/>
      <c r="F246" s="464">
        <f t="shared" si="4"/>
        <v>0</v>
      </c>
    </row>
    <row r="247" spans="1:6" s="463" customFormat="1">
      <c r="B247" s="463" t="s">
        <v>1503</v>
      </c>
      <c r="C247" s="463" t="s">
        <v>1440</v>
      </c>
      <c r="D247" s="464">
        <v>1</v>
      </c>
      <c r="E247" s="464"/>
      <c r="F247" s="464">
        <f t="shared" si="4"/>
        <v>0</v>
      </c>
    </row>
    <row r="248" spans="1:6" s="469" customFormat="1">
      <c r="A248" s="463"/>
      <c r="B248" s="463" t="s">
        <v>1465</v>
      </c>
      <c r="C248" s="463" t="s">
        <v>1440</v>
      </c>
      <c r="D248" s="464">
        <v>10</v>
      </c>
      <c r="E248" s="464"/>
      <c r="F248" s="464">
        <f t="shared" si="4"/>
        <v>0</v>
      </c>
    </row>
    <row r="249" spans="1:6" s="469" customFormat="1">
      <c r="A249" s="463"/>
      <c r="B249" s="463" t="s">
        <v>1471</v>
      </c>
      <c r="C249" s="463" t="s">
        <v>1440</v>
      </c>
      <c r="D249" s="464">
        <v>1</v>
      </c>
      <c r="E249" s="464"/>
      <c r="F249" s="464">
        <f t="shared" ref="F249:F255" si="5">SUM(D249*E249)</f>
        <v>0</v>
      </c>
    </row>
    <row r="250" spans="1:6" s="469" customFormat="1">
      <c r="A250" s="463"/>
      <c r="B250" s="463" t="s">
        <v>1472</v>
      </c>
      <c r="C250" s="463" t="s">
        <v>1440</v>
      </c>
      <c r="D250" s="464">
        <v>10</v>
      </c>
      <c r="E250" s="464"/>
      <c r="F250" s="464">
        <f t="shared" si="5"/>
        <v>0</v>
      </c>
    </row>
    <row r="251" spans="1:6" s="469" customFormat="1">
      <c r="A251" s="463"/>
      <c r="B251" s="463" t="s">
        <v>1473</v>
      </c>
      <c r="C251" s="463" t="s">
        <v>1440</v>
      </c>
      <c r="D251" s="464">
        <v>1</v>
      </c>
      <c r="E251" s="464"/>
      <c r="F251" s="464">
        <f t="shared" si="5"/>
        <v>0</v>
      </c>
    </row>
    <row r="252" spans="1:6" s="469" customFormat="1">
      <c r="A252" s="463"/>
      <c r="B252" s="463" t="s">
        <v>1474</v>
      </c>
      <c r="C252" s="463" t="s">
        <v>1440</v>
      </c>
      <c r="D252" s="464">
        <v>11</v>
      </c>
      <c r="E252" s="464"/>
      <c r="F252" s="464">
        <f t="shared" si="5"/>
        <v>0</v>
      </c>
    </row>
    <row r="253" spans="1:6" s="469" customFormat="1">
      <c r="A253" s="463"/>
      <c r="B253" s="463" t="s">
        <v>1475</v>
      </c>
      <c r="C253" s="463" t="s">
        <v>1440</v>
      </c>
      <c r="D253" s="464">
        <v>6</v>
      </c>
      <c r="E253" s="464"/>
      <c r="F253" s="464">
        <f t="shared" si="5"/>
        <v>0</v>
      </c>
    </row>
    <row r="254" spans="1:6" s="469" customFormat="1">
      <c r="A254" s="463"/>
      <c r="B254" s="463" t="s">
        <v>1476</v>
      </c>
      <c r="C254" s="463" t="s">
        <v>1440</v>
      </c>
      <c r="D254" s="464">
        <v>4</v>
      </c>
      <c r="E254" s="464"/>
      <c r="F254" s="464">
        <f t="shared" si="5"/>
        <v>0</v>
      </c>
    </row>
    <row r="255" spans="1:6" s="469" customFormat="1">
      <c r="A255" s="463"/>
      <c r="B255" s="463" t="s">
        <v>1477</v>
      </c>
      <c r="C255" s="463" t="s">
        <v>1440</v>
      </c>
      <c r="D255" s="464">
        <v>4</v>
      </c>
      <c r="E255" s="464"/>
      <c r="F255" s="464">
        <f t="shared" si="5"/>
        <v>0</v>
      </c>
    </row>
    <row r="256" spans="1:6" s="463" customFormat="1">
      <c r="B256" s="463" t="s">
        <v>1509</v>
      </c>
      <c r="D256" s="464"/>
      <c r="E256" s="464"/>
      <c r="F256" s="464">
        <f t="shared" si="4"/>
        <v>0</v>
      </c>
    </row>
    <row r="257" spans="2:7" s="463" customFormat="1">
      <c r="B257" s="463" t="s">
        <v>1463</v>
      </c>
      <c r="C257" s="463" t="s">
        <v>1440</v>
      </c>
      <c r="D257" s="464">
        <v>1</v>
      </c>
      <c r="E257" s="464"/>
      <c r="F257" s="464">
        <f t="shared" si="4"/>
        <v>0</v>
      </c>
    </row>
    <row r="258" spans="2:7" s="463" customFormat="1">
      <c r="B258" s="463" t="s">
        <v>1447</v>
      </c>
      <c r="C258" s="463" t="s">
        <v>1440</v>
      </c>
      <c r="D258" s="464">
        <v>1</v>
      </c>
      <c r="E258" s="464"/>
      <c r="F258" s="464">
        <f t="shared" si="4"/>
        <v>0</v>
      </c>
    </row>
    <row r="259" spans="2:7" s="463" customFormat="1">
      <c r="B259" s="463" t="s">
        <v>1448</v>
      </c>
      <c r="C259" s="463" t="s">
        <v>1440</v>
      </c>
      <c r="D259" s="464">
        <v>3</v>
      </c>
      <c r="E259" s="464"/>
      <c r="F259" s="464">
        <f t="shared" si="4"/>
        <v>0</v>
      </c>
    </row>
    <row r="260" spans="2:7" s="463" customFormat="1">
      <c r="B260" s="463" t="s">
        <v>1466</v>
      </c>
      <c r="C260" s="463" t="s">
        <v>1440</v>
      </c>
      <c r="D260" s="464">
        <v>10</v>
      </c>
      <c r="E260" s="464"/>
      <c r="F260" s="464">
        <f t="shared" si="4"/>
        <v>0</v>
      </c>
    </row>
    <row r="261" spans="2:7" s="463" customFormat="1">
      <c r="B261" s="463" t="s">
        <v>1510</v>
      </c>
      <c r="C261" s="463" t="s">
        <v>1440</v>
      </c>
      <c r="D261" s="464">
        <v>1</v>
      </c>
      <c r="E261" s="464"/>
      <c r="F261" s="464">
        <f t="shared" si="4"/>
        <v>0</v>
      </c>
    </row>
    <row r="262" spans="2:7" s="463" customFormat="1">
      <c r="B262" s="463" t="s">
        <v>1511</v>
      </c>
      <c r="C262" s="463" t="s">
        <v>1440</v>
      </c>
      <c r="D262" s="464">
        <v>1</v>
      </c>
      <c r="E262" s="464"/>
      <c r="F262" s="464">
        <f>SUM(D262*E262)</f>
        <v>0</v>
      </c>
    </row>
    <row r="263" spans="2:7" s="463" customFormat="1">
      <c r="B263" s="463" t="s">
        <v>1512</v>
      </c>
      <c r="C263" s="463" t="s">
        <v>1440</v>
      </c>
      <c r="D263" s="464">
        <v>2</v>
      </c>
      <c r="E263" s="464"/>
      <c r="F263" s="464">
        <f t="shared" ref="F263:F269" si="6">SUM(D263*E263)</f>
        <v>0</v>
      </c>
    </row>
    <row r="264" spans="2:7" s="463" customFormat="1">
      <c r="B264" s="463" t="s">
        <v>1513</v>
      </c>
      <c r="C264" s="463" t="s">
        <v>1440</v>
      </c>
      <c r="D264" s="464">
        <v>11</v>
      </c>
      <c r="E264" s="464"/>
      <c r="F264" s="464">
        <f t="shared" si="6"/>
        <v>0</v>
      </c>
    </row>
    <row r="265" spans="2:7" s="463" customFormat="1">
      <c r="B265" s="463" t="s">
        <v>1514</v>
      </c>
      <c r="C265" s="463" t="s">
        <v>1487</v>
      </c>
      <c r="D265" s="464">
        <v>3</v>
      </c>
      <c r="E265" s="464"/>
      <c r="F265" s="464">
        <f t="shared" si="6"/>
        <v>0</v>
      </c>
    </row>
    <row r="266" spans="2:7" s="463" customFormat="1">
      <c r="B266" s="463" t="s">
        <v>1515</v>
      </c>
      <c r="C266" s="463" t="s">
        <v>1440</v>
      </c>
      <c r="D266" s="464">
        <v>8</v>
      </c>
      <c r="E266" s="464"/>
      <c r="F266" s="464">
        <f t="shared" si="6"/>
        <v>0</v>
      </c>
    </row>
    <row r="267" spans="2:7" s="463" customFormat="1">
      <c r="B267" s="463" t="s">
        <v>1516</v>
      </c>
      <c r="C267" s="463" t="s">
        <v>1440</v>
      </c>
      <c r="D267" s="464">
        <v>3</v>
      </c>
      <c r="E267" s="464"/>
      <c r="F267" s="464">
        <f t="shared" si="6"/>
        <v>0</v>
      </c>
    </row>
    <row r="268" spans="2:7" s="463" customFormat="1">
      <c r="B268" s="463" t="s">
        <v>1517</v>
      </c>
      <c r="C268" s="463" t="s">
        <v>1440</v>
      </c>
      <c r="D268" s="464">
        <v>50</v>
      </c>
      <c r="E268" s="464"/>
      <c r="F268" s="464">
        <f t="shared" si="6"/>
        <v>0</v>
      </c>
      <c r="G268" s="474"/>
    </row>
    <row r="269" spans="2:7" s="463" customFormat="1">
      <c r="B269" s="463" t="s">
        <v>1518</v>
      </c>
      <c r="C269" s="463" t="s">
        <v>1440</v>
      </c>
      <c r="D269" s="464">
        <v>50</v>
      </c>
      <c r="E269" s="464"/>
      <c r="F269" s="464">
        <f t="shared" si="6"/>
        <v>0</v>
      </c>
      <c r="G269" s="474"/>
    </row>
    <row r="270" spans="2:7" s="463" customFormat="1">
      <c r="B270" s="463" t="s">
        <v>1493</v>
      </c>
      <c r="C270" s="463" t="s">
        <v>1440</v>
      </c>
      <c r="D270" s="464">
        <v>1</v>
      </c>
      <c r="E270" s="464"/>
      <c r="F270" s="464">
        <f>SUM(D270*E270)</f>
        <v>0</v>
      </c>
      <c r="G270" s="473"/>
    </row>
    <row r="271" spans="2:7" s="463" customFormat="1">
      <c r="B271" s="463" t="s">
        <v>1519</v>
      </c>
      <c r="C271" s="463" t="s">
        <v>1438</v>
      </c>
      <c r="D271" s="464">
        <v>1</v>
      </c>
      <c r="E271" s="464"/>
      <c r="F271" s="464">
        <f>SUM(D271*E271)</f>
        <v>0</v>
      </c>
      <c r="G271" s="474"/>
    </row>
    <row r="272" spans="2:7" s="463" customFormat="1">
      <c r="B272" s="463" t="s">
        <v>1495</v>
      </c>
      <c r="C272" s="463" t="s">
        <v>1438</v>
      </c>
      <c r="D272" s="464">
        <v>1</v>
      </c>
      <c r="E272" s="464"/>
      <c r="F272" s="464">
        <f>SUM(D272*E272)</f>
        <v>0</v>
      </c>
      <c r="G272" s="474"/>
    </row>
    <row r="273" spans="1:6" s="474" customFormat="1">
      <c r="A273" s="463"/>
      <c r="B273" s="463"/>
      <c r="C273" s="463"/>
      <c r="D273" s="464"/>
      <c r="E273" s="464"/>
      <c r="F273" s="464"/>
    </row>
    <row r="274" spans="1:6" s="474" customFormat="1">
      <c r="A274" s="463"/>
      <c r="B274" s="463"/>
      <c r="C274" s="463"/>
      <c r="D274" s="464"/>
      <c r="E274" s="464"/>
      <c r="F274" s="464"/>
    </row>
    <row r="275" spans="1:6" s="463" customFormat="1" ht="37.5">
      <c r="A275" s="463" t="s">
        <v>4</v>
      </c>
      <c r="B275" s="463" t="s">
        <v>1520</v>
      </c>
      <c r="C275" s="463" t="s">
        <v>1438</v>
      </c>
      <c r="D275" s="464">
        <v>1</v>
      </c>
      <c r="E275" s="464"/>
      <c r="F275" s="464"/>
    </row>
    <row r="276" spans="1:6" s="463" customFormat="1">
      <c r="B276" s="463" t="s">
        <v>1479</v>
      </c>
      <c r="C276" s="463" t="s">
        <v>1440</v>
      </c>
      <c r="D276" s="464">
        <v>1</v>
      </c>
      <c r="E276" s="464"/>
      <c r="F276" s="464">
        <f>SUM(D276*E276)</f>
        <v>0</v>
      </c>
    </row>
    <row r="277" spans="1:6" s="463" customFormat="1">
      <c r="B277" s="463" t="s">
        <v>1480</v>
      </c>
      <c r="C277" s="463" t="s">
        <v>1440</v>
      </c>
      <c r="D277" s="464">
        <v>1</v>
      </c>
      <c r="E277" s="464"/>
      <c r="F277" s="464">
        <f>SUM(D277*E277)</f>
        <v>0</v>
      </c>
    </row>
    <row r="278" spans="1:6" s="463" customFormat="1">
      <c r="B278" s="463" t="s">
        <v>1481</v>
      </c>
      <c r="C278" s="463" t="s">
        <v>1440</v>
      </c>
      <c r="D278" s="464">
        <v>3</v>
      </c>
      <c r="E278" s="464"/>
      <c r="F278" s="464">
        <f>SUM(D278*E278)</f>
        <v>0</v>
      </c>
    </row>
    <row r="279" spans="1:6" s="463" customFormat="1">
      <c r="B279" s="463" t="s">
        <v>1447</v>
      </c>
      <c r="C279" s="463" t="s">
        <v>1440</v>
      </c>
      <c r="D279" s="464">
        <v>1</v>
      </c>
      <c r="E279" s="464"/>
      <c r="F279" s="464">
        <f t="shared" ref="F279:F285" si="7">SUM(D279*E279)</f>
        <v>0</v>
      </c>
    </row>
    <row r="280" spans="1:6" s="463" customFormat="1">
      <c r="B280" s="463" t="s">
        <v>1448</v>
      </c>
      <c r="C280" s="463" t="s">
        <v>1440</v>
      </c>
      <c r="D280" s="464">
        <v>3</v>
      </c>
      <c r="E280" s="464"/>
      <c r="F280" s="464">
        <f t="shared" si="7"/>
        <v>0</v>
      </c>
    </row>
    <row r="281" spans="1:6" s="463" customFormat="1">
      <c r="B281" s="463" t="s">
        <v>1462</v>
      </c>
      <c r="C281" s="463" t="s">
        <v>1440</v>
      </c>
      <c r="D281" s="464">
        <v>2</v>
      </c>
      <c r="E281" s="464"/>
      <c r="F281" s="464">
        <f t="shared" si="7"/>
        <v>0</v>
      </c>
    </row>
    <row r="282" spans="1:6" s="463" customFormat="1">
      <c r="B282" s="463" t="s">
        <v>1463</v>
      </c>
      <c r="C282" s="463" t="s">
        <v>1440</v>
      </c>
      <c r="D282" s="464">
        <v>4</v>
      </c>
      <c r="E282" s="464"/>
      <c r="F282" s="464">
        <f t="shared" si="7"/>
        <v>0</v>
      </c>
    </row>
    <row r="283" spans="1:6" s="463" customFormat="1">
      <c r="B283" s="463" t="s">
        <v>1461</v>
      </c>
      <c r="C283" s="463" t="s">
        <v>1440</v>
      </c>
      <c r="D283" s="464">
        <v>6</v>
      </c>
      <c r="E283" s="464"/>
      <c r="F283" s="464">
        <f t="shared" si="7"/>
        <v>0</v>
      </c>
    </row>
    <row r="284" spans="1:6" s="463" customFormat="1">
      <c r="B284" s="463" t="s">
        <v>1464</v>
      </c>
      <c r="C284" s="463" t="s">
        <v>1440</v>
      </c>
      <c r="D284" s="464">
        <v>15</v>
      </c>
      <c r="E284" s="464"/>
      <c r="F284" s="464">
        <f t="shared" si="7"/>
        <v>0</v>
      </c>
    </row>
    <row r="285" spans="1:6" s="463" customFormat="1">
      <c r="B285" s="463" t="s">
        <v>1465</v>
      </c>
      <c r="C285" s="463" t="s">
        <v>1440</v>
      </c>
      <c r="D285" s="464">
        <v>4</v>
      </c>
      <c r="E285" s="464"/>
      <c r="F285" s="464">
        <f t="shared" si="7"/>
        <v>0</v>
      </c>
    </row>
    <row r="286" spans="1:6" s="463" customFormat="1">
      <c r="B286" s="463" t="s">
        <v>1466</v>
      </c>
      <c r="C286" s="463" t="s">
        <v>1440</v>
      </c>
      <c r="D286" s="464">
        <v>29</v>
      </c>
      <c r="E286" s="464"/>
      <c r="F286" s="464">
        <f>SUM(D286*E286)</f>
        <v>0</v>
      </c>
    </row>
    <row r="287" spans="1:6" s="463" customFormat="1">
      <c r="B287" s="463" t="s">
        <v>1467</v>
      </c>
      <c r="C287" s="463" t="s">
        <v>1440</v>
      </c>
      <c r="D287" s="464">
        <v>1</v>
      </c>
      <c r="E287" s="464"/>
      <c r="F287" s="464">
        <f>SUM(D287*E287)</f>
        <v>0</v>
      </c>
    </row>
    <row r="288" spans="1:6" s="463" customFormat="1">
      <c r="B288" s="463" t="s">
        <v>1468</v>
      </c>
      <c r="C288" s="463" t="s">
        <v>1440</v>
      </c>
      <c r="D288" s="464">
        <v>1</v>
      </c>
      <c r="E288" s="464"/>
      <c r="F288" s="464">
        <f>SUM(D288*E288)</f>
        <v>0</v>
      </c>
    </row>
    <row r="289" spans="1:6" s="463" customFormat="1">
      <c r="B289" s="463" t="s">
        <v>1469</v>
      </c>
      <c r="D289" s="464"/>
      <c r="E289" s="464"/>
      <c r="F289" s="464">
        <f t="shared" ref="F289:F308" si="8">SUM(D289*E289)</f>
        <v>0</v>
      </c>
    </row>
    <row r="290" spans="1:6" s="463" customFormat="1">
      <c r="B290" s="463" t="s">
        <v>1470</v>
      </c>
      <c r="C290" s="463" t="s">
        <v>1440</v>
      </c>
      <c r="D290" s="464">
        <v>1</v>
      </c>
      <c r="E290" s="464"/>
      <c r="F290" s="464">
        <f t="shared" si="8"/>
        <v>0</v>
      </c>
    </row>
    <row r="291" spans="1:6" s="463" customFormat="1">
      <c r="B291" s="463" t="s">
        <v>1482</v>
      </c>
      <c r="C291" s="463" t="s">
        <v>1440</v>
      </c>
      <c r="D291" s="464">
        <v>1</v>
      </c>
      <c r="E291" s="464"/>
      <c r="F291" s="464">
        <f t="shared" si="8"/>
        <v>0</v>
      </c>
    </row>
    <row r="292" spans="1:6" s="463" customFormat="1">
      <c r="B292" s="463" t="s">
        <v>1503</v>
      </c>
      <c r="C292" s="463" t="s">
        <v>1440</v>
      </c>
      <c r="D292" s="464">
        <v>1</v>
      </c>
      <c r="E292" s="464"/>
      <c r="F292" s="464">
        <f t="shared" si="8"/>
        <v>0</v>
      </c>
    </row>
    <row r="293" spans="1:6" s="469" customFormat="1">
      <c r="A293" s="463"/>
      <c r="B293" s="463" t="s">
        <v>1465</v>
      </c>
      <c r="C293" s="463" t="s">
        <v>1440</v>
      </c>
      <c r="D293" s="464">
        <v>8</v>
      </c>
      <c r="E293" s="464"/>
      <c r="F293" s="464">
        <f t="shared" si="8"/>
        <v>0</v>
      </c>
    </row>
    <row r="294" spans="1:6" s="469" customFormat="1">
      <c r="A294" s="463"/>
      <c r="B294" s="463" t="s">
        <v>1471</v>
      </c>
      <c r="C294" s="463" t="s">
        <v>1440</v>
      </c>
      <c r="D294" s="464">
        <v>1</v>
      </c>
      <c r="E294" s="464"/>
      <c r="F294" s="464">
        <f t="shared" ref="F294:F300" si="9">SUM(D294*E294)</f>
        <v>0</v>
      </c>
    </row>
    <row r="295" spans="1:6" s="469" customFormat="1">
      <c r="A295" s="463"/>
      <c r="B295" s="463" t="s">
        <v>1472</v>
      </c>
      <c r="C295" s="463" t="s">
        <v>1440</v>
      </c>
      <c r="D295" s="464">
        <v>8</v>
      </c>
      <c r="E295" s="464"/>
      <c r="F295" s="464">
        <f t="shared" si="9"/>
        <v>0</v>
      </c>
    </row>
    <row r="296" spans="1:6" s="469" customFormat="1">
      <c r="A296" s="463"/>
      <c r="B296" s="463" t="s">
        <v>1473</v>
      </c>
      <c r="C296" s="463" t="s">
        <v>1440</v>
      </c>
      <c r="D296" s="464">
        <v>1</v>
      </c>
      <c r="E296" s="464"/>
      <c r="F296" s="464">
        <f t="shared" si="9"/>
        <v>0</v>
      </c>
    </row>
    <row r="297" spans="1:6" s="469" customFormat="1">
      <c r="A297" s="463"/>
      <c r="B297" s="463" t="s">
        <v>1474</v>
      </c>
      <c r="C297" s="463" t="s">
        <v>1440</v>
      </c>
      <c r="D297" s="464">
        <v>9</v>
      </c>
      <c r="E297" s="464"/>
      <c r="F297" s="464">
        <f t="shared" si="9"/>
        <v>0</v>
      </c>
    </row>
    <row r="298" spans="1:6" s="469" customFormat="1">
      <c r="A298" s="463"/>
      <c r="B298" s="463" t="s">
        <v>1475</v>
      </c>
      <c r="C298" s="463" t="s">
        <v>1440</v>
      </c>
      <c r="D298" s="464">
        <v>6</v>
      </c>
      <c r="E298" s="464"/>
      <c r="F298" s="464">
        <f t="shared" si="9"/>
        <v>0</v>
      </c>
    </row>
    <row r="299" spans="1:6" s="469" customFormat="1">
      <c r="A299" s="463"/>
      <c r="B299" s="463" t="s">
        <v>1476</v>
      </c>
      <c r="C299" s="463" t="s">
        <v>1440</v>
      </c>
      <c r="D299" s="464">
        <v>4</v>
      </c>
      <c r="E299" s="464"/>
      <c r="F299" s="464">
        <f t="shared" si="9"/>
        <v>0</v>
      </c>
    </row>
    <row r="300" spans="1:6" s="469" customFormat="1">
      <c r="A300" s="463"/>
      <c r="B300" s="463" t="s">
        <v>1477</v>
      </c>
      <c r="C300" s="463" t="s">
        <v>1440</v>
      </c>
      <c r="D300" s="464">
        <v>4</v>
      </c>
      <c r="E300" s="464"/>
      <c r="F300" s="464">
        <f t="shared" si="9"/>
        <v>0</v>
      </c>
    </row>
    <row r="301" spans="1:6" s="463" customFormat="1">
      <c r="B301" s="463" t="s">
        <v>1510</v>
      </c>
      <c r="C301" s="463" t="s">
        <v>1440</v>
      </c>
      <c r="D301" s="464">
        <v>1</v>
      </c>
      <c r="E301" s="464"/>
      <c r="F301" s="464">
        <f t="shared" si="8"/>
        <v>0</v>
      </c>
    </row>
    <row r="302" spans="1:6" s="463" customFormat="1">
      <c r="B302" s="463" t="s">
        <v>1511</v>
      </c>
      <c r="C302" s="463" t="s">
        <v>1440</v>
      </c>
      <c r="D302" s="464">
        <v>1</v>
      </c>
      <c r="E302" s="464"/>
      <c r="F302" s="464">
        <f t="shared" si="8"/>
        <v>0</v>
      </c>
    </row>
    <row r="303" spans="1:6" s="463" customFormat="1">
      <c r="B303" s="463" t="s">
        <v>1512</v>
      </c>
      <c r="C303" s="463" t="s">
        <v>1440</v>
      </c>
      <c r="D303" s="464">
        <v>2</v>
      </c>
      <c r="E303" s="464"/>
      <c r="F303" s="464">
        <f t="shared" si="8"/>
        <v>0</v>
      </c>
    </row>
    <row r="304" spans="1:6" s="463" customFormat="1">
      <c r="B304" s="463" t="s">
        <v>1513</v>
      </c>
      <c r="C304" s="463" t="s">
        <v>1440</v>
      </c>
      <c r="D304" s="464">
        <v>11</v>
      </c>
      <c r="E304" s="464"/>
      <c r="F304" s="464">
        <f t="shared" si="8"/>
        <v>0</v>
      </c>
    </row>
    <row r="305" spans="1:7" s="463" customFormat="1">
      <c r="B305" s="463" t="s">
        <v>1514</v>
      </c>
      <c r="C305" s="463" t="s">
        <v>1487</v>
      </c>
      <c r="D305" s="464">
        <v>3</v>
      </c>
      <c r="E305" s="464"/>
      <c r="F305" s="464">
        <f t="shared" si="8"/>
        <v>0</v>
      </c>
    </row>
    <row r="306" spans="1:7" s="463" customFormat="1">
      <c r="B306" s="463" t="s">
        <v>1515</v>
      </c>
      <c r="C306" s="463" t="s">
        <v>1440</v>
      </c>
      <c r="D306" s="464">
        <v>8</v>
      </c>
      <c r="E306" s="464"/>
      <c r="F306" s="464">
        <f t="shared" si="8"/>
        <v>0</v>
      </c>
    </row>
    <row r="307" spans="1:7" s="463" customFormat="1">
      <c r="B307" s="463" t="s">
        <v>1516</v>
      </c>
      <c r="C307" s="463" t="s">
        <v>1440</v>
      </c>
      <c r="D307" s="464">
        <v>3</v>
      </c>
      <c r="E307" s="464"/>
      <c r="F307" s="464">
        <f t="shared" si="8"/>
        <v>0</v>
      </c>
    </row>
    <row r="308" spans="1:7" s="463" customFormat="1">
      <c r="B308" s="463" t="s">
        <v>1517</v>
      </c>
      <c r="C308" s="463" t="s">
        <v>1440</v>
      </c>
      <c r="D308" s="464">
        <v>50</v>
      </c>
      <c r="E308" s="464"/>
      <c r="F308" s="464">
        <f t="shared" si="8"/>
        <v>0</v>
      </c>
    </row>
    <row r="309" spans="1:7" s="463" customFormat="1">
      <c r="B309" s="463" t="s">
        <v>1518</v>
      </c>
      <c r="C309" s="463" t="s">
        <v>1440</v>
      </c>
      <c r="D309" s="464">
        <v>50</v>
      </c>
      <c r="E309" s="464"/>
      <c r="F309" s="464">
        <f>SUM(D309*E309)</f>
        <v>0</v>
      </c>
    </row>
    <row r="310" spans="1:7" s="463" customFormat="1">
      <c r="B310" s="463" t="s">
        <v>1493</v>
      </c>
      <c r="C310" s="463" t="s">
        <v>1440</v>
      </c>
      <c r="D310" s="464">
        <v>1</v>
      </c>
      <c r="E310" s="464"/>
      <c r="F310" s="464">
        <f>SUM(D310*E310)</f>
        <v>0</v>
      </c>
      <c r="G310" s="473"/>
    </row>
    <row r="311" spans="1:7" s="463" customFormat="1">
      <c r="B311" s="463" t="s">
        <v>1519</v>
      </c>
      <c r="C311" s="463" t="s">
        <v>1438</v>
      </c>
      <c r="D311" s="464">
        <v>1</v>
      </c>
      <c r="E311" s="464"/>
      <c r="F311" s="464">
        <f t="shared" ref="F311:F312" si="10">SUM(D311*E311)</f>
        <v>0</v>
      </c>
      <c r="G311" s="474"/>
    </row>
    <row r="312" spans="1:7" s="463" customFormat="1">
      <c r="B312" s="463" t="s">
        <v>1495</v>
      </c>
      <c r="C312" s="463" t="s">
        <v>1438</v>
      </c>
      <c r="D312" s="464">
        <v>1</v>
      </c>
      <c r="E312" s="464"/>
      <c r="F312" s="464">
        <f t="shared" si="10"/>
        <v>0</v>
      </c>
      <c r="G312" s="473"/>
    </row>
    <row r="313" spans="1:7" s="463" customFormat="1">
      <c r="D313" s="464"/>
      <c r="E313" s="464"/>
      <c r="F313" s="464"/>
    </row>
    <row r="314" spans="1:7" s="463" customFormat="1" ht="63">
      <c r="A314" s="463" t="s">
        <v>5</v>
      </c>
      <c r="B314" s="463" t="s">
        <v>1521</v>
      </c>
      <c r="C314" s="463" t="s">
        <v>1438</v>
      </c>
      <c r="D314" s="464">
        <v>1</v>
      </c>
      <c r="E314" s="464"/>
      <c r="F314" s="464"/>
    </row>
    <row r="315" spans="1:7" s="463" customFormat="1">
      <c r="B315" s="463" t="s">
        <v>1479</v>
      </c>
      <c r="C315" s="463" t="s">
        <v>1440</v>
      </c>
      <c r="D315" s="464">
        <v>1</v>
      </c>
      <c r="E315" s="464"/>
      <c r="F315" s="464">
        <f>SUM(D315*E315)</f>
        <v>0</v>
      </c>
    </row>
    <row r="316" spans="1:7" s="463" customFormat="1">
      <c r="B316" s="463" t="s">
        <v>1480</v>
      </c>
      <c r="C316" s="463" t="s">
        <v>1440</v>
      </c>
      <c r="D316" s="464">
        <v>1</v>
      </c>
      <c r="E316" s="464"/>
      <c r="F316" s="464">
        <f>SUM(D316*E316)</f>
        <v>0</v>
      </c>
    </row>
    <row r="317" spans="1:7" s="463" customFormat="1">
      <c r="B317" s="463" t="s">
        <v>1481</v>
      </c>
      <c r="C317" s="463" t="s">
        <v>1440</v>
      </c>
      <c r="D317" s="464">
        <v>3</v>
      </c>
      <c r="E317" s="464"/>
      <c r="F317" s="464">
        <f>SUM(D317*E317)</f>
        <v>0</v>
      </c>
    </row>
    <row r="318" spans="1:7" s="463" customFormat="1">
      <c r="B318" s="463" t="s">
        <v>1463</v>
      </c>
      <c r="C318" s="463" t="s">
        <v>1440</v>
      </c>
      <c r="D318" s="464">
        <v>2</v>
      </c>
      <c r="E318" s="464"/>
      <c r="F318" s="464">
        <f>D318*E318</f>
        <v>0</v>
      </c>
    </row>
    <row r="319" spans="1:7" s="463" customFormat="1">
      <c r="B319" s="463" t="s">
        <v>1447</v>
      </c>
      <c r="C319" s="463" t="s">
        <v>1440</v>
      </c>
      <c r="D319" s="464">
        <v>2</v>
      </c>
      <c r="E319" s="464"/>
      <c r="F319" s="464">
        <f t="shared" ref="F319:F324" si="11">SUM(D319*E319)</f>
        <v>0</v>
      </c>
    </row>
    <row r="320" spans="1:7" s="463" customFormat="1">
      <c r="B320" s="463" t="s">
        <v>1448</v>
      </c>
      <c r="C320" s="463" t="s">
        <v>1440</v>
      </c>
      <c r="D320" s="464">
        <v>6</v>
      </c>
      <c r="E320" s="464"/>
      <c r="F320" s="464">
        <f t="shared" si="11"/>
        <v>0</v>
      </c>
    </row>
    <row r="321" spans="1:7" s="463" customFormat="1">
      <c r="B321" s="463" t="s">
        <v>1466</v>
      </c>
      <c r="C321" s="463" t="s">
        <v>1440</v>
      </c>
      <c r="D321" s="464">
        <v>14</v>
      </c>
      <c r="E321" s="464"/>
      <c r="F321" s="464">
        <f t="shared" si="11"/>
        <v>0</v>
      </c>
    </row>
    <row r="322" spans="1:7" s="463" customFormat="1">
      <c r="B322" s="463" t="s">
        <v>1482</v>
      </c>
      <c r="C322" s="463" t="s">
        <v>1440</v>
      </c>
      <c r="D322" s="464">
        <v>1</v>
      </c>
      <c r="E322" s="464"/>
      <c r="F322" s="464">
        <f t="shared" si="11"/>
        <v>0</v>
      </c>
    </row>
    <row r="323" spans="1:7" s="463" customFormat="1">
      <c r="B323" s="463" t="s">
        <v>1522</v>
      </c>
      <c r="C323" s="463" t="s">
        <v>1440</v>
      </c>
      <c r="D323" s="464">
        <v>1</v>
      </c>
      <c r="E323" s="464"/>
      <c r="F323" s="464">
        <f t="shared" si="11"/>
        <v>0</v>
      </c>
      <c r="G323" s="473"/>
    </row>
    <row r="324" spans="1:7" s="463" customFormat="1">
      <c r="B324" s="463" t="s">
        <v>1495</v>
      </c>
      <c r="C324" s="463" t="s">
        <v>1438</v>
      </c>
      <c r="D324" s="464">
        <v>1</v>
      </c>
      <c r="E324" s="464"/>
      <c r="F324" s="464">
        <f t="shared" si="11"/>
        <v>0</v>
      </c>
      <c r="G324" s="474"/>
    </row>
    <row r="325" spans="1:7" s="463" customFormat="1">
      <c r="D325" s="464"/>
      <c r="E325" s="464"/>
      <c r="F325" s="464"/>
      <c r="G325" s="474"/>
    </row>
    <row r="326" spans="1:7" s="463" customFormat="1" ht="63">
      <c r="A326" s="463" t="s">
        <v>8</v>
      </c>
      <c r="B326" s="463" t="s">
        <v>1523</v>
      </c>
      <c r="C326" s="463" t="s">
        <v>1438</v>
      </c>
      <c r="D326" s="464">
        <v>1</v>
      </c>
      <c r="E326" s="464"/>
      <c r="F326" s="464"/>
      <c r="G326" s="474"/>
    </row>
    <row r="327" spans="1:7" s="463" customFormat="1">
      <c r="B327" s="463" t="s">
        <v>1479</v>
      </c>
      <c r="C327" s="463" t="s">
        <v>1440</v>
      </c>
      <c r="D327" s="464">
        <v>1</v>
      </c>
      <c r="E327" s="464"/>
      <c r="F327" s="464">
        <f>SUM(D327*E327)</f>
        <v>0</v>
      </c>
      <c r="G327" s="474"/>
    </row>
    <row r="328" spans="1:7" s="463" customFormat="1">
      <c r="B328" s="463" t="s">
        <v>1480</v>
      </c>
      <c r="C328" s="463" t="s">
        <v>1440</v>
      </c>
      <c r="D328" s="464">
        <v>1</v>
      </c>
      <c r="E328" s="464"/>
      <c r="F328" s="464">
        <f>SUM(D328*E328)</f>
        <v>0</v>
      </c>
      <c r="G328" s="474"/>
    </row>
    <row r="329" spans="1:7" s="463" customFormat="1">
      <c r="B329" s="463" t="s">
        <v>1481</v>
      </c>
      <c r="C329" s="463" t="s">
        <v>1440</v>
      </c>
      <c r="D329" s="464">
        <v>3</v>
      </c>
      <c r="E329" s="464"/>
      <c r="F329" s="464">
        <f>SUM(D329*E329)</f>
        <v>0</v>
      </c>
      <c r="G329" s="474"/>
    </row>
    <row r="330" spans="1:7" s="463" customFormat="1">
      <c r="B330" s="463" t="s">
        <v>1463</v>
      </c>
      <c r="C330" s="463" t="s">
        <v>1440</v>
      </c>
      <c r="D330" s="464">
        <v>2</v>
      </c>
      <c r="E330" s="464"/>
      <c r="F330" s="464">
        <f>D330*E330</f>
        <v>0</v>
      </c>
      <c r="G330" s="474"/>
    </row>
    <row r="331" spans="1:7" s="463" customFormat="1">
      <c r="B331" s="463" t="s">
        <v>1447</v>
      </c>
      <c r="C331" s="463" t="s">
        <v>1440</v>
      </c>
      <c r="D331" s="464">
        <v>2</v>
      </c>
      <c r="E331" s="464"/>
      <c r="F331" s="464">
        <f t="shared" ref="F331:F336" si="12">SUM(D331*E331)</f>
        <v>0</v>
      </c>
      <c r="G331" s="474"/>
    </row>
    <row r="332" spans="1:7" s="463" customFormat="1">
      <c r="B332" s="463" t="s">
        <v>1448</v>
      </c>
      <c r="C332" s="463" t="s">
        <v>1440</v>
      </c>
      <c r="D332" s="464">
        <v>6</v>
      </c>
      <c r="E332" s="464"/>
      <c r="F332" s="464">
        <f t="shared" si="12"/>
        <v>0</v>
      </c>
      <c r="G332" s="474"/>
    </row>
    <row r="333" spans="1:7" s="463" customFormat="1">
      <c r="B333" s="463" t="s">
        <v>1466</v>
      </c>
      <c r="C333" s="463" t="s">
        <v>1440</v>
      </c>
      <c r="D333" s="464">
        <v>14</v>
      </c>
      <c r="E333" s="464"/>
      <c r="F333" s="464">
        <f t="shared" si="12"/>
        <v>0</v>
      </c>
      <c r="G333" s="474"/>
    </row>
    <row r="334" spans="1:7" s="463" customFormat="1">
      <c r="B334" s="463" t="s">
        <v>1482</v>
      </c>
      <c r="C334" s="463" t="s">
        <v>1440</v>
      </c>
      <c r="D334" s="464">
        <v>1</v>
      </c>
      <c r="E334" s="464"/>
      <c r="F334" s="464">
        <f t="shared" si="12"/>
        <v>0</v>
      </c>
      <c r="G334" s="474"/>
    </row>
    <row r="335" spans="1:7" s="463" customFormat="1">
      <c r="B335" s="463" t="s">
        <v>1522</v>
      </c>
      <c r="C335" s="463" t="s">
        <v>1440</v>
      </c>
      <c r="D335" s="464">
        <v>1</v>
      </c>
      <c r="E335" s="464"/>
      <c r="F335" s="464">
        <f t="shared" si="12"/>
        <v>0</v>
      </c>
      <c r="G335" s="473"/>
    </row>
    <row r="336" spans="1:7" s="463" customFormat="1">
      <c r="B336" s="463" t="s">
        <v>1495</v>
      </c>
      <c r="C336" s="463" t="s">
        <v>1438</v>
      </c>
      <c r="D336" s="464">
        <v>1</v>
      </c>
      <c r="E336" s="464"/>
      <c r="F336" s="464">
        <f t="shared" si="12"/>
        <v>0</v>
      </c>
      <c r="G336" s="474"/>
    </row>
    <row r="337" spans="1:6" s="463" customFormat="1">
      <c r="D337" s="464"/>
      <c r="E337" s="464"/>
      <c r="F337" s="464"/>
    </row>
    <row r="338" spans="1:6" s="463" customFormat="1" ht="25">
      <c r="A338" s="463" t="s">
        <v>9</v>
      </c>
      <c r="B338" s="463" t="s">
        <v>1524</v>
      </c>
      <c r="C338" s="463" t="s">
        <v>1438</v>
      </c>
      <c r="D338" s="464">
        <v>1</v>
      </c>
      <c r="E338" s="464"/>
      <c r="F338" s="464"/>
    </row>
    <row r="339" spans="1:6" s="463" customFormat="1">
      <c r="B339" s="463" t="s">
        <v>1507</v>
      </c>
      <c r="C339" s="463" t="s">
        <v>1440</v>
      </c>
      <c r="D339" s="464">
        <v>1</v>
      </c>
      <c r="E339" s="464"/>
      <c r="F339" s="464">
        <f>SUM(D339*E339)</f>
        <v>0</v>
      </c>
    </row>
    <row r="340" spans="1:6" s="463" customFormat="1">
      <c r="B340" s="463" t="s">
        <v>1480</v>
      </c>
      <c r="C340" s="463" t="s">
        <v>1440</v>
      </c>
      <c r="D340" s="464">
        <v>3</v>
      </c>
      <c r="E340" s="464"/>
      <c r="F340" s="464">
        <f>SUM(D340*E340)</f>
        <v>0</v>
      </c>
    </row>
    <row r="341" spans="1:6" s="463" customFormat="1">
      <c r="B341" s="463" t="s">
        <v>1499</v>
      </c>
      <c r="C341" s="463" t="s">
        <v>1440</v>
      </c>
      <c r="D341" s="464">
        <v>6</v>
      </c>
      <c r="E341" s="464"/>
      <c r="F341" s="464">
        <f>SUM(D341*E341)</f>
        <v>0</v>
      </c>
    </row>
    <row r="342" spans="1:6" s="463" customFormat="1">
      <c r="B342" s="463" t="s">
        <v>1500</v>
      </c>
      <c r="C342" s="463" t="s">
        <v>1440</v>
      </c>
      <c r="D342" s="464">
        <v>3</v>
      </c>
      <c r="E342" s="464"/>
      <c r="F342" s="464">
        <f t="shared" ref="F342:F348" si="13">SUM(D342*E342)</f>
        <v>0</v>
      </c>
    </row>
    <row r="343" spans="1:6" s="463" customFormat="1">
      <c r="B343" s="463" t="s">
        <v>1462</v>
      </c>
      <c r="C343" s="463" t="s">
        <v>1440</v>
      </c>
      <c r="D343" s="464">
        <v>2</v>
      </c>
      <c r="E343" s="464"/>
      <c r="F343" s="464">
        <f t="shared" si="13"/>
        <v>0</v>
      </c>
    </row>
    <row r="344" spans="1:6" s="463" customFormat="1">
      <c r="B344" s="463" t="s">
        <v>1463</v>
      </c>
      <c r="C344" s="463" t="s">
        <v>1440</v>
      </c>
      <c r="D344" s="464">
        <v>4</v>
      </c>
      <c r="E344" s="464"/>
      <c r="F344" s="464">
        <f t="shared" si="13"/>
        <v>0</v>
      </c>
    </row>
    <row r="345" spans="1:6" s="463" customFormat="1">
      <c r="B345" s="463" t="s">
        <v>1508</v>
      </c>
      <c r="C345" s="463" t="s">
        <v>1440</v>
      </c>
      <c r="D345" s="464">
        <v>2</v>
      </c>
      <c r="E345" s="464"/>
      <c r="F345" s="464">
        <f t="shared" si="13"/>
        <v>0</v>
      </c>
    </row>
    <row r="346" spans="1:6" s="463" customFormat="1">
      <c r="B346" s="463" t="s">
        <v>1461</v>
      </c>
      <c r="C346" s="463" t="s">
        <v>1440</v>
      </c>
      <c r="D346" s="464">
        <v>6</v>
      </c>
      <c r="E346" s="464"/>
      <c r="F346" s="464">
        <f t="shared" si="13"/>
        <v>0</v>
      </c>
    </row>
    <row r="347" spans="1:6" s="463" customFormat="1">
      <c r="B347" s="463" t="s">
        <v>1501</v>
      </c>
      <c r="C347" s="463" t="s">
        <v>1440</v>
      </c>
      <c r="D347" s="464">
        <v>2</v>
      </c>
      <c r="E347" s="464"/>
      <c r="F347" s="464">
        <f t="shared" si="13"/>
        <v>0</v>
      </c>
    </row>
    <row r="348" spans="1:6" s="463" customFormat="1">
      <c r="B348" s="463" t="s">
        <v>1464</v>
      </c>
      <c r="C348" s="463" t="s">
        <v>1440</v>
      </c>
      <c r="D348" s="464">
        <v>15</v>
      </c>
      <c r="E348" s="464"/>
      <c r="F348" s="464">
        <f t="shared" si="13"/>
        <v>0</v>
      </c>
    </row>
    <row r="349" spans="1:6" s="463" customFormat="1">
      <c r="B349" s="463" t="s">
        <v>1465</v>
      </c>
      <c r="C349" s="463" t="s">
        <v>1440</v>
      </c>
      <c r="D349" s="464">
        <v>4</v>
      </c>
      <c r="E349" s="464"/>
      <c r="F349" s="464">
        <f>SUM(D349*E349)</f>
        <v>0</v>
      </c>
    </row>
    <row r="350" spans="1:6" s="463" customFormat="1">
      <c r="B350" s="463" t="s">
        <v>1466</v>
      </c>
      <c r="C350" s="463" t="s">
        <v>1440</v>
      </c>
      <c r="D350" s="464">
        <v>41</v>
      </c>
      <c r="E350" s="464"/>
      <c r="F350" s="464">
        <f>SUM(D350*E350)</f>
        <v>0</v>
      </c>
    </row>
    <row r="351" spans="1:6" s="463" customFormat="1">
      <c r="B351" s="463" t="s">
        <v>1467</v>
      </c>
      <c r="C351" s="463" t="s">
        <v>1440</v>
      </c>
      <c r="D351" s="464">
        <v>1</v>
      </c>
      <c r="E351" s="464"/>
      <c r="F351" s="464">
        <f>SUM(D351*E351)</f>
        <v>0</v>
      </c>
    </row>
    <row r="352" spans="1:6" s="463" customFormat="1">
      <c r="B352" s="463" t="s">
        <v>1468</v>
      </c>
      <c r="C352" s="463" t="s">
        <v>1440</v>
      </c>
      <c r="D352" s="464">
        <v>1</v>
      </c>
      <c r="E352" s="464"/>
      <c r="F352" s="464">
        <f t="shared" ref="F352:F371" si="14">SUM(D352*E352)</f>
        <v>0</v>
      </c>
    </row>
    <row r="353" spans="1:6" s="463" customFormat="1">
      <c r="B353" s="463" t="s">
        <v>1469</v>
      </c>
      <c r="D353" s="464"/>
      <c r="E353" s="464"/>
      <c r="F353" s="464">
        <f t="shared" si="14"/>
        <v>0</v>
      </c>
    </row>
    <row r="354" spans="1:6" s="463" customFormat="1">
      <c r="B354" s="463" t="s">
        <v>1470</v>
      </c>
      <c r="C354" s="463" t="s">
        <v>1440</v>
      </c>
      <c r="D354" s="464">
        <v>1</v>
      </c>
      <c r="E354" s="464"/>
      <c r="F354" s="464">
        <f t="shared" si="14"/>
        <v>0</v>
      </c>
    </row>
    <row r="355" spans="1:6" s="463" customFormat="1">
      <c r="B355" s="463" t="s">
        <v>1482</v>
      </c>
      <c r="C355" s="463" t="s">
        <v>1440</v>
      </c>
      <c r="D355" s="464">
        <v>1</v>
      </c>
      <c r="E355" s="464"/>
      <c r="F355" s="464">
        <f t="shared" si="14"/>
        <v>0</v>
      </c>
    </row>
    <row r="356" spans="1:6" s="463" customFormat="1">
      <c r="B356" s="463" t="s">
        <v>1503</v>
      </c>
      <c r="C356" s="463" t="s">
        <v>1440</v>
      </c>
      <c r="D356" s="464">
        <v>1</v>
      </c>
      <c r="E356" s="464"/>
      <c r="F356" s="464">
        <f t="shared" si="14"/>
        <v>0</v>
      </c>
    </row>
    <row r="357" spans="1:6" s="469" customFormat="1">
      <c r="A357" s="463"/>
      <c r="B357" s="463" t="s">
        <v>1465</v>
      </c>
      <c r="C357" s="463" t="s">
        <v>1440</v>
      </c>
      <c r="D357" s="464">
        <v>10</v>
      </c>
      <c r="E357" s="464"/>
      <c r="F357" s="464">
        <f t="shared" si="14"/>
        <v>0</v>
      </c>
    </row>
    <row r="358" spans="1:6" s="469" customFormat="1">
      <c r="A358" s="463"/>
      <c r="B358" s="463" t="s">
        <v>1471</v>
      </c>
      <c r="C358" s="463" t="s">
        <v>1440</v>
      </c>
      <c r="D358" s="464">
        <v>1</v>
      </c>
      <c r="E358" s="464"/>
      <c r="F358" s="464">
        <f t="shared" ref="F358:F364" si="15">SUM(D358*E358)</f>
        <v>0</v>
      </c>
    </row>
    <row r="359" spans="1:6" s="469" customFormat="1">
      <c r="A359" s="463"/>
      <c r="B359" s="463" t="s">
        <v>1472</v>
      </c>
      <c r="C359" s="463" t="s">
        <v>1440</v>
      </c>
      <c r="D359" s="464">
        <v>10</v>
      </c>
      <c r="E359" s="464"/>
      <c r="F359" s="464">
        <f t="shared" si="15"/>
        <v>0</v>
      </c>
    </row>
    <row r="360" spans="1:6" s="469" customFormat="1">
      <c r="A360" s="463"/>
      <c r="B360" s="463" t="s">
        <v>1473</v>
      </c>
      <c r="C360" s="463" t="s">
        <v>1440</v>
      </c>
      <c r="D360" s="464">
        <v>1</v>
      </c>
      <c r="E360" s="464"/>
      <c r="F360" s="464">
        <f t="shared" si="15"/>
        <v>0</v>
      </c>
    </row>
    <row r="361" spans="1:6" s="469" customFormat="1">
      <c r="A361" s="463"/>
      <c r="B361" s="463" t="s">
        <v>1474</v>
      </c>
      <c r="C361" s="463" t="s">
        <v>1440</v>
      </c>
      <c r="D361" s="464">
        <v>11</v>
      </c>
      <c r="E361" s="464"/>
      <c r="F361" s="464">
        <f t="shared" si="15"/>
        <v>0</v>
      </c>
    </row>
    <row r="362" spans="1:6" s="469" customFormat="1">
      <c r="A362" s="463"/>
      <c r="B362" s="463" t="s">
        <v>1475</v>
      </c>
      <c r="C362" s="463" t="s">
        <v>1440</v>
      </c>
      <c r="D362" s="464">
        <v>8</v>
      </c>
      <c r="E362" s="464"/>
      <c r="F362" s="464">
        <f t="shared" si="15"/>
        <v>0</v>
      </c>
    </row>
    <row r="363" spans="1:6" s="469" customFormat="1">
      <c r="A363" s="463"/>
      <c r="B363" s="463" t="s">
        <v>1476</v>
      </c>
      <c r="C363" s="463" t="s">
        <v>1440</v>
      </c>
      <c r="D363" s="464">
        <v>6</v>
      </c>
      <c r="E363" s="464"/>
      <c r="F363" s="464">
        <f t="shared" si="15"/>
        <v>0</v>
      </c>
    </row>
    <row r="364" spans="1:6" s="469" customFormat="1">
      <c r="A364" s="463"/>
      <c r="B364" s="463" t="s">
        <v>1477</v>
      </c>
      <c r="C364" s="463" t="s">
        <v>1440</v>
      </c>
      <c r="D364" s="464">
        <v>6</v>
      </c>
      <c r="E364" s="464"/>
      <c r="F364" s="464">
        <f t="shared" si="15"/>
        <v>0</v>
      </c>
    </row>
    <row r="365" spans="1:6" s="463" customFormat="1">
      <c r="B365" s="463" t="s">
        <v>1509</v>
      </c>
      <c r="D365" s="464"/>
      <c r="E365" s="464"/>
      <c r="F365" s="464">
        <f t="shared" si="14"/>
        <v>0</v>
      </c>
    </row>
    <row r="366" spans="1:6" s="463" customFormat="1">
      <c r="B366" s="463" t="s">
        <v>1525</v>
      </c>
      <c r="C366" s="463" t="s">
        <v>1440</v>
      </c>
      <c r="D366" s="464">
        <v>1</v>
      </c>
      <c r="E366" s="464"/>
      <c r="F366" s="464">
        <f t="shared" si="14"/>
        <v>0</v>
      </c>
    </row>
    <row r="367" spans="1:6" s="463" customFormat="1">
      <c r="B367" s="463" t="s">
        <v>1480</v>
      </c>
      <c r="C367" s="463" t="s">
        <v>1440</v>
      </c>
      <c r="D367" s="464">
        <v>1</v>
      </c>
      <c r="E367" s="464"/>
      <c r="F367" s="464">
        <f t="shared" si="14"/>
        <v>0</v>
      </c>
    </row>
    <row r="368" spans="1:6" s="463" customFormat="1">
      <c r="B368" s="463" t="s">
        <v>1481</v>
      </c>
      <c r="C368" s="463" t="s">
        <v>1440</v>
      </c>
      <c r="D368" s="464">
        <v>3</v>
      </c>
      <c r="E368" s="464"/>
      <c r="F368" s="464">
        <f t="shared" si="14"/>
        <v>0</v>
      </c>
    </row>
    <row r="369" spans="2:7" s="463" customFormat="1">
      <c r="B369" s="463" t="s">
        <v>1463</v>
      </c>
      <c r="C369" s="463" t="s">
        <v>1440</v>
      </c>
      <c r="D369" s="464">
        <v>3</v>
      </c>
      <c r="E369" s="464"/>
      <c r="F369" s="464">
        <f t="shared" si="14"/>
        <v>0</v>
      </c>
    </row>
    <row r="370" spans="2:7" s="463" customFormat="1">
      <c r="B370" s="463" t="s">
        <v>1466</v>
      </c>
      <c r="C370" s="463" t="s">
        <v>1440</v>
      </c>
      <c r="D370" s="464">
        <v>10</v>
      </c>
      <c r="E370" s="464"/>
      <c r="F370" s="464">
        <f t="shared" si="14"/>
        <v>0</v>
      </c>
    </row>
    <row r="371" spans="2:7" s="463" customFormat="1">
      <c r="B371" s="463" t="s">
        <v>1447</v>
      </c>
      <c r="C371" s="463" t="s">
        <v>1440</v>
      </c>
      <c r="D371" s="464">
        <v>3</v>
      </c>
      <c r="E371" s="464"/>
      <c r="F371" s="464">
        <f t="shared" si="14"/>
        <v>0</v>
      </c>
    </row>
    <row r="372" spans="2:7" s="463" customFormat="1">
      <c r="B372" s="463" t="s">
        <v>1448</v>
      </c>
      <c r="C372" s="463" t="s">
        <v>1440</v>
      </c>
      <c r="D372" s="464">
        <v>9</v>
      </c>
      <c r="E372" s="464"/>
      <c r="F372" s="464">
        <f>SUM(D372*E372)</f>
        <v>0</v>
      </c>
    </row>
    <row r="373" spans="2:7" s="463" customFormat="1">
      <c r="B373" s="463" t="s">
        <v>1466</v>
      </c>
      <c r="C373" s="463" t="s">
        <v>1440</v>
      </c>
      <c r="D373" s="464">
        <v>23</v>
      </c>
      <c r="E373" s="464"/>
      <c r="F373" s="464">
        <f>SUM(D373*E373)</f>
        <v>0</v>
      </c>
    </row>
    <row r="374" spans="2:7" s="463" customFormat="1">
      <c r="B374" s="463" t="s">
        <v>1482</v>
      </c>
      <c r="C374" s="463" t="s">
        <v>1440</v>
      </c>
      <c r="D374" s="464">
        <v>1</v>
      </c>
      <c r="E374" s="464"/>
      <c r="F374" s="464">
        <f>SUM(D374*E374)</f>
        <v>0</v>
      </c>
    </row>
    <row r="375" spans="2:7" s="463" customFormat="1">
      <c r="B375" s="463" t="s">
        <v>1510</v>
      </c>
      <c r="C375" s="463" t="s">
        <v>1440</v>
      </c>
      <c r="D375" s="464">
        <v>1</v>
      </c>
      <c r="E375" s="464"/>
      <c r="F375" s="464">
        <f t="shared" ref="F375:F381" si="16">SUM(D375*E375)</f>
        <v>0</v>
      </c>
    </row>
    <row r="376" spans="2:7" s="463" customFormat="1">
      <c r="B376" s="463" t="s">
        <v>1511</v>
      </c>
      <c r="C376" s="463" t="s">
        <v>1440</v>
      </c>
      <c r="D376" s="464">
        <v>1</v>
      </c>
      <c r="E376" s="464"/>
      <c r="F376" s="464">
        <f t="shared" si="16"/>
        <v>0</v>
      </c>
    </row>
    <row r="377" spans="2:7" s="463" customFormat="1">
      <c r="B377" s="463" t="s">
        <v>1512</v>
      </c>
      <c r="C377" s="463" t="s">
        <v>1440</v>
      </c>
      <c r="D377" s="464">
        <v>2</v>
      </c>
      <c r="E377" s="464"/>
      <c r="F377" s="464">
        <f t="shared" si="16"/>
        <v>0</v>
      </c>
    </row>
    <row r="378" spans="2:7" s="463" customFormat="1">
      <c r="B378" s="463" t="s">
        <v>1513</v>
      </c>
      <c r="C378" s="463" t="s">
        <v>1440</v>
      </c>
      <c r="D378" s="464">
        <v>11</v>
      </c>
      <c r="E378" s="464"/>
      <c r="F378" s="464">
        <f t="shared" si="16"/>
        <v>0</v>
      </c>
    </row>
    <row r="379" spans="2:7" s="463" customFormat="1">
      <c r="B379" s="463" t="s">
        <v>1514</v>
      </c>
      <c r="C379" s="463" t="s">
        <v>1487</v>
      </c>
      <c r="D379" s="464">
        <v>3</v>
      </c>
      <c r="E379" s="464"/>
      <c r="F379" s="464">
        <f t="shared" si="16"/>
        <v>0</v>
      </c>
    </row>
    <row r="380" spans="2:7" s="463" customFormat="1">
      <c r="B380" s="463" t="s">
        <v>1515</v>
      </c>
      <c r="C380" s="463" t="s">
        <v>1440</v>
      </c>
      <c r="D380" s="464">
        <v>8</v>
      </c>
      <c r="E380" s="464"/>
      <c r="F380" s="464">
        <f t="shared" si="16"/>
        <v>0</v>
      </c>
    </row>
    <row r="381" spans="2:7" s="463" customFormat="1">
      <c r="B381" s="463" t="s">
        <v>1516</v>
      </c>
      <c r="C381" s="463" t="s">
        <v>1440</v>
      </c>
      <c r="D381" s="464">
        <v>3</v>
      </c>
      <c r="E381" s="464"/>
      <c r="F381" s="464">
        <f t="shared" si="16"/>
        <v>0</v>
      </c>
    </row>
    <row r="382" spans="2:7" s="463" customFormat="1">
      <c r="B382" s="463" t="s">
        <v>1517</v>
      </c>
      <c r="C382" s="463" t="s">
        <v>1440</v>
      </c>
      <c r="D382" s="464">
        <v>50</v>
      </c>
      <c r="E382" s="464"/>
      <c r="F382" s="464">
        <f>SUM(D382*E382)</f>
        <v>0</v>
      </c>
    </row>
    <row r="383" spans="2:7" s="463" customFormat="1">
      <c r="B383" s="463" t="s">
        <v>1518</v>
      </c>
      <c r="C383" s="463" t="s">
        <v>1440</v>
      </c>
      <c r="D383" s="464">
        <v>50</v>
      </c>
      <c r="E383" s="464"/>
      <c r="F383" s="464">
        <f>SUM(D383*E383)</f>
        <v>0</v>
      </c>
    </row>
    <row r="384" spans="2:7" s="463" customFormat="1">
      <c r="B384" s="463" t="s">
        <v>1493</v>
      </c>
      <c r="C384" s="463" t="s">
        <v>1440</v>
      </c>
      <c r="D384" s="464">
        <v>1</v>
      </c>
      <c r="E384" s="464"/>
      <c r="F384" s="464">
        <f>SUM(D384*E384)</f>
        <v>0</v>
      </c>
      <c r="G384" s="473"/>
    </row>
    <row r="385" spans="1:7" s="463" customFormat="1">
      <c r="B385" s="463" t="s">
        <v>1519</v>
      </c>
      <c r="C385" s="463" t="s">
        <v>1438</v>
      </c>
      <c r="D385" s="464">
        <v>1</v>
      </c>
      <c r="E385" s="464"/>
      <c r="F385" s="464">
        <f t="shared" ref="F385:F386" si="17">SUM(D385*E385)</f>
        <v>0</v>
      </c>
      <c r="G385" s="474"/>
    </row>
    <row r="386" spans="1:7" s="463" customFormat="1">
      <c r="B386" s="463" t="s">
        <v>1495</v>
      </c>
      <c r="C386" s="463" t="s">
        <v>1438</v>
      </c>
      <c r="D386" s="464">
        <v>1</v>
      </c>
      <c r="E386" s="464"/>
      <c r="F386" s="464">
        <f t="shared" si="17"/>
        <v>0</v>
      </c>
      <c r="G386" s="473"/>
    </row>
    <row r="387" spans="1:7" s="474" customFormat="1">
      <c r="A387" s="463"/>
      <c r="B387" s="463"/>
      <c r="C387" s="463"/>
      <c r="D387" s="464"/>
      <c r="E387" s="464"/>
      <c r="F387" s="464"/>
    </row>
    <row r="388" spans="1:7" s="474" customFormat="1">
      <c r="A388" s="463"/>
      <c r="B388" s="463"/>
      <c r="C388" s="463"/>
      <c r="D388" s="464"/>
      <c r="E388" s="464"/>
      <c r="F388" s="464"/>
    </row>
    <row r="389" spans="1:7" s="463" customFormat="1" ht="25">
      <c r="A389" s="463" t="s">
        <v>10</v>
      </c>
      <c r="B389" s="463" t="s">
        <v>1526</v>
      </c>
      <c r="C389" s="463" t="s">
        <v>1438</v>
      </c>
      <c r="D389" s="464">
        <v>1</v>
      </c>
      <c r="E389" s="464"/>
      <c r="F389" s="464"/>
    </row>
    <row r="390" spans="1:7" s="463" customFormat="1">
      <c r="B390" s="463" t="s">
        <v>1507</v>
      </c>
      <c r="C390" s="463" t="s">
        <v>1440</v>
      </c>
      <c r="D390" s="464">
        <v>1</v>
      </c>
      <c r="E390" s="464"/>
      <c r="F390" s="464">
        <f>SUM(D390*E390)</f>
        <v>0</v>
      </c>
    </row>
    <row r="391" spans="1:7" s="463" customFormat="1">
      <c r="B391" s="463" t="s">
        <v>1480</v>
      </c>
      <c r="C391" s="463" t="s">
        <v>1440</v>
      </c>
      <c r="D391" s="464">
        <v>2</v>
      </c>
      <c r="E391" s="464"/>
      <c r="F391" s="464">
        <f>SUM(D391*E391)</f>
        <v>0</v>
      </c>
    </row>
    <row r="392" spans="1:7" s="463" customFormat="1">
      <c r="B392" s="463" t="s">
        <v>1499</v>
      </c>
      <c r="C392" s="463" t="s">
        <v>1440</v>
      </c>
      <c r="D392" s="464">
        <v>3</v>
      </c>
      <c r="E392" s="464"/>
      <c r="F392" s="464">
        <f>SUM(D392*E392)</f>
        <v>0</v>
      </c>
    </row>
    <row r="393" spans="1:7" s="463" customFormat="1">
      <c r="B393" s="463" t="s">
        <v>1500</v>
      </c>
      <c r="C393" s="463" t="s">
        <v>1440</v>
      </c>
      <c r="D393" s="464">
        <v>3</v>
      </c>
      <c r="E393" s="464"/>
      <c r="F393" s="464">
        <f t="shared" ref="F393:F399" si="18">SUM(D393*E393)</f>
        <v>0</v>
      </c>
    </row>
    <row r="394" spans="1:7" s="463" customFormat="1">
      <c r="B394" s="463" t="s">
        <v>1462</v>
      </c>
      <c r="C394" s="463" t="s">
        <v>1440</v>
      </c>
      <c r="D394" s="464">
        <v>2</v>
      </c>
      <c r="E394" s="464"/>
      <c r="F394" s="464">
        <f t="shared" si="18"/>
        <v>0</v>
      </c>
    </row>
    <row r="395" spans="1:7" s="463" customFormat="1">
      <c r="B395" s="463" t="s">
        <v>1463</v>
      </c>
      <c r="C395" s="463" t="s">
        <v>1440</v>
      </c>
      <c r="D395" s="464">
        <v>4</v>
      </c>
      <c r="E395" s="464"/>
      <c r="F395" s="464">
        <f t="shared" si="18"/>
        <v>0</v>
      </c>
    </row>
    <row r="396" spans="1:7" s="463" customFormat="1">
      <c r="B396" s="463" t="s">
        <v>1508</v>
      </c>
      <c r="C396" s="463" t="s">
        <v>1440</v>
      </c>
      <c r="D396" s="464">
        <v>2</v>
      </c>
      <c r="E396" s="464"/>
      <c r="F396" s="464">
        <f t="shared" si="18"/>
        <v>0</v>
      </c>
    </row>
    <row r="397" spans="1:7" s="463" customFormat="1">
      <c r="B397" s="463" t="s">
        <v>1461</v>
      </c>
      <c r="C397" s="463" t="s">
        <v>1440</v>
      </c>
      <c r="D397" s="464">
        <v>6</v>
      </c>
      <c r="E397" s="464"/>
      <c r="F397" s="464">
        <f t="shared" si="18"/>
        <v>0</v>
      </c>
    </row>
    <row r="398" spans="1:7" s="463" customFormat="1">
      <c r="B398" s="463" t="s">
        <v>1501</v>
      </c>
      <c r="C398" s="463" t="s">
        <v>1440</v>
      </c>
      <c r="D398" s="464">
        <v>2</v>
      </c>
      <c r="E398" s="464"/>
      <c r="F398" s="464">
        <f t="shared" si="18"/>
        <v>0</v>
      </c>
    </row>
    <row r="399" spans="1:7" s="463" customFormat="1">
      <c r="B399" s="463" t="s">
        <v>1464</v>
      </c>
      <c r="C399" s="463" t="s">
        <v>1440</v>
      </c>
      <c r="D399" s="464">
        <v>15</v>
      </c>
      <c r="E399" s="464"/>
      <c r="F399" s="464">
        <f t="shared" si="18"/>
        <v>0</v>
      </c>
    </row>
    <row r="400" spans="1:7" s="463" customFormat="1">
      <c r="B400" s="463" t="s">
        <v>1465</v>
      </c>
      <c r="C400" s="463" t="s">
        <v>1440</v>
      </c>
      <c r="D400" s="464">
        <v>4</v>
      </c>
      <c r="E400" s="464"/>
      <c r="F400" s="464">
        <f>SUM(D400*E400)</f>
        <v>0</v>
      </c>
    </row>
    <row r="401" spans="1:6" s="463" customFormat="1">
      <c r="B401" s="463" t="s">
        <v>1466</v>
      </c>
      <c r="C401" s="463" t="s">
        <v>1440</v>
      </c>
      <c r="D401" s="464">
        <v>41</v>
      </c>
      <c r="E401" s="464"/>
      <c r="F401" s="464">
        <f>SUM(D401*E401)</f>
        <v>0</v>
      </c>
    </row>
    <row r="402" spans="1:6" s="463" customFormat="1">
      <c r="B402" s="463" t="s">
        <v>1467</v>
      </c>
      <c r="C402" s="463" t="s">
        <v>1440</v>
      </c>
      <c r="D402" s="464">
        <v>1</v>
      </c>
      <c r="E402" s="464"/>
      <c r="F402" s="464">
        <f>SUM(D402*E402)</f>
        <v>0</v>
      </c>
    </row>
    <row r="403" spans="1:6" s="463" customFormat="1">
      <c r="B403" s="463" t="s">
        <v>1468</v>
      </c>
      <c r="C403" s="463" t="s">
        <v>1440</v>
      </c>
      <c r="D403" s="464">
        <v>1</v>
      </c>
      <c r="E403" s="464"/>
      <c r="F403" s="464">
        <f t="shared" ref="F403:F437" si="19">SUM(D403*E403)</f>
        <v>0</v>
      </c>
    </row>
    <row r="404" spans="1:6" s="463" customFormat="1">
      <c r="B404" s="463" t="s">
        <v>1469</v>
      </c>
      <c r="D404" s="464"/>
      <c r="E404" s="464"/>
      <c r="F404" s="464">
        <f t="shared" si="19"/>
        <v>0</v>
      </c>
    </row>
    <row r="405" spans="1:6" s="463" customFormat="1">
      <c r="B405" s="463" t="s">
        <v>1470</v>
      </c>
      <c r="C405" s="463" t="s">
        <v>1440</v>
      </c>
      <c r="D405" s="464">
        <v>1</v>
      </c>
      <c r="E405" s="464"/>
      <c r="F405" s="464">
        <f t="shared" si="19"/>
        <v>0</v>
      </c>
    </row>
    <row r="406" spans="1:6" s="463" customFormat="1">
      <c r="B406" s="463" t="s">
        <v>1482</v>
      </c>
      <c r="C406" s="463" t="s">
        <v>1440</v>
      </c>
      <c r="D406" s="464">
        <v>1</v>
      </c>
      <c r="E406" s="464"/>
      <c r="F406" s="464">
        <f t="shared" si="19"/>
        <v>0</v>
      </c>
    </row>
    <row r="407" spans="1:6" s="463" customFormat="1">
      <c r="B407" s="463" t="s">
        <v>1503</v>
      </c>
      <c r="C407" s="463" t="s">
        <v>1440</v>
      </c>
      <c r="D407" s="464">
        <v>1</v>
      </c>
      <c r="E407" s="464"/>
      <c r="F407" s="464">
        <f>SUM(D407*E407)</f>
        <v>0</v>
      </c>
    </row>
    <row r="408" spans="1:6" s="469" customFormat="1">
      <c r="A408" s="463"/>
      <c r="B408" s="463" t="s">
        <v>1465</v>
      </c>
      <c r="C408" s="463" t="s">
        <v>1440</v>
      </c>
      <c r="D408" s="464">
        <v>10</v>
      </c>
      <c r="E408" s="464"/>
      <c r="F408" s="464">
        <f t="shared" ref="F408" si="20">SUM(D408*E408)</f>
        <v>0</v>
      </c>
    </row>
    <row r="409" spans="1:6" s="469" customFormat="1">
      <c r="A409" s="463"/>
      <c r="B409" s="463" t="s">
        <v>1471</v>
      </c>
      <c r="C409" s="463" t="s">
        <v>1440</v>
      </c>
      <c r="D409" s="464">
        <v>1</v>
      </c>
      <c r="E409" s="464"/>
      <c r="F409" s="464">
        <f t="shared" ref="F409:F415" si="21">SUM(D409*E409)</f>
        <v>0</v>
      </c>
    </row>
    <row r="410" spans="1:6" s="469" customFormat="1">
      <c r="A410" s="463"/>
      <c r="B410" s="463" t="s">
        <v>1472</v>
      </c>
      <c r="C410" s="463" t="s">
        <v>1440</v>
      </c>
      <c r="D410" s="464">
        <v>10</v>
      </c>
      <c r="E410" s="464"/>
      <c r="F410" s="464">
        <f t="shared" si="21"/>
        <v>0</v>
      </c>
    </row>
    <row r="411" spans="1:6" s="469" customFormat="1">
      <c r="A411" s="463"/>
      <c r="B411" s="463" t="s">
        <v>1473</v>
      </c>
      <c r="C411" s="463" t="s">
        <v>1440</v>
      </c>
      <c r="D411" s="464">
        <v>1</v>
      </c>
      <c r="E411" s="464"/>
      <c r="F411" s="464">
        <f t="shared" si="21"/>
        <v>0</v>
      </c>
    </row>
    <row r="412" spans="1:6" s="469" customFormat="1">
      <c r="A412" s="463"/>
      <c r="B412" s="463" t="s">
        <v>1474</v>
      </c>
      <c r="C412" s="463" t="s">
        <v>1440</v>
      </c>
      <c r="D412" s="464">
        <v>11</v>
      </c>
      <c r="E412" s="464"/>
      <c r="F412" s="464">
        <f t="shared" si="21"/>
        <v>0</v>
      </c>
    </row>
    <row r="413" spans="1:6" s="469" customFormat="1">
      <c r="A413" s="463"/>
      <c r="B413" s="463" t="s">
        <v>1475</v>
      </c>
      <c r="C413" s="463" t="s">
        <v>1440</v>
      </c>
      <c r="D413" s="464">
        <v>8</v>
      </c>
      <c r="E413" s="464"/>
      <c r="F413" s="464">
        <f t="shared" si="21"/>
        <v>0</v>
      </c>
    </row>
    <row r="414" spans="1:6" s="469" customFormat="1">
      <c r="A414" s="463"/>
      <c r="B414" s="463" t="s">
        <v>1476</v>
      </c>
      <c r="C414" s="463" t="s">
        <v>1440</v>
      </c>
      <c r="D414" s="464">
        <v>6</v>
      </c>
      <c r="E414" s="464"/>
      <c r="F414" s="464">
        <f t="shared" si="21"/>
        <v>0</v>
      </c>
    </row>
    <row r="415" spans="1:6" s="469" customFormat="1">
      <c r="A415" s="463"/>
      <c r="B415" s="463" t="s">
        <v>1477</v>
      </c>
      <c r="C415" s="463" t="s">
        <v>1440</v>
      </c>
      <c r="D415" s="464">
        <v>6</v>
      </c>
      <c r="E415" s="464"/>
      <c r="F415" s="464">
        <f t="shared" si="21"/>
        <v>0</v>
      </c>
    </row>
    <row r="416" spans="1:6" s="463" customFormat="1">
      <c r="B416" s="463" t="s">
        <v>1509</v>
      </c>
      <c r="D416" s="464"/>
      <c r="E416" s="464"/>
      <c r="F416" s="464">
        <f>SUM(D416*E416)</f>
        <v>0</v>
      </c>
    </row>
    <row r="417" spans="2:6" s="463" customFormat="1">
      <c r="B417" s="463" t="s">
        <v>1525</v>
      </c>
      <c r="C417" s="463" t="s">
        <v>1440</v>
      </c>
      <c r="D417" s="464">
        <v>1</v>
      </c>
      <c r="E417" s="464"/>
      <c r="F417" s="464">
        <f t="shared" ref="F417:F423" si="22">SUM(D417*E417)</f>
        <v>0</v>
      </c>
    </row>
    <row r="418" spans="2:6" s="463" customFormat="1">
      <c r="B418" s="463" t="s">
        <v>1480</v>
      </c>
      <c r="C418" s="463" t="s">
        <v>1440</v>
      </c>
      <c r="D418" s="464">
        <v>1</v>
      </c>
      <c r="E418" s="464"/>
      <c r="F418" s="464">
        <f t="shared" si="22"/>
        <v>0</v>
      </c>
    </row>
    <row r="419" spans="2:6" s="463" customFormat="1">
      <c r="B419" s="463" t="s">
        <v>1481</v>
      </c>
      <c r="C419" s="463" t="s">
        <v>1440</v>
      </c>
      <c r="D419" s="464">
        <v>3</v>
      </c>
      <c r="E419" s="464"/>
      <c r="F419" s="464">
        <f t="shared" si="22"/>
        <v>0</v>
      </c>
    </row>
    <row r="420" spans="2:6" s="463" customFormat="1">
      <c r="B420" s="463" t="s">
        <v>1463</v>
      </c>
      <c r="C420" s="463" t="s">
        <v>1440</v>
      </c>
      <c r="D420" s="464">
        <v>3</v>
      </c>
      <c r="E420" s="464"/>
      <c r="F420" s="464">
        <f t="shared" si="22"/>
        <v>0</v>
      </c>
    </row>
    <row r="421" spans="2:6" s="463" customFormat="1">
      <c r="B421" s="463" t="s">
        <v>1466</v>
      </c>
      <c r="C421" s="463" t="s">
        <v>1440</v>
      </c>
      <c r="D421" s="464">
        <v>10</v>
      </c>
      <c r="E421" s="464"/>
      <c r="F421" s="464">
        <f t="shared" si="22"/>
        <v>0</v>
      </c>
    </row>
    <row r="422" spans="2:6" s="463" customFormat="1">
      <c r="B422" s="463" t="s">
        <v>1447</v>
      </c>
      <c r="C422" s="463" t="s">
        <v>1440</v>
      </c>
      <c r="D422" s="464">
        <v>3</v>
      </c>
      <c r="E422" s="464"/>
      <c r="F422" s="464">
        <f t="shared" si="22"/>
        <v>0</v>
      </c>
    </row>
    <row r="423" spans="2:6" s="463" customFormat="1">
      <c r="B423" s="463" t="s">
        <v>1448</v>
      </c>
      <c r="C423" s="463" t="s">
        <v>1440</v>
      </c>
      <c r="D423" s="464">
        <v>9</v>
      </c>
      <c r="E423" s="464"/>
      <c r="F423" s="464">
        <f t="shared" si="22"/>
        <v>0</v>
      </c>
    </row>
    <row r="424" spans="2:6" s="463" customFormat="1">
      <c r="B424" s="463" t="s">
        <v>1466</v>
      </c>
      <c r="C424" s="463" t="s">
        <v>1440</v>
      </c>
      <c r="D424" s="464">
        <v>23</v>
      </c>
      <c r="E424" s="464"/>
      <c r="F424" s="464">
        <f>SUM(D424*E424)</f>
        <v>0</v>
      </c>
    </row>
    <row r="425" spans="2:6" s="463" customFormat="1">
      <c r="B425" s="463" t="s">
        <v>1482</v>
      </c>
      <c r="C425" s="463" t="s">
        <v>1440</v>
      </c>
      <c r="D425" s="464">
        <v>1</v>
      </c>
      <c r="E425" s="464"/>
      <c r="F425" s="464">
        <f>SUM(D425*E425)</f>
        <v>0</v>
      </c>
    </row>
    <row r="426" spans="2:6" s="463" customFormat="1">
      <c r="B426" s="463" t="s">
        <v>1510</v>
      </c>
      <c r="C426" s="463" t="s">
        <v>1440</v>
      </c>
      <c r="D426" s="464">
        <v>1</v>
      </c>
      <c r="E426" s="464"/>
      <c r="F426" s="464">
        <f>SUM(D426*E426)</f>
        <v>0</v>
      </c>
    </row>
    <row r="427" spans="2:6" s="463" customFormat="1">
      <c r="B427" s="463" t="s">
        <v>1511</v>
      </c>
      <c r="C427" s="463" t="s">
        <v>1440</v>
      </c>
      <c r="D427" s="464">
        <v>1</v>
      </c>
      <c r="E427" s="464"/>
      <c r="F427" s="464">
        <f t="shared" ref="F427:F429" si="23">SUM(D427*E427)</f>
        <v>0</v>
      </c>
    </row>
    <row r="428" spans="2:6" s="463" customFormat="1">
      <c r="B428" s="463" t="s">
        <v>1512</v>
      </c>
      <c r="C428" s="463" t="s">
        <v>1440</v>
      </c>
      <c r="D428" s="464">
        <v>2</v>
      </c>
      <c r="E428" s="464"/>
      <c r="F428" s="464">
        <f t="shared" si="23"/>
        <v>0</v>
      </c>
    </row>
    <row r="429" spans="2:6" s="463" customFormat="1">
      <c r="B429" s="463" t="s">
        <v>1513</v>
      </c>
      <c r="C429" s="463" t="s">
        <v>1440</v>
      </c>
      <c r="D429" s="464">
        <v>11</v>
      </c>
      <c r="E429" s="464"/>
      <c r="F429" s="464">
        <f t="shared" si="23"/>
        <v>0</v>
      </c>
    </row>
    <row r="430" spans="2:6" s="463" customFormat="1">
      <c r="B430" s="463" t="s">
        <v>1514</v>
      </c>
      <c r="C430" s="463" t="s">
        <v>1487</v>
      </c>
      <c r="D430" s="464">
        <v>3</v>
      </c>
      <c r="E430" s="464"/>
      <c r="F430" s="464">
        <f t="shared" si="19"/>
        <v>0</v>
      </c>
    </row>
    <row r="431" spans="2:6" s="463" customFormat="1">
      <c r="B431" s="463" t="s">
        <v>1515</v>
      </c>
      <c r="C431" s="463" t="s">
        <v>1440</v>
      </c>
      <c r="D431" s="464">
        <v>8</v>
      </c>
      <c r="E431" s="464"/>
      <c r="F431" s="464">
        <f t="shared" si="19"/>
        <v>0</v>
      </c>
    </row>
    <row r="432" spans="2:6" s="463" customFormat="1">
      <c r="B432" s="463" t="s">
        <v>1516</v>
      </c>
      <c r="C432" s="463" t="s">
        <v>1440</v>
      </c>
      <c r="D432" s="464">
        <v>3</v>
      </c>
      <c r="E432" s="464"/>
      <c r="F432" s="464">
        <f t="shared" si="19"/>
        <v>0</v>
      </c>
    </row>
    <row r="433" spans="1:7" s="463" customFormat="1">
      <c r="B433" s="463" t="s">
        <v>1517</v>
      </c>
      <c r="C433" s="463" t="s">
        <v>1440</v>
      </c>
      <c r="D433" s="464">
        <v>50</v>
      </c>
      <c r="E433" s="464"/>
      <c r="F433" s="464">
        <f t="shared" si="19"/>
        <v>0</v>
      </c>
    </row>
    <row r="434" spans="1:7" s="463" customFormat="1">
      <c r="B434" s="463" t="s">
        <v>1518</v>
      </c>
      <c r="C434" s="463" t="s">
        <v>1440</v>
      </c>
      <c r="D434" s="464">
        <v>50</v>
      </c>
      <c r="E434" s="464"/>
      <c r="F434" s="464">
        <f t="shared" si="19"/>
        <v>0</v>
      </c>
    </row>
    <row r="435" spans="1:7" s="463" customFormat="1">
      <c r="B435" s="463" t="s">
        <v>1493</v>
      </c>
      <c r="C435" s="463" t="s">
        <v>1440</v>
      </c>
      <c r="D435" s="464">
        <v>1</v>
      </c>
      <c r="E435" s="464"/>
      <c r="F435" s="464">
        <f t="shared" si="19"/>
        <v>0</v>
      </c>
      <c r="G435" s="473"/>
    </row>
    <row r="436" spans="1:7" s="463" customFormat="1">
      <c r="B436" s="463" t="s">
        <v>1519</v>
      </c>
      <c r="C436" s="463" t="s">
        <v>1438</v>
      </c>
      <c r="D436" s="464">
        <v>1</v>
      </c>
      <c r="E436" s="464"/>
      <c r="F436" s="464">
        <f t="shared" si="19"/>
        <v>0</v>
      </c>
      <c r="G436" s="474"/>
    </row>
    <row r="437" spans="1:7" s="463" customFormat="1">
      <c r="B437" s="463" t="s">
        <v>1495</v>
      </c>
      <c r="C437" s="463" t="s">
        <v>1438</v>
      </c>
      <c r="D437" s="464">
        <v>1</v>
      </c>
      <c r="E437" s="464"/>
      <c r="F437" s="464">
        <f t="shared" si="19"/>
        <v>0</v>
      </c>
      <c r="G437" s="473"/>
    </row>
    <row r="438" spans="1:7" s="463" customFormat="1">
      <c r="D438" s="464"/>
      <c r="E438" s="464"/>
      <c r="F438" s="464"/>
    </row>
    <row r="439" spans="1:7" s="463" customFormat="1" ht="25">
      <c r="A439" s="463" t="s">
        <v>11</v>
      </c>
      <c r="B439" s="463" t="s">
        <v>1527</v>
      </c>
      <c r="C439" s="463" t="s">
        <v>1438</v>
      </c>
      <c r="D439" s="464">
        <v>1</v>
      </c>
      <c r="E439" s="464"/>
      <c r="F439" s="464"/>
    </row>
    <row r="440" spans="1:7" s="463" customFormat="1">
      <c r="B440" s="463" t="s">
        <v>1528</v>
      </c>
      <c r="C440" s="463" t="s">
        <v>1440</v>
      </c>
      <c r="D440" s="464">
        <v>1</v>
      </c>
      <c r="E440" s="464"/>
      <c r="F440" s="464">
        <f>SUM(D440*E440)</f>
        <v>0</v>
      </c>
    </row>
    <row r="441" spans="1:7" s="463" customFormat="1">
      <c r="B441" s="463" t="s">
        <v>1498</v>
      </c>
      <c r="C441" s="463" t="s">
        <v>1440</v>
      </c>
      <c r="D441" s="464">
        <v>1</v>
      </c>
      <c r="E441" s="464"/>
      <c r="F441" s="464">
        <f>SUM(D441*E441)</f>
        <v>0</v>
      </c>
    </row>
    <row r="442" spans="1:7" s="463" customFormat="1">
      <c r="B442" s="463" t="s">
        <v>1456</v>
      </c>
      <c r="C442" s="463" t="s">
        <v>1440</v>
      </c>
      <c r="D442" s="464">
        <v>3</v>
      </c>
      <c r="E442" s="464"/>
      <c r="F442" s="464">
        <f>SUM(D442*E442)</f>
        <v>0</v>
      </c>
    </row>
    <row r="443" spans="1:7" s="463" customFormat="1">
      <c r="B443" s="463" t="s">
        <v>1480</v>
      </c>
      <c r="C443" s="463" t="s">
        <v>1440</v>
      </c>
      <c r="D443" s="464">
        <v>2</v>
      </c>
      <c r="E443" s="464"/>
      <c r="F443" s="464">
        <f t="shared" ref="F443:F449" si="24">SUM(D443*E443)</f>
        <v>0</v>
      </c>
    </row>
    <row r="444" spans="1:7" s="463" customFormat="1">
      <c r="B444" s="463" t="s">
        <v>1499</v>
      </c>
      <c r="C444" s="463" t="s">
        <v>1440</v>
      </c>
      <c r="D444" s="464">
        <v>6</v>
      </c>
      <c r="E444" s="464"/>
      <c r="F444" s="464">
        <f t="shared" si="24"/>
        <v>0</v>
      </c>
    </row>
    <row r="445" spans="1:7" s="463" customFormat="1">
      <c r="B445" s="463" t="s">
        <v>1462</v>
      </c>
      <c r="C445" s="463" t="s">
        <v>1440</v>
      </c>
      <c r="D445" s="464">
        <v>2</v>
      </c>
      <c r="E445" s="464"/>
      <c r="F445" s="464">
        <f t="shared" si="24"/>
        <v>0</v>
      </c>
    </row>
    <row r="446" spans="1:7" s="463" customFormat="1">
      <c r="B446" s="463" t="s">
        <v>1463</v>
      </c>
      <c r="C446" s="463" t="s">
        <v>1440</v>
      </c>
      <c r="D446" s="464">
        <v>4</v>
      </c>
      <c r="E446" s="464"/>
      <c r="F446" s="464">
        <f t="shared" si="24"/>
        <v>0</v>
      </c>
    </row>
    <row r="447" spans="1:7" s="463" customFormat="1">
      <c r="B447" s="463" t="s">
        <v>1508</v>
      </c>
      <c r="C447" s="463" t="s">
        <v>1440</v>
      </c>
      <c r="D447" s="464">
        <v>2</v>
      </c>
      <c r="E447" s="464"/>
      <c r="F447" s="464">
        <f t="shared" si="24"/>
        <v>0</v>
      </c>
    </row>
    <row r="448" spans="1:7" s="463" customFormat="1">
      <c r="B448" s="463" t="s">
        <v>1461</v>
      </c>
      <c r="C448" s="463" t="s">
        <v>1440</v>
      </c>
      <c r="D448" s="464">
        <v>6</v>
      </c>
      <c r="E448" s="464"/>
      <c r="F448" s="464">
        <f t="shared" si="24"/>
        <v>0</v>
      </c>
    </row>
    <row r="449" spans="1:6" s="463" customFormat="1">
      <c r="B449" s="463" t="s">
        <v>1501</v>
      </c>
      <c r="C449" s="463" t="s">
        <v>1440</v>
      </c>
      <c r="D449" s="464">
        <v>2</v>
      </c>
      <c r="E449" s="464"/>
      <c r="F449" s="464">
        <f t="shared" si="24"/>
        <v>0</v>
      </c>
    </row>
    <row r="450" spans="1:6" s="463" customFormat="1">
      <c r="B450" s="463" t="s">
        <v>1464</v>
      </c>
      <c r="C450" s="463" t="s">
        <v>1440</v>
      </c>
      <c r="D450" s="464">
        <v>15</v>
      </c>
      <c r="E450" s="464"/>
      <c r="F450" s="464">
        <f>SUM(D450*E450)</f>
        <v>0</v>
      </c>
    </row>
    <row r="451" spans="1:6" s="463" customFormat="1">
      <c r="B451" s="463" t="s">
        <v>1465</v>
      </c>
      <c r="C451" s="463" t="s">
        <v>1440</v>
      </c>
      <c r="D451" s="464">
        <v>4</v>
      </c>
      <c r="E451" s="464"/>
      <c r="F451" s="464">
        <f>SUM(D451*E451)</f>
        <v>0</v>
      </c>
    </row>
    <row r="452" spans="1:6" s="463" customFormat="1">
      <c r="B452" s="463" t="s">
        <v>1466</v>
      </c>
      <c r="C452" s="463" t="s">
        <v>1440</v>
      </c>
      <c r="D452" s="464">
        <v>41</v>
      </c>
      <c r="E452" s="464"/>
      <c r="F452" s="464">
        <f>SUM(D452*E452)</f>
        <v>0</v>
      </c>
    </row>
    <row r="453" spans="1:6" s="463" customFormat="1">
      <c r="B453" s="463" t="s">
        <v>1467</v>
      </c>
      <c r="C453" s="463" t="s">
        <v>1440</v>
      </c>
      <c r="D453" s="464">
        <v>1</v>
      </c>
      <c r="E453" s="464"/>
      <c r="F453" s="464">
        <f t="shared" ref="F453:F472" si="25">SUM(D453*E453)</f>
        <v>0</v>
      </c>
    </row>
    <row r="454" spans="1:6" s="463" customFormat="1">
      <c r="B454" s="463" t="s">
        <v>1468</v>
      </c>
      <c r="C454" s="463" t="s">
        <v>1440</v>
      </c>
      <c r="D454" s="464">
        <v>1</v>
      </c>
      <c r="E454" s="464"/>
      <c r="F454" s="464">
        <f t="shared" si="25"/>
        <v>0</v>
      </c>
    </row>
    <row r="455" spans="1:6" s="463" customFormat="1">
      <c r="B455" s="463" t="s">
        <v>1469</v>
      </c>
      <c r="D455" s="464"/>
      <c r="E455" s="464"/>
      <c r="F455" s="464">
        <f t="shared" si="25"/>
        <v>0</v>
      </c>
    </row>
    <row r="456" spans="1:6" s="463" customFormat="1">
      <c r="B456" s="463" t="s">
        <v>1470</v>
      </c>
      <c r="C456" s="463" t="s">
        <v>1440</v>
      </c>
      <c r="D456" s="464">
        <v>1</v>
      </c>
      <c r="E456" s="464"/>
      <c r="F456" s="464">
        <f t="shared" si="25"/>
        <v>0</v>
      </c>
    </row>
    <row r="457" spans="1:6" s="463" customFormat="1">
      <c r="B457" s="463" t="s">
        <v>1482</v>
      </c>
      <c r="C457" s="463" t="s">
        <v>1440</v>
      </c>
      <c r="D457" s="464">
        <v>1</v>
      </c>
      <c r="E457" s="464"/>
      <c r="F457" s="464">
        <f t="shared" si="25"/>
        <v>0</v>
      </c>
    </row>
    <row r="458" spans="1:6" s="463" customFormat="1">
      <c r="B458" s="463" t="s">
        <v>1503</v>
      </c>
      <c r="C458" s="463" t="s">
        <v>1440</v>
      </c>
      <c r="D458" s="464">
        <v>1</v>
      </c>
      <c r="E458" s="464"/>
      <c r="F458" s="464">
        <f t="shared" si="25"/>
        <v>0</v>
      </c>
    </row>
    <row r="459" spans="1:6" s="469" customFormat="1">
      <c r="A459" s="463"/>
      <c r="B459" s="463" t="s">
        <v>1465</v>
      </c>
      <c r="C459" s="463" t="s">
        <v>1440</v>
      </c>
      <c r="D459" s="464">
        <v>10</v>
      </c>
      <c r="E459" s="464"/>
      <c r="F459" s="464">
        <f t="shared" si="25"/>
        <v>0</v>
      </c>
    </row>
    <row r="460" spans="1:6" s="469" customFormat="1">
      <c r="A460" s="463"/>
      <c r="B460" s="463" t="s">
        <v>1471</v>
      </c>
      <c r="C460" s="463" t="s">
        <v>1440</v>
      </c>
      <c r="D460" s="464">
        <v>1</v>
      </c>
      <c r="E460" s="464"/>
      <c r="F460" s="464">
        <f t="shared" ref="F460:F466" si="26">SUM(D460*E460)</f>
        <v>0</v>
      </c>
    </row>
    <row r="461" spans="1:6" s="469" customFormat="1">
      <c r="A461" s="463"/>
      <c r="B461" s="463" t="s">
        <v>1472</v>
      </c>
      <c r="C461" s="463" t="s">
        <v>1440</v>
      </c>
      <c r="D461" s="464">
        <v>10</v>
      </c>
      <c r="E461" s="464"/>
      <c r="F461" s="464">
        <f t="shared" si="26"/>
        <v>0</v>
      </c>
    </row>
    <row r="462" spans="1:6" s="469" customFormat="1">
      <c r="A462" s="463"/>
      <c r="B462" s="463" t="s">
        <v>1473</v>
      </c>
      <c r="C462" s="463" t="s">
        <v>1440</v>
      </c>
      <c r="D462" s="464">
        <v>1</v>
      </c>
      <c r="E462" s="464"/>
      <c r="F462" s="464">
        <f t="shared" si="26"/>
        <v>0</v>
      </c>
    </row>
    <row r="463" spans="1:6" s="469" customFormat="1">
      <c r="A463" s="463"/>
      <c r="B463" s="463" t="s">
        <v>1474</v>
      </c>
      <c r="C463" s="463" t="s">
        <v>1440</v>
      </c>
      <c r="D463" s="464">
        <v>11</v>
      </c>
      <c r="E463" s="464"/>
      <c r="F463" s="464">
        <f t="shared" si="26"/>
        <v>0</v>
      </c>
    </row>
    <row r="464" spans="1:6" s="469" customFormat="1">
      <c r="A464" s="463"/>
      <c r="B464" s="463" t="s">
        <v>1475</v>
      </c>
      <c r="C464" s="463" t="s">
        <v>1440</v>
      </c>
      <c r="D464" s="464">
        <v>6</v>
      </c>
      <c r="E464" s="464"/>
      <c r="F464" s="464">
        <f t="shared" si="26"/>
        <v>0</v>
      </c>
    </row>
    <row r="465" spans="1:7" s="469" customFormat="1">
      <c r="A465" s="463"/>
      <c r="B465" s="463" t="s">
        <v>1476</v>
      </c>
      <c r="C465" s="463" t="s">
        <v>1440</v>
      </c>
      <c r="D465" s="464">
        <v>4</v>
      </c>
      <c r="E465" s="464"/>
      <c r="F465" s="464">
        <f t="shared" si="26"/>
        <v>0</v>
      </c>
    </row>
    <row r="466" spans="1:7" s="469" customFormat="1">
      <c r="A466" s="463"/>
      <c r="B466" s="463" t="s">
        <v>1477</v>
      </c>
      <c r="C466" s="463" t="s">
        <v>1440</v>
      </c>
      <c r="D466" s="464">
        <v>4</v>
      </c>
      <c r="E466" s="464"/>
      <c r="F466" s="464">
        <f t="shared" si="26"/>
        <v>0</v>
      </c>
    </row>
    <row r="467" spans="1:7" s="463" customFormat="1">
      <c r="B467" s="463" t="s">
        <v>1510</v>
      </c>
      <c r="C467" s="463" t="s">
        <v>1440</v>
      </c>
      <c r="D467" s="464">
        <v>1</v>
      </c>
      <c r="E467" s="464"/>
      <c r="F467" s="464">
        <f t="shared" si="25"/>
        <v>0</v>
      </c>
    </row>
    <row r="468" spans="1:7" s="463" customFormat="1">
      <c r="B468" s="463" t="s">
        <v>1511</v>
      </c>
      <c r="C468" s="463" t="s">
        <v>1440</v>
      </c>
      <c r="D468" s="464">
        <v>1</v>
      </c>
      <c r="E468" s="464"/>
      <c r="F468" s="464">
        <f t="shared" si="25"/>
        <v>0</v>
      </c>
    </row>
    <row r="469" spans="1:7" s="463" customFormat="1">
      <c r="B469" s="463" t="s">
        <v>1512</v>
      </c>
      <c r="C469" s="463" t="s">
        <v>1440</v>
      </c>
      <c r="D469" s="464">
        <v>2</v>
      </c>
      <c r="E469" s="464"/>
      <c r="F469" s="464">
        <f t="shared" si="25"/>
        <v>0</v>
      </c>
    </row>
    <row r="470" spans="1:7" s="463" customFormat="1">
      <c r="B470" s="463" t="s">
        <v>1529</v>
      </c>
      <c r="C470" s="463" t="s">
        <v>1440</v>
      </c>
      <c r="D470" s="464">
        <v>1</v>
      </c>
      <c r="E470" s="464"/>
      <c r="F470" s="464">
        <f t="shared" si="25"/>
        <v>0</v>
      </c>
    </row>
    <row r="471" spans="1:7" s="463" customFormat="1">
      <c r="B471" s="463" t="s">
        <v>1513</v>
      </c>
      <c r="C471" s="463" t="s">
        <v>1440</v>
      </c>
      <c r="D471" s="464">
        <v>8</v>
      </c>
      <c r="E471" s="464"/>
      <c r="F471" s="464">
        <f t="shared" si="25"/>
        <v>0</v>
      </c>
    </row>
    <row r="472" spans="1:7" s="463" customFormat="1">
      <c r="B472" s="463" t="s">
        <v>1514</v>
      </c>
      <c r="C472" s="463" t="s">
        <v>1487</v>
      </c>
      <c r="D472" s="464">
        <v>4</v>
      </c>
      <c r="E472" s="464"/>
      <c r="F472" s="464">
        <f t="shared" si="25"/>
        <v>0</v>
      </c>
    </row>
    <row r="473" spans="1:7" s="463" customFormat="1">
      <c r="B473" s="463" t="s">
        <v>1515</v>
      </c>
      <c r="C473" s="463" t="s">
        <v>1440</v>
      </c>
      <c r="D473" s="464">
        <v>8</v>
      </c>
      <c r="E473" s="464"/>
      <c r="F473" s="464">
        <f>SUM(D473*E473)</f>
        <v>0</v>
      </c>
    </row>
    <row r="474" spans="1:7" s="463" customFormat="1">
      <c r="B474" s="463" t="s">
        <v>1516</v>
      </c>
      <c r="C474" s="463" t="s">
        <v>1440</v>
      </c>
      <c r="D474" s="464">
        <v>3</v>
      </c>
      <c r="E474" s="464"/>
      <c r="F474" s="464">
        <f>SUM(D474*E474)</f>
        <v>0</v>
      </c>
    </row>
    <row r="475" spans="1:7" s="463" customFormat="1">
      <c r="B475" s="463" t="s">
        <v>1517</v>
      </c>
      <c r="C475" s="463" t="s">
        <v>1440</v>
      </c>
      <c r="D475" s="464">
        <v>50</v>
      </c>
      <c r="E475" s="464"/>
      <c r="F475" s="464">
        <f>SUM(D475*E475)</f>
        <v>0</v>
      </c>
    </row>
    <row r="476" spans="1:7" s="463" customFormat="1">
      <c r="B476" s="463" t="s">
        <v>1518</v>
      </c>
      <c r="C476" s="463" t="s">
        <v>1440</v>
      </c>
      <c r="D476" s="464">
        <v>50</v>
      </c>
      <c r="E476" s="464"/>
      <c r="F476" s="464">
        <f t="shared" ref="F476:F479" si="27">SUM(D476*E476)</f>
        <v>0</v>
      </c>
      <c r="G476" s="474"/>
    </row>
    <row r="477" spans="1:7" s="463" customFormat="1">
      <c r="B477" s="463" t="s">
        <v>1493</v>
      </c>
      <c r="C477" s="463" t="s">
        <v>1440</v>
      </c>
      <c r="D477" s="464">
        <v>1</v>
      </c>
      <c r="E477" s="464"/>
      <c r="F477" s="464">
        <f t="shared" si="27"/>
        <v>0</v>
      </c>
      <c r="G477" s="473"/>
    </row>
    <row r="478" spans="1:7" s="463" customFormat="1">
      <c r="B478" s="463" t="s">
        <v>1519</v>
      </c>
      <c r="C478" s="463" t="s">
        <v>1438</v>
      </c>
      <c r="D478" s="464">
        <v>1</v>
      </c>
      <c r="E478" s="464"/>
      <c r="F478" s="464">
        <f t="shared" si="27"/>
        <v>0</v>
      </c>
      <c r="G478" s="474"/>
    </row>
    <row r="479" spans="1:7" s="463" customFormat="1">
      <c r="B479" s="463" t="s">
        <v>1495</v>
      </c>
      <c r="C479" s="463" t="s">
        <v>1438</v>
      </c>
      <c r="D479" s="464">
        <v>1</v>
      </c>
      <c r="E479" s="464"/>
      <c r="F479" s="464">
        <f t="shared" si="27"/>
        <v>0</v>
      </c>
      <c r="G479" s="474"/>
    </row>
    <row r="480" spans="1:7" s="463" customFormat="1">
      <c r="D480" s="464"/>
      <c r="E480" s="464"/>
      <c r="F480" s="464"/>
    </row>
    <row r="481" spans="1:6" s="463" customFormat="1">
      <c r="D481" s="464"/>
      <c r="E481" s="464"/>
      <c r="F481" s="464"/>
    </row>
    <row r="482" spans="1:6" s="463" customFormat="1" ht="25">
      <c r="A482" s="463" t="s">
        <v>12</v>
      </c>
      <c r="B482" s="463" t="s">
        <v>1530</v>
      </c>
      <c r="C482" s="463" t="s">
        <v>1438</v>
      </c>
      <c r="D482" s="464">
        <v>1</v>
      </c>
      <c r="E482" s="464"/>
      <c r="F482" s="464"/>
    </row>
    <row r="483" spans="1:6" s="463" customFormat="1">
      <c r="B483" s="463" t="s">
        <v>1507</v>
      </c>
      <c r="C483" s="463" t="s">
        <v>1440</v>
      </c>
      <c r="D483" s="464">
        <v>1</v>
      </c>
      <c r="E483" s="464"/>
      <c r="F483" s="464">
        <f>SUM(D483*E483)</f>
        <v>0</v>
      </c>
    </row>
    <row r="484" spans="1:6" s="463" customFormat="1">
      <c r="B484" s="463" t="s">
        <v>1480</v>
      </c>
      <c r="C484" s="463" t="s">
        <v>1440</v>
      </c>
      <c r="D484" s="464">
        <v>2</v>
      </c>
      <c r="E484" s="464"/>
      <c r="F484" s="464">
        <f>SUM(D484*E484)</f>
        <v>0</v>
      </c>
    </row>
    <row r="485" spans="1:6" s="463" customFormat="1">
      <c r="B485" s="463" t="s">
        <v>1499</v>
      </c>
      <c r="C485" s="463" t="s">
        <v>1440</v>
      </c>
      <c r="D485" s="464">
        <v>3</v>
      </c>
      <c r="E485" s="464"/>
      <c r="F485" s="464">
        <f>SUM(D485*E485)</f>
        <v>0</v>
      </c>
    </row>
    <row r="486" spans="1:6" s="463" customFormat="1">
      <c r="B486" s="463" t="s">
        <v>1500</v>
      </c>
      <c r="C486" s="463" t="s">
        <v>1440</v>
      </c>
      <c r="D486" s="464">
        <v>3</v>
      </c>
      <c r="E486" s="464"/>
      <c r="F486" s="464">
        <f t="shared" ref="F486:F492" si="28">SUM(D486*E486)</f>
        <v>0</v>
      </c>
    </row>
    <row r="487" spans="1:6" s="463" customFormat="1">
      <c r="B487" s="463" t="s">
        <v>1462</v>
      </c>
      <c r="C487" s="463" t="s">
        <v>1440</v>
      </c>
      <c r="D487" s="464">
        <v>2</v>
      </c>
      <c r="E487" s="464"/>
      <c r="F487" s="464">
        <f t="shared" si="28"/>
        <v>0</v>
      </c>
    </row>
    <row r="488" spans="1:6" s="463" customFormat="1">
      <c r="B488" s="463" t="s">
        <v>1463</v>
      </c>
      <c r="C488" s="463" t="s">
        <v>1440</v>
      </c>
      <c r="D488" s="464">
        <v>4</v>
      </c>
      <c r="E488" s="464"/>
      <c r="F488" s="464">
        <f t="shared" si="28"/>
        <v>0</v>
      </c>
    </row>
    <row r="489" spans="1:6" s="463" customFormat="1">
      <c r="B489" s="463" t="s">
        <v>1508</v>
      </c>
      <c r="C489" s="463" t="s">
        <v>1440</v>
      </c>
      <c r="D489" s="464">
        <v>2</v>
      </c>
      <c r="E489" s="464"/>
      <c r="F489" s="464">
        <f t="shared" si="28"/>
        <v>0</v>
      </c>
    </row>
    <row r="490" spans="1:6" s="463" customFormat="1">
      <c r="B490" s="463" t="s">
        <v>1461</v>
      </c>
      <c r="C490" s="463" t="s">
        <v>1440</v>
      </c>
      <c r="D490" s="464">
        <v>6</v>
      </c>
      <c r="E490" s="464"/>
      <c r="F490" s="464">
        <f t="shared" si="28"/>
        <v>0</v>
      </c>
    </row>
    <row r="491" spans="1:6" s="463" customFormat="1">
      <c r="B491" s="463" t="s">
        <v>1501</v>
      </c>
      <c r="C491" s="463" t="s">
        <v>1440</v>
      </c>
      <c r="D491" s="464">
        <v>2</v>
      </c>
      <c r="E491" s="464"/>
      <c r="F491" s="464">
        <f t="shared" si="28"/>
        <v>0</v>
      </c>
    </row>
    <row r="492" spans="1:6" s="463" customFormat="1">
      <c r="B492" s="463" t="s">
        <v>1464</v>
      </c>
      <c r="C492" s="463" t="s">
        <v>1440</v>
      </c>
      <c r="D492" s="464">
        <v>15</v>
      </c>
      <c r="E492" s="464"/>
      <c r="F492" s="464">
        <f t="shared" si="28"/>
        <v>0</v>
      </c>
    </row>
    <row r="493" spans="1:6" s="463" customFormat="1">
      <c r="B493" s="463" t="s">
        <v>1465</v>
      </c>
      <c r="C493" s="463" t="s">
        <v>1440</v>
      </c>
      <c r="D493" s="464">
        <v>4</v>
      </c>
      <c r="E493" s="464"/>
      <c r="F493" s="464">
        <f>SUM(D493*E493)</f>
        <v>0</v>
      </c>
    </row>
    <row r="494" spans="1:6" s="463" customFormat="1">
      <c r="B494" s="463" t="s">
        <v>1466</v>
      </c>
      <c r="C494" s="463" t="s">
        <v>1440</v>
      </c>
      <c r="D494" s="464">
        <v>41</v>
      </c>
      <c r="E494" s="464"/>
      <c r="F494" s="464">
        <f>SUM(D494*E494)</f>
        <v>0</v>
      </c>
    </row>
    <row r="495" spans="1:6" s="463" customFormat="1">
      <c r="B495" s="463" t="s">
        <v>1467</v>
      </c>
      <c r="C495" s="463" t="s">
        <v>1440</v>
      </c>
      <c r="D495" s="464">
        <v>1</v>
      </c>
      <c r="E495" s="464"/>
      <c r="F495" s="464">
        <f>SUM(D495*E495)</f>
        <v>0</v>
      </c>
    </row>
    <row r="496" spans="1:6" s="463" customFormat="1">
      <c r="B496" s="463" t="s">
        <v>1468</v>
      </c>
      <c r="C496" s="463" t="s">
        <v>1440</v>
      </c>
      <c r="D496" s="464">
        <v>1</v>
      </c>
      <c r="E496" s="464"/>
      <c r="F496" s="464">
        <f t="shared" ref="F496:F515" si="29">SUM(D496*E496)</f>
        <v>0</v>
      </c>
    </row>
    <row r="497" spans="1:6" s="463" customFormat="1">
      <c r="B497" s="463" t="s">
        <v>1469</v>
      </c>
      <c r="D497" s="464"/>
      <c r="E497" s="464"/>
      <c r="F497" s="464">
        <f t="shared" si="29"/>
        <v>0</v>
      </c>
    </row>
    <row r="498" spans="1:6" s="463" customFormat="1">
      <c r="B498" s="463" t="s">
        <v>1470</v>
      </c>
      <c r="C498" s="463" t="s">
        <v>1440</v>
      </c>
      <c r="D498" s="464">
        <v>1</v>
      </c>
      <c r="E498" s="464"/>
      <c r="F498" s="464">
        <f t="shared" si="29"/>
        <v>0</v>
      </c>
    </row>
    <row r="499" spans="1:6" s="463" customFormat="1">
      <c r="B499" s="463" t="s">
        <v>1482</v>
      </c>
      <c r="C499" s="463" t="s">
        <v>1440</v>
      </c>
      <c r="D499" s="464">
        <v>1</v>
      </c>
      <c r="E499" s="464"/>
      <c r="F499" s="464">
        <f t="shared" si="29"/>
        <v>0</v>
      </c>
    </row>
    <row r="500" spans="1:6" s="463" customFormat="1">
      <c r="B500" s="463" t="s">
        <v>1503</v>
      </c>
      <c r="C500" s="463" t="s">
        <v>1440</v>
      </c>
      <c r="D500" s="464">
        <v>1</v>
      </c>
      <c r="E500" s="464"/>
      <c r="F500" s="464">
        <f t="shared" si="29"/>
        <v>0</v>
      </c>
    </row>
    <row r="501" spans="1:6" s="469" customFormat="1">
      <c r="A501" s="463"/>
      <c r="B501" s="463" t="s">
        <v>1465</v>
      </c>
      <c r="C501" s="463" t="s">
        <v>1440</v>
      </c>
      <c r="D501" s="464">
        <v>10</v>
      </c>
      <c r="E501" s="464"/>
      <c r="F501" s="464">
        <f t="shared" si="29"/>
        <v>0</v>
      </c>
    </row>
    <row r="502" spans="1:6" s="469" customFormat="1">
      <c r="A502" s="463"/>
      <c r="B502" s="463" t="s">
        <v>1471</v>
      </c>
      <c r="C502" s="463" t="s">
        <v>1440</v>
      </c>
      <c r="D502" s="464">
        <v>1</v>
      </c>
      <c r="E502" s="464"/>
      <c r="F502" s="464">
        <f t="shared" ref="F502:F508" si="30">SUM(D502*E502)</f>
        <v>0</v>
      </c>
    </row>
    <row r="503" spans="1:6" s="469" customFormat="1">
      <c r="A503" s="463"/>
      <c r="B503" s="463" t="s">
        <v>1472</v>
      </c>
      <c r="C503" s="463" t="s">
        <v>1440</v>
      </c>
      <c r="D503" s="464">
        <v>10</v>
      </c>
      <c r="E503" s="464"/>
      <c r="F503" s="464">
        <f t="shared" si="30"/>
        <v>0</v>
      </c>
    </row>
    <row r="504" spans="1:6" s="469" customFormat="1">
      <c r="A504" s="463"/>
      <c r="B504" s="463" t="s">
        <v>1473</v>
      </c>
      <c r="C504" s="463" t="s">
        <v>1440</v>
      </c>
      <c r="D504" s="464">
        <v>1</v>
      </c>
      <c r="E504" s="464"/>
      <c r="F504" s="464">
        <f t="shared" si="30"/>
        <v>0</v>
      </c>
    </row>
    <row r="505" spans="1:6" s="469" customFormat="1">
      <c r="A505" s="463"/>
      <c r="B505" s="463" t="s">
        <v>1474</v>
      </c>
      <c r="C505" s="463" t="s">
        <v>1440</v>
      </c>
      <c r="D505" s="464">
        <v>11</v>
      </c>
      <c r="E505" s="464"/>
      <c r="F505" s="464">
        <f t="shared" si="30"/>
        <v>0</v>
      </c>
    </row>
    <row r="506" spans="1:6" s="469" customFormat="1">
      <c r="A506" s="463"/>
      <c r="B506" s="463" t="s">
        <v>1475</v>
      </c>
      <c r="C506" s="463" t="s">
        <v>1440</v>
      </c>
      <c r="D506" s="464">
        <v>6</v>
      </c>
      <c r="E506" s="464"/>
      <c r="F506" s="464">
        <f t="shared" si="30"/>
        <v>0</v>
      </c>
    </row>
    <row r="507" spans="1:6" s="469" customFormat="1">
      <c r="A507" s="463"/>
      <c r="B507" s="463" t="s">
        <v>1476</v>
      </c>
      <c r="C507" s="463" t="s">
        <v>1440</v>
      </c>
      <c r="D507" s="464">
        <v>4</v>
      </c>
      <c r="E507" s="464"/>
      <c r="F507" s="464">
        <f t="shared" si="30"/>
        <v>0</v>
      </c>
    </row>
    <row r="508" spans="1:6" s="469" customFormat="1">
      <c r="A508" s="463"/>
      <c r="B508" s="463" t="s">
        <v>1477</v>
      </c>
      <c r="C508" s="463" t="s">
        <v>1440</v>
      </c>
      <c r="D508" s="464">
        <v>4</v>
      </c>
      <c r="E508" s="464"/>
      <c r="F508" s="464">
        <f t="shared" si="30"/>
        <v>0</v>
      </c>
    </row>
    <row r="509" spans="1:6" s="463" customFormat="1">
      <c r="B509" s="463" t="s">
        <v>1510</v>
      </c>
      <c r="C509" s="463" t="s">
        <v>1440</v>
      </c>
      <c r="D509" s="464">
        <v>1</v>
      </c>
      <c r="E509" s="464"/>
      <c r="F509" s="464">
        <f t="shared" si="29"/>
        <v>0</v>
      </c>
    </row>
    <row r="510" spans="1:6" s="463" customFormat="1">
      <c r="B510" s="463" t="s">
        <v>1511</v>
      </c>
      <c r="C510" s="463" t="s">
        <v>1440</v>
      </c>
      <c r="D510" s="464">
        <v>1</v>
      </c>
      <c r="E510" s="464"/>
      <c r="F510" s="464">
        <f t="shared" si="29"/>
        <v>0</v>
      </c>
    </row>
    <row r="511" spans="1:6" s="463" customFormat="1">
      <c r="B511" s="463" t="s">
        <v>1512</v>
      </c>
      <c r="C511" s="463" t="s">
        <v>1440</v>
      </c>
      <c r="D511" s="464">
        <v>2</v>
      </c>
      <c r="E511" s="464"/>
      <c r="F511" s="464">
        <f t="shared" si="29"/>
        <v>0</v>
      </c>
    </row>
    <row r="512" spans="1:6" s="463" customFormat="1">
      <c r="B512" s="463" t="s">
        <v>1529</v>
      </c>
      <c r="C512" s="463" t="s">
        <v>1440</v>
      </c>
      <c r="D512" s="464">
        <v>1</v>
      </c>
      <c r="E512" s="464"/>
      <c r="F512" s="464">
        <f t="shared" si="29"/>
        <v>0</v>
      </c>
    </row>
    <row r="513" spans="1:7" s="463" customFormat="1">
      <c r="B513" s="463" t="s">
        <v>1513</v>
      </c>
      <c r="C513" s="463" t="s">
        <v>1440</v>
      </c>
      <c r="D513" s="464">
        <v>8</v>
      </c>
      <c r="E513" s="464"/>
      <c r="F513" s="464">
        <f t="shared" si="29"/>
        <v>0</v>
      </c>
    </row>
    <row r="514" spans="1:7" s="463" customFormat="1">
      <c r="B514" s="463" t="s">
        <v>1514</v>
      </c>
      <c r="C514" s="463" t="s">
        <v>1487</v>
      </c>
      <c r="D514" s="464">
        <v>4</v>
      </c>
      <c r="E514" s="464"/>
      <c r="F514" s="464">
        <f t="shared" si="29"/>
        <v>0</v>
      </c>
    </row>
    <row r="515" spans="1:7" s="463" customFormat="1">
      <c r="B515" s="463" t="s">
        <v>1515</v>
      </c>
      <c r="C515" s="463" t="s">
        <v>1440</v>
      </c>
      <c r="D515" s="464">
        <v>8</v>
      </c>
      <c r="E515" s="464"/>
      <c r="F515" s="464">
        <f t="shared" si="29"/>
        <v>0</v>
      </c>
    </row>
    <row r="516" spans="1:7" s="463" customFormat="1">
      <c r="B516" s="463" t="s">
        <v>1516</v>
      </c>
      <c r="C516" s="463" t="s">
        <v>1440</v>
      </c>
      <c r="D516" s="464">
        <v>3</v>
      </c>
      <c r="E516" s="464"/>
      <c r="F516" s="464">
        <f>SUM(D516*E516)</f>
        <v>0</v>
      </c>
    </row>
    <row r="517" spans="1:7" s="463" customFormat="1">
      <c r="B517" s="463" t="s">
        <v>1517</v>
      </c>
      <c r="C517" s="463" t="s">
        <v>1440</v>
      </c>
      <c r="D517" s="464">
        <v>50</v>
      </c>
      <c r="E517" s="464"/>
      <c r="F517" s="464">
        <f>SUM(D517*E517)</f>
        <v>0</v>
      </c>
    </row>
    <row r="518" spans="1:7" s="463" customFormat="1">
      <c r="B518" s="463" t="s">
        <v>1518</v>
      </c>
      <c r="C518" s="463" t="s">
        <v>1440</v>
      </c>
      <c r="D518" s="464">
        <v>50</v>
      </c>
      <c r="E518" s="464"/>
      <c r="F518" s="464">
        <f>SUM(D518*E518)</f>
        <v>0</v>
      </c>
      <c r="G518" s="474"/>
    </row>
    <row r="519" spans="1:7" s="463" customFormat="1">
      <c r="B519" s="463" t="s">
        <v>1493</v>
      </c>
      <c r="C519" s="463" t="s">
        <v>1440</v>
      </c>
      <c r="D519" s="464">
        <v>1</v>
      </c>
      <c r="E519" s="464"/>
      <c r="F519" s="464">
        <f t="shared" ref="F519:F521" si="31">SUM(D519*E519)</f>
        <v>0</v>
      </c>
      <c r="G519" s="473"/>
    </row>
    <row r="520" spans="1:7" s="463" customFormat="1">
      <c r="B520" s="463" t="s">
        <v>1519</v>
      </c>
      <c r="C520" s="463" t="s">
        <v>1438</v>
      </c>
      <c r="D520" s="464">
        <v>1</v>
      </c>
      <c r="E520" s="464"/>
      <c r="F520" s="464">
        <f t="shared" si="31"/>
        <v>0</v>
      </c>
      <c r="G520" s="474"/>
    </row>
    <row r="521" spans="1:7" s="463" customFormat="1">
      <c r="B521" s="463" t="s">
        <v>1495</v>
      </c>
      <c r="C521" s="463" t="s">
        <v>1438</v>
      </c>
      <c r="D521" s="464">
        <v>1</v>
      </c>
      <c r="E521" s="464"/>
      <c r="F521" s="464">
        <f t="shared" si="31"/>
        <v>0</v>
      </c>
      <c r="G521" s="473"/>
    </row>
    <row r="522" spans="1:7" s="463" customFormat="1">
      <c r="D522" s="464"/>
      <c r="E522" s="464"/>
      <c r="F522" s="464"/>
      <c r="G522" s="464"/>
    </row>
    <row r="523" spans="1:7" s="463" customFormat="1">
      <c r="D523" s="464"/>
      <c r="E523" s="464"/>
      <c r="F523" s="464"/>
    </row>
    <row r="524" spans="1:7" s="463" customFormat="1" ht="25">
      <c r="A524" s="463" t="s">
        <v>13</v>
      </c>
      <c r="B524" s="463" t="s">
        <v>1531</v>
      </c>
      <c r="C524" s="463" t="s">
        <v>1438</v>
      </c>
      <c r="D524" s="464">
        <v>1</v>
      </c>
      <c r="E524" s="464"/>
      <c r="F524" s="464"/>
    </row>
    <row r="525" spans="1:7" s="463" customFormat="1">
      <c r="B525" s="463" t="s">
        <v>1507</v>
      </c>
      <c r="C525" s="463" t="s">
        <v>1440</v>
      </c>
      <c r="D525" s="464">
        <v>1</v>
      </c>
      <c r="E525" s="464"/>
      <c r="F525" s="464">
        <f>SUM(D525*E525)</f>
        <v>0</v>
      </c>
    </row>
    <row r="526" spans="1:7" s="463" customFormat="1">
      <c r="B526" s="463" t="s">
        <v>1480</v>
      </c>
      <c r="C526" s="463" t="s">
        <v>1440</v>
      </c>
      <c r="D526" s="464">
        <v>3</v>
      </c>
      <c r="E526" s="464"/>
      <c r="F526" s="464">
        <f>SUM(D526*E526)</f>
        <v>0</v>
      </c>
    </row>
    <row r="527" spans="1:7" s="463" customFormat="1">
      <c r="B527" s="463" t="s">
        <v>1499</v>
      </c>
      <c r="C527" s="463" t="s">
        <v>1440</v>
      </c>
      <c r="D527" s="464">
        <v>6</v>
      </c>
      <c r="E527" s="464"/>
      <c r="F527" s="464">
        <f>SUM(D527*E527)</f>
        <v>0</v>
      </c>
    </row>
    <row r="528" spans="1:7" s="463" customFormat="1">
      <c r="B528" s="463" t="s">
        <v>1500</v>
      </c>
      <c r="C528" s="463" t="s">
        <v>1440</v>
      </c>
      <c r="D528" s="464">
        <v>3</v>
      </c>
      <c r="E528" s="464"/>
      <c r="F528" s="464">
        <f t="shared" ref="F528:F534" si="32">SUM(D528*E528)</f>
        <v>0</v>
      </c>
    </row>
    <row r="529" spans="1:6" s="463" customFormat="1">
      <c r="B529" s="463" t="s">
        <v>1462</v>
      </c>
      <c r="C529" s="463" t="s">
        <v>1440</v>
      </c>
      <c r="D529" s="464">
        <v>2</v>
      </c>
      <c r="E529" s="464"/>
      <c r="F529" s="464">
        <f t="shared" si="32"/>
        <v>0</v>
      </c>
    </row>
    <row r="530" spans="1:6" s="463" customFormat="1">
      <c r="B530" s="463" t="s">
        <v>1463</v>
      </c>
      <c r="C530" s="463" t="s">
        <v>1440</v>
      </c>
      <c r="D530" s="464">
        <v>5</v>
      </c>
      <c r="E530" s="464"/>
      <c r="F530" s="464">
        <f t="shared" si="32"/>
        <v>0</v>
      </c>
    </row>
    <row r="531" spans="1:6" s="463" customFormat="1">
      <c r="B531" s="463" t="s">
        <v>1508</v>
      </c>
      <c r="C531" s="463" t="s">
        <v>1440</v>
      </c>
      <c r="D531" s="464">
        <v>2</v>
      </c>
      <c r="E531" s="464"/>
      <c r="F531" s="464">
        <f t="shared" si="32"/>
        <v>0</v>
      </c>
    </row>
    <row r="532" spans="1:6" s="463" customFormat="1">
      <c r="B532" s="463" t="s">
        <v>1461</v>
      </c>
      <c r="C532" s="463" t="s">
        <v>1440</v>
      </c>
      <c r="D532" s="464">
        <v>7</v>
      </c>
      <c r="E532" s="464"/>
      <c r="F532" s="464">
        <f t="shared" si="32"/>
        <v>0</v>
      </c>
    </row>
    <row r="533" spans="1:6" s="463" customFormat="1">
      <c r="B533" s="463" t="s">
        <v>1501</v>
      </c>
      <c r="C533" s="463" t="s">
        <v>1440</v>
      </c>
      <c r="D533" s="464">
        <v>2</v>
      </c>
      <c r="E533" s="464"/>
      <c r="F533" s="464">
        <f t="shared" si="32"/>
        <v>0</v>
      </c>
    </row>
    <row r="534" spans="1:6" s="463" customFormat="1">
      <c r="B534" s="463" t="s">
        <v>1464</v>
      </c>
      <c r="C534" s="463" t="s">
        <v>1440</v>
      </c>
      <c r="D534" s="464">
        <v>15</v>
      </c>
      <c r="E534" s="464"/>
      <c r="F534" s="464">
        <f t="shared" si="32"/>
        <v>0</v>
      </c>
    </row>
    <row r="535" spans="1:6" s="463" customFormat="1">
      <c r="B535" s="463" t="s">
        <v>1465</v>
      </c>
      <c r="C535" s="463" t="s">
        <v>1440</v>
      </c>
      <c r="D535" s="464">
        <v>4</v>
      </c>
      <c r="E535" s="464"/>
      <c r="F535" s="464">
        <f>SUM(D535*E535)</f>
        <v>0</v>
      </c>
    </row>
    <row r="536" spans="1:6" s="463" customFormat="1">
      <c r="B536" s="463" t="s">
        <v>1466</v>
      </c>
      <c r="C536" s="463" t="s">
        <v>1440</v>
      </c>
      <c r="D536" s="464">
        <v>51</v>
      </c>
      <c r="E536" s="464"/>
      <c r="F536" s="464">
        <f>SUM(D536*E536)</f>
        <v>0</v>
      </c>
    </row>
    <row r="537" spans="1:6" s="463" customFormat="1">
      <c r="B537" s="463" t="s">
        <v>1467</v>
      </c>
      <c r="C537" s="463" t="s">
        <v>1440</v>
      </c>
      <c r="D537" s="464">
        <v>1</v>
      </c>
      <c r="E537" s="464"/>
      <c r="F537" s="464">
        <f>SUM(D537*E537)</f>
        <v>0</v>
      </c>
    </row>
    <row r="538" spans="1:6" s="463" customFormat="1">
      <c r="B538" s="463" t="s">
        <v>1468</v>
      </c>
      <c r="C538" s="463" t="s">
        <v>1440</v>
      </c>
      <c r="D538" s="464">
        <v>1</v>
      </c>
      <c r="E538" s="464"/>
      <c r="F538" s="464">
        <f t="shared" ref="F538:F557" si="33">SUM(D538*E538)</f>
        <v>0</v>
      </c>
    </row>
    <row r="539" spans="1:6" s="463" customFormat="1">
      <c r="B539" s="463" t="s">
        <v>1469</v>
      </c>
      <c r="D539" s="464"/>
      <c r="E539" s="464"/>
      <c r="F539" s="464">
        <f t="shared" si="33"/>
        <v>0</v>
      </c>
    </row>
    <row r="540" spans="1:6" s="463" customFormat="1">
      <c r="B540" s="463" t="s">
        <v>1470</v>
      </c>
      <c r="C540" s="463" t="s">
        <v>1440</v>
      </c>
      <c r="D540" s="464">
        <v>1</v>
      </c>
      <c r="E540" s="464"/>
      <c r="F540" s="464">
        <f t="shared" si="33"/>
        <v>0</v>
      </c>
    </row>
    <row r="541" spans="1:6" s="463" customFormat="1">
      <c r="B541" s="463" t="s">
        <v>1482</v>
      </c>
      <c r="C541" s="463" t="s">
        <v>1440</v>
      </c>
      <c r="D541" s="464">
        <v>1</v>
      </c>
      <c r="E541" s="464"/>
      <c r="F541" s="464">
        <f t="shared" si="33"/>
        <v>0</v>
      </c>
    </row>
    <row r="542" spans="1:6" s="463" customFormat="1">
      <c r="B542" s="463" t="s">
        <v>1503</v>
      </c>
      <c r="C542" s="463" t="s">
        <v>1440</v>
      </c>
      <c r="D542" s="464">
        <v>1</v>
      </c>
      <c r="E542" s="464"/>
      <c r="F542" s="464">
        <f t="shared" si="33"/>
        <v>0</v>
      </c>
    </row>
    <row r="543" spans="1:6" s="469" customFormat="1">
      <c r="A543" s="463"/>
      <c r="B543" s="463" t="s">
        <v>1465</v>
      </c>
      <c r="C543" s="463" t="s">
        <v>1440</v>
      </c>
      <c r="D543" s="464">
        <v>10</v>
      </c>
      <c r="E543" s="464"/>
      <c r="F543" s="464">
        <f t="shared" si="33"/>
        <v>0</v>
      </c>
    </row>
    <row r="544" spans="1:6" s="469" customFormat="1">
      <c r="A544" s="463"/>
      <c r="B544" s="463" t="s">
        <v>1471</v>
      </c>
      <c r="C544" s="463" t="s">
        <v>1440</v>
      </c>
      <c r="D544" s="464">
        <v>1</v>
      </c>
      <c r="E544" s="464"/>
      <c r="F544" s="464">
        <f t="shared" ref="F544:F550" si="34">SUM(D544*E544)</f>
        <v>0</v>
      </c>
    </row>
    <row r="545" spans="1:6" s="469" customFormat="1">
      <c r="A545" s="463"/>
      <c r="B545" s="463" t="s">
        <v>1472</v>
      </c>
      <c r="C545" s="463" t="s">
        <v>1440</v>
      </c>
      <c r="D545" s="464">
        <v>10</v>
      </c>
      <c r="E545" s="464"/>
      <c r="F545" s="464">
        <f t="shared" si="34"/>
        <v>0</v>
      </c>
    </row>
    <row r="546" spans="1:6" s="469" customFormat="1">
      <c r="A546" s="463"/>
      <c r="B546" s="463" t="s">
        <v>1473</v>
      </c>
      <c r="C546" s="463" t="s">
        <v>1440</v>
      </c>
      <c r="D546" s="464">
        <v>1</v>
      </c>
      <c r="E546" s="464"/>
      <c r="F546" s="464">
        <f t="shared" si="34"/>
        <v>0</v>
      </c>
    </row>
    <row r="547" spans="1:6" s="469" customFormat="1">
      <c r="A547" s="463"/>
      <c r="B547" s="463" t="s">
        <v>1474</v>
      </c>
      <c r="C547" s="463" t="s">
        <v>1440</v>
      </c>
      <c r="D547" s="464">
        <v>11</v>
      </c>
      <c r="E547" s="464"/>
      <c r="F547" s="464">
        <f t="shared" si="34"/>
        <v>0</v>
      </c>
    </row>
    <row r="548" spans="1:6" s="469" customFormat="1">
      <c r="A548" s="463"/>
      <c r="B548" s="463" t="s">
        <v>1475</v>
      </c>
      <c r="C548" s="463" t="s">
        <v>1440</v>
      </c>
      <c r="D548" s="464">
        <v>8</v>
      </c>
      <c r="E548" s="464"/>
      <c r="F548" s="464">
        <f t="shared" si="34"/>
        <v>0</v>
      </c>
    </row>
    <row r="549" spans="1:6" s="469" customFormat="1">
      <c r="A549" s="463"/>
      <c r="B549" s="463" t="s">
        <v>1476</v>
      </c>
      <c r="C549" s="463" t="s">
        <v>1440</v>
      </c>
      <c r="D549" s="464">
        <v>6</v>
      </c>
      <c r="E549" s="464"/>
      <c r="F549" s="464">
        <f t="shared" si="34"/>
        <v>0</v>
      </c>
    </row>
    <row r="550" spans="1:6" s="469" customFormat="1">
      <c r="A550" s="463"/>
      <c r="B550" s="463" t="s">
        <v>1477</v>
      </c>
      <c r="C550" s="463" t="s">
        <v>1440</v>
      </c>
      <c r="D550" s="464">
        <v>6</v>
      </c>
      <c r="E550" s="464"/>
      <c r="F550" s="464">
        <f t="shared" si="34"/>
        <v>0</v>
      </c>
    </row>
    <row r="551" spans="1:6" s="463" customFormat="1">
      <c r="B551" s="463" t="s">
        <v>1510</v>
      </c>
      <c r="C551" s="463" t="s">
        <v>1440</v>
      </c>
      <c r="D551" s="464">
        <v>1</v>
      </c>
      <c r="E551" s="464"/>
      <c r="F551" s="464">
        <f t="shared" si="33"/>
        <v>0</v>
      </c>
    </row>
    <row r="552" spans="1:6" s="463" customFormat="1">
      <c r="B552" s="463" t="s">
        <v>1511</v>
      </c>
      <c r="C552" s="463" t="s">
        <v>1440</v>
      </c>
      <c r="D552" s="464">
        <v>1</v>
      </c>
      <c r="E552" s="464"/>
      <c r="F552" s="464">
        <f t="shared" si="33"/>
        <v>0</v>
      </c>
    </row>
    <row r="553" spans="1:6" s="463" customFormat="1">
      <c r="B553" s="463" t="s">
        <v>1512</v>
      </c>
      <c r="C553" s="463" t="s">
        <v>1440</v>
      </c>
      <c r="D553" s="464">
        <v>2</v>
      </c>
      <c r="E553" s="464"/>
      <c r="F553" s="464">
        <f t="shared" si="33"/>
        <v>0</v>
      </c>
    </row>
    <row r="554" spans="1:6" s="463" customFormat="1">
      <c r="B554" s="463" t="s">
        <v>1529</v>
      </c>
      <c r="C554" s="463" t="s">
        <v>1440</v>
      </c>
      <c r="D554" s="464">
        <v>1</v>
      </c>
      <c r="E554" s="464"/>
      <c r="F554" s="464">
        <f t="shared" si="33"/>
        <v>0</v>
      </c>
    </row>
    <row r="555" spans="1:6" s="463" customFormat="1">
      <c r="B555" s="463" t="s">
        <v>1513</v>
      </c>
      <c r="C555" s="463" t="s">
        <v>1440</v>
      </c>
      <c r="D555" s="464">
        <v>8</v>
      </c>
      <c r="E555" s="464"/>
      <c r="F555" s="464">
        <f t="shared" si="33"/>
        <v>0</v>
      </c>
    </row>
    <row r="556" spans="1:6" s="463" customFormat="1">
      <c r="B556" s="463" t="s">
        <v>1514</v>
      </c>
      <c r="C556" s="463" t="s">
        <v>1487</v>
      </c>
      <c r="D556" s="464">
        <v>4</v>
      </c>
      <c r="E556" s="464"/>
      <c r="F556" s="464">
        <f t="shared" si="33"/>
        <v>0</v>
      </c>
    </row>
    <row r="557" spans="1:6" s="463" customFormat="1">
      <c r="B557" s="463" t="s">
        <v>1515</v>
      </c>
      <c r="C557" s="463" t="s">
        <v>1440</v>
      </c>
      <c r="D557" s="464">
        <v>8</v>
      </c>
      <c r="E557" s="464"/>
      <c r="F557" s="464">
        <f t="shared" si="33"/>
        <v>0</v>
      </c>
    </row>
    <row r="558" spans="1:6" s="463" customFormat="1">
      <c r="B558" s="463" t="s">
        <v>1516</v>
      </c>
      <c r="C558" s="463" t="s">
        <v>1440</v>
      </c>
      <c r="D558" s="464">
        <v>3</v>
      </c>
      <c r="E558" s="464"/>
      <c r="F558" s="464">
        <f>SUM(D558*E558)</f>
        <v>0</v>
      </c>
    </row>
    <row r="559" spans="1:6" s="463" customFormat="1">
      <c r="B559" s="463" t="s">
        <v>1517</v>
      </c>
      <c r="C559" s="463" t="s">
        <v>1440</v>
      </c>
      <c r="D559" s="464">
        <v>50</v>
      </c>
      <c r="E559" s="464"/>
      <c r="F559" s="464">
        <f>SUM(D559*E559)</f>
        <v>0</v>
      </c>
    </row>
    <row r="560" spans="1:6" s="463" customFormat="1">
      <c r="B560" s="463" t="s">
        <v>1518</v>
      </c>
      <c r="C560" s="463" t="s">
        <v>1440</v>
      </c>
      <c r="D560" s="464">
        <v>50</v>
      </c>
      <c r="E560" s="464"/>
      <c r="F560" s="464">
        <f>SUM(D560*E560)</f>
        <v>0</v>
      </c>
    </row>
    <row r="561" spans="1:7" s="463" customFormat="1">
      <c r="B561" s="463" t="s">
        <v>1493</v>
      </c>
      <c r="C561" s="463" t="s">
        <v>1440</v>
      </c>
      <c r="D561" s="464">
        <v>1</v>
      </c>
      <c r="E561" s="464"/>
      <c r="F561" s="464">
        <f t="shared" ref="F561:F563" si="35">SUM(D561*E561)</f>
        <v>0</v>
      </c>
      <c r="G561" s="473"/>
    </row>
    <row r="562" spans="1:7" s="463" customFormat="1">
      <c r="B562" s="463" t="s">
        <v>1519</v>
      </c>
      <c r="C562" s="463" t="s">
        <v>1438</v>
      </c>
      <c r="D562" s="464">
        <v>1</v>
      </c>
      <c r="E562" s="464"/>
      <c r="F562" s="464">
        <f t="shared" si="35"/>
        <v>0</v>
      </c>
      <c r="G562" s="474"/>
    </row>
    <row r="563" spans="1:7" s="463" customFormat="1">
      <c r="B563" s="463" t="s">
        <v>1495</v>
      </c>
      <c r="C563" s="463" t="s">
        <v>1438</v>
      </c>
      <c r="D563" s="464">
        <v>1</v>
      </c>
      <c r="E563" s="464"/>
      <c r="F563" s="464">
        <f t="shared" si="35"/>
        <v>0</v>
      </c>
      <c r="G563" s="473"/>
    </row>
    <row r="564" spans="1:7" s="463" customFormat="1">
      <c r="D564" s="464"/>
      <c r="E564" s="464"/>
      <c r="F564" s="464"/>
    </row>
    <row r="565" spans="1:7" s="463" customFormat="1">
      <c r="D565" s="464"/>
      <c r="E565" s="464"/>
      <c r="F565" s="464"/>
    </row>
    <row r="566" spans="1:7" s="463" customFormat="1" ht="38">
      <c r="A566" s="463" t="s">
        <v>14</v>
      </c>
      <c r="B566" s="463" t="s">
        <v>1532</v>
      </c>
      <c r="C566" s="463" t="s">
        <v>1438</v>
      </c>
      <c r="D566" s="464">
        <v>1</v>
      </c>
      <c r="E566" s="464"/>
      <c r="F566" s="464"/>
    </row>
    <row r="567" spans="1:7" s="463" customFormat="1">
      <c r="B567" s="463" t="s">
        <v>1533</v>
      </c>
      <c r="C567" s="463" t="s">
        <v>1440</v>
      </c>
      <c r="D567" s="464">
        <v>1</v>
      </c>
      <c r="E567" s="464"/>
      <c r="F567" s="464">
        <f>SUM(D567*E567)</f>
        <v>0</v>
      </c>
    </row>
    <row r="568" spans="1:7" s="463" customFormat="1">
      <c r="B568" s="463" t="s">
        <v>1534</v>
      </c>
      <c r="C568" s="463" t="s">
        <v>1440</v>
      </c>
      <c r="D568" s="464">
        <v>1</v>
      </c>
      <c r="E568" s="464"/>
      <c r="F568" s="464">
        <f t="shared" ref="F568:F596" si="36">SUM(D568*E568)</f>
        <v>0</v>
      </c>
    </row>
    <row r="569" spans="1:7" s="463" customFormat="1">
      <c r="B569" s="463" t="s">
        <v>1535</v>
      </c>
      <c r="C569" s="463" t="s">
        <v>1440</v>
      </c>
      <c r="D569" s="464">
        <v>1</v>
      </c>
      <c r="E569" s="464"/>
      <c r="F569" s="464">
        <f t="shared" si="36"/>
        <v>0</v>
      </c>
    </row>
    <row r="570" spans="1:7" s="463" customFormat="1">
      <c r="B570" s="463" t="s">
        <v>1525</v>
      </c>
      <c r="C570" s="463" t="s">
        <v>1440</v>
      </c>
      <c r="D570" s="464">
        <v>1</v>
      </c>
      <c r="E570" s="464"/>
      <c r="F570" s="464">
        <f t="shared" si="36"/>
        <v>0</v>
      </c>
    </row>
    <row r="571" spans="1:7" s="463" customFormat="1">
      <c r="B571" s="463" t="s">
        <v>1450</v>
      </c>
      <c r="C571" s="463" t="s">
        <v>1440</v>
      </c>
      <c r="D571" s="464">
        <v>1</v>
      </c>
      <c r="E571" s="464"/>
      <c r="F571" s="464">
        <f t="shared" si="36"/>
        <v>0</v>
      </c>
    </row>
    <row r="572" spans="1:7" s="463" customFormat="1">
      <c r="B572" s="463" t="s">
        <v>1451</v>
      </c>
      <c r="C572" s="463" t="s">
        <v>1440</v>
      </c>
      <c r="D572" s="464">
        <v>1</v>
      </c>
      <c r="E572" s="464"/>
      <c r="F572" s="464">
        <f t="shared" si="36"/>
        <v>0</v>
      </c>
    </row>
    <row r="573" spans="1:7" s="463" customFormat="1">
      <c r="B573" s="463" t="s">
        <v>1452</v>
      </c>
      <c r="C573" s="463" t="s">
        <v>1440</v>
      </c>
      <c r="D573" s="464">
        <v>1</v>
      </c>
      <c r="E573" s="464"/>
      <c r="F573" s="464">
        <f t="shared" si="36"/>
        <v>0</v>
      </c>
    </row>
    <row r="574" spans="1:7" s="463" customFormat="1">
      <c r="B574" s="463" t="s">
        <v>1453</v>
      </c>
      <c r="C574" s="463" t="s">
        <v>1440</v>
      </c>
      <c r="D574" s="464">
        <v>1</v>
      </c>
      <c r="E574" s="464"/>
      <c r="F574" s="464">
        <f t="shared" si="36"/>
        <v>0</v>
      </c>
    </row>
    <row r="575" spans="1:7" s="463" customFormat="1">
      <c r="B575" s="463" t="s">
        <v>1536</v>
      </c>
      <c r="C575" s="463" t="s">
        <v>1440</v>
      </c>
      <c r="D575" s="464">
        <v>1</v>
      </c>
      <c r="E575" s="464"/>
      <c r="F575" s="464">
        <f t="shared" si="36"/>
        <v>0</v>
      </c>
    </row>
    <row r="576" spans="1:7" s="463" customFormat="1">
      <c r="B576" s="463" t="s">
        <v>1537</v>
      </c>
      <c r="C576" s="463" t="s">
        <v>1440</v>
      </c>
      <c r="D576" s="464">
        <v>3</v>
      </c>
      <c r="E576" s="464"/>
      <c r="F576" s="464">
        <f t="shared" si="36"/>
        <v>0</v>
      </c>
    </row>
    <row r="577" spans="2:6" s="463" customFormat="1">
      <c r="B577" s="463" t="s">
        <v>1538</v>
      </c>
      <c r="C577" s="463" t="s">
        <v>1440</v>
      </c>
      <c r="D577" s="464">
        <v>3</v>
      </c>
      <c r="E577" s="464"/>
      <c r="F577" s="464">
        <f t="shared" si="36"/>
        <v>0</v>
      </c>
    </row>
    <row r="578" spans="2:6" s="463" customFormat="1">
      <c r="B578" s="463" t="s">
        <v>1449</v>
      </c>
      <c r="C578" s="463" t="s">
        <v>1440</v>
      </c>
      <c r="D578" s="464">
        <v>1</v>
      </c>
      <c r="E578" s="464"/>
      <c r="F578" s="464">
        <f t="shared" si="36"/>
        <v>0</v>
      </c>
    </row>
    <row r="579" spans="2:6" s="463" customFormat="1">
      <c r="B579" s="463" t="s">
        <v>1539</v>
      </c>
      <c r="C579" s="463" t="s">
        <v>1440</v>
      </c>
      <c r="D579" s="464">
        <v>4</v>
      </c>
      <c r="E579" s="464"/>
      <c r="F579" s="464">
        <f t="shared" si="36"/>
        <v>0</v>
      </c>
    </row>
    <row r="580" spans="2:6" s="463" customFormat="1">
      <c r="B580" s="463" t="s">
        <v>1482</v>
      </c>
      <c r="C580" s="463" t="s">
        <v>1440</v>
      </c>
      <c r="D580" s="464">
        <v>2</v>
      </c>
      <c r="E580" s="464"/>
      <c r="F580" s="464">
        <f t="shared" si="36"/>
        <v>0</v>
      </c>
    </row>
    <row r="581" spans="2:6" s="463" customFormat="1">
      <c r="B581" s="463" t="s">
        <v>1464</v>
      </c>
      <c r="C581" s="463" t="s">
        <v>1440</v>
      </c>
      <c r="D581" s="464">
        <v>3</v>
      </c>
      <c r="E581" s="464"/>
      <c r="F581" s="464">
        <f t="shared" si="36"/>
        <v>0</v>
      </c>
    </row>
    <row r="582" spans="2:6" s="463" customFormat="1">
      <c r="B582" s="463" t="s">
        <v>1466</v>
      </c>
      <c r="C582" s="463" t="s">
        <v>1440</v>
      </c>
      <c r="D582" s="464">
        <v>6</v>
      </c>
      <c r="E582" s="464"/>
      <c r="F582" s="464">
        <f t="shared" si="36"/>
        <v>0</v>
      </c>
    </row>
    <row r="583" spans="2:6" s="463" customFormat="1">
      <c r="B583" s="463" t="s">
        <v>1540</v>
      </c>
      <c r="C583" s="463" t="s">
        <v>1440</v>
      </c>
      <c r="D583" s="464">
        <v>2</v>
      </c>
      <c r="E583" s="464"/>
      <c r="F583" s="464">
        <f t="shared" si="36"/>
        <v>0</v>
      </c>
    </row>
    <row r="584" spans="2:6" s="463" customFormat="1">
      <c r="B584" s="463" t="s">
        <v>1501</v>
      </c>
      <c r="C584" s="463" t="s">
        <v>1440</v>
      </c>
      <c r="D584" s="464">
        <v>2</v>
      </c>
      <c r="E584" s="464"/>
      <c r="F584" s="464">
        <f t="shared" si="36"/>
        <v>0</v>
      </c>
    </row>
    <row r="585" spans="2:6" s="463" customFormat="1">
      <c r="B585" s="463" t="s">
        <v>1503</v>
      </c>
      <c r="C585" s="463" t="s">
        <v>1440</v>
      </c>
      <c r="D585" s="464">
        <v>1</v>
      </c>
      <c r="E585" s="464"/>
      <c r="F585" s="464">
        <f t="shared" si="36"/>
        <v>0</v>
      </c>
    </row>
    <row r="586" spans="2:6" s="463" customFormat="1">
      <c r="B586" s="463" t="s">
        <v>1461</v>
      </c>
      <c r="C586" s="463" t="s">
        <v>1440</v>
      </c>
      <c r="D586" s="464">
        <v>1</v>
      </c>
      <c r="E586" s="464"/>
      <c r="F586" s="464">
        <f t="shared" si="36"/>
        <v>0</v>
      </c>
    </row>
    <row r="587" spans="2:6" s="463" customFormat="1">
      <c r="B587" s="463" t="s">
        <v>1541</v>
      </c>
      <c r="C587" s="463" t="s">
        <v>1440</v>
      </c>
      <c r="D587" s="464">
        <v>1</v>
      </c>
      <c r="E587" s="464"/>
      <c r="F587" s="464">
        <f t="shared" si="36"/>
        <v>0</v>
      </c>
    </row>
    <row r="588" spans="2:6" s="463" customFormat="1">
      <c r="B588" s="463" t="s">
        <v>1542</v>
      </c>
      <c r="C588" s="463" t="s">
        <v>1440</v>
      </c>
      <c r="D588" s="464">
        <v>6</v>
      </c>
      <c r="E588" s="464"/>
      <c r="F588" s="464">
        <f t="shared" si="36"/>
        <v>0</v>
      </c>
    </row>
    <row r="589" spans="2:6" s="463" customFormat="1">
      <c r="B589" s="463" t="s">
        <v>1543</v>
      </c>
      <c r="C589" s="463" t="s">
        <v>1440</v>
      </c>
      <c r="D589" s="464">
        <v>6</v>
      </c>
      <c r="E589" s="464"/>
      <c r="F589" s="464">
        <f t="shared" si="36"/>
        <v>0</v>
      </c>
    </row>
    <row r="590" spans="2:6" s="463" customFormat="1">
      <c r="B590" s="463" t="s">
        <v>1544</v>
      </c>
      <c r="C590" s="463" t="s">
        <v>1440</v>
      </c>
      <c r="D590" s="464">
        <v>6</v>
      </c>
      <c r="E590" s="464"/>
      <c r="F590" s="464">
        <f t="shared" si="36"/>
        <v>0</v>
      </c>
    </row>
    <row r="591" spans="2:6" s="463" customFormat="1">
      <c r="B591" s="463" t="s">
        <v>1477</v>
      </c>
      <c r="C591" s="463" t="s">
        <v>1440</v>
      </c>
      <c r="D591" s="464">
        <v>6</v>
      </c>
      <c r="E591" s="464"/>
      <c r="F591" s="464">
        <f t="shared" si="36"/>
        <v>0</v>
      </c>
    </row>
    <row r="592" spans="2:6" s="463" customFormat="1">
      <c r="B592" s="463" t="s">
        <v>1476</v>
      </c>
      <c r="C592" s="463" t="s">
        <v>1440</v>
      </c>
      <c r="D592" s="464">
        <v>6</v>
      </c>
      <c r="E592" s="464"/>
      <c r="F592" s="464">
        <f t="shared" si="36"/>
        <v>0</v>
      </c>
    </row>
    <row r="593" spans="1:7" s="463" customFormat="1">
      <c r="B593" s="463" t="s">
        <v>1545</v>
      </c>
      <c r="C593" s="463" t="s">
        <v>1440</v>
      </c>
      <c r="D593" s="464">
        <v>2</v>
      </c>
      <c r="E593" s="464"/>
      <c r="F593" s="464">
        <f t="shared" si="36"/>
        <v>0</v>
      </c>
    </row>
    <row r="594" spans="1:7" s="463" customFormat="1">
      <c r="B594" s="463" t="s">
        <v>1546</v>
      </c>
      <c r="C594" s="463" t="s">
        <v>1440</v>
      </c>
      <c r="D594" s="464">
        <v>1</v>
      </c>
      <c r="E594" s="464"/>
      <c r="F594" s="464">
        <f t="shared" si="36"/>
        <v>0</v>
      </c>
    </row>
    <row r="595" spans="1:7" s="463" customFormat="1">
      <c r="B595" s="463" t="s">
        <v>1547</v>
      </c>
      <c r="C595" s="463" t="s">
        <v>1487</v>
      </c>
      <c r="D595" s="464">
        <v>1</v>
      </c>
      <c r="E595" s="464"/>
      <c r="F595" s="464">
        <f t="shared" si="36"/>
        <v>0</v>
      </c>
    </row>
    <row r="596" spans="1:7" s="463" customFormat="1">
      <c r="B596" s="463" t="s">
        <v>1493</v>
      </c>
      <c r="C596" s="463" t="s">
        <v>1440</v>
      </c>
      <c r="D596" s="464">
        <v>1</v>
      </c>
      <c r="E596" s="464"/>
      <c r="F596" s="464">
        <f t="shared" si="36"/>
        <v>0</v>
      </c>
      <c r="G596" s="473"/>
    </row>
    <row r="597" spans="1:7" s="463" customFormat="1">
      <c r="B597" s="463" t="s">
        <v>1494</v>
      </c>
      <c r="C597" s="463" t="s">
        <v>1438</v>
      </c>
      <c r="D597" s="464">
        <v>1</v>
      </c>
      <c r="E597" s="464"/>
      <c r="F597" s="464">
        <f>SUM(D597*E597)</f>
        <v>0</v>
      </c>
      <c r="G597" s="474"/>
    </row>
    <row r="598" spans="1:7" s="463" customFormat="1">
      <c r="B598" s="463" t="s">
        <v>1495</v>
      </c>
      <c r="C598" s="463" t="s">
        <v>1438</v>
      </c>
      <c r="D598" s="464">
        <v>1</v>
      </c>
      <c r="E598" s="464"/>
      <c r="F598" s="464">
        <f>SUM(D598*E598)</f>
        <v>0</v>
      </c>
      <c r="G598" s="473"/>
    </row>
    <row r="599" spans="1:7" s="463" customFormat="1">
      <c r="D599" s="464"/>
      <c r="E599" s="464"/>
      <c r="F599" s="464"/>
    </row>
    <row r="600" spans="1:7" s="463" customFormat="1">
      <c r="D600" s="464"/>
      <c r="E600" s="464"/>
      <c r="F600" s="464"/>
    </row>
    <row r="601" spans="1:7" s="463" customFormat="1">
      <c r="A601" s="463" t="s">
        <v>15</v>
      </c>
      <c r="B601" s="463" t="s">
        <v>1548</v>
      </c>
      <c r="C601" s="463" t="s">
        <v>1440</v>
      </c>
      <c r="D601" s="464">
        <v>5</v>
      </c>
      <c r="E601" s="464"/>
      <c r="F601" s="464">
        <f>SUM(D601*E601)</f>
        <v>0</v>
      </c>
    </row>
    <row r="602" spans="1:7" s="463" customFormat="1">
      <c r="D602" s="464"/>
      <c r="E602" s="464"/>
      <c r="F602" s="464"/>
    </row>
    <row r="603" spans="1:7" s="463" customFormat="1" ht="25">
      <c r="A603" s="463" t="s">
        <v>16</v>
      </c>
      <c r="B603" s="463" t="s">
        <v>1549</v>
      </c>
      <c r="C603" s="463" t="s">
        <v>1440</v>
      </c>
      <c r="D603" s="464">
        <v>1</v>
      </c>
      <c r="E603" s="464"/>
      <c r="F603" s="464">
        <f>SUM(D603*E603)</f>
        <v>0</v>
      </c>
    </row>
    <row r="604" spans="1:7" s="463" customFormat="1">
      <c r="D604" s="464"/>
      <c r="E604" s="464"/>
      <c r="F604" s="464"/>
    </row>
    <row r="605" spans="1:7" s="463" customFormat="1">
      <c r="D605" s="464"/>
      <c r="E605" s="464"/>
      <c r="F605" s="464"/>
    </row>
    <row r="606" spans="1:7" s="463" customFormat="1">
      <c r="D606" s="464"/>
      <c r="E606" s="464"/>
      <c r="F606" s="464"/>
    </row>
    <row r="607" spans="1:7" s="467" customFormat="1" ht="13">
      <c r="B607" s="467" t="s">
        <v>1550</v>
      </c>
      <c r="D607" s="468"/>
      <c r="E607" s="468"/>
      <c r="F607" s="468">
        <f>SUM(F144:F606)</f>
        <v>0</v>
      </c>
    </row>
    <row r="608" spans="1:7" s="463" customFormat="1">
      <c r="D608" s="464"/>
      <c r="E608" s="464"/>
      <c r="F608" s="464"/>
    </row>
    <row r="609" spans="1:6" s="463" customFormat="1">
      <c r="D609" s="464"/>
      <c r="E609" s="464"/>
      <c r="F609" s="464"/>
    </row>
    <row r="610" spans="1:6" s="471" customFormat="1" ht="13">
      <c r="A610" s="471" t="s">
        <v>1551</v>
      </c>
      <c r="B610" s="471" t="s">
        <v>1552</v>
      </c>
      <c r="D610" s="472"/>
      <c r="E610" s="472"/>
      <c r="F610" s="472"/>
    </row>
    <row r="611" spans="1:6" s="463" customFormat="1">
      <c r="D611" s="464"/>
      <c r="E611" s="464"/>
      <c r="F611" s="464"/>
    </row>
    <row r="612" spans="1:6" s="463" customFormat="1">
      <c r="D612" s="464"/>
      <c r="E612" s="464"/>
      <c r="F612" s="464"/>
    </row>
    <row r="613" spans="1:6" s="467" customFormat="1" ht="13">
      <c r="B613" s="467" t="s">
        <v>1553</v>
      </c>
      <c r="D613" s="468"/>
      <c r="E613" s="468"/>
      <c r="F613" s="468"/>
    </row>
    <row r="614" spans="1:6" s="467" customFormat="1" ht="13">
      <c r="D614" s="468"/>
      <c r="E614" s="468"/>
      <c r="F614" s="468"/>
    </row>
    <row r="615" spans="1:6" s="467" customFormat="1" ht="206.25" customHeight="1">
      <c r="B615" s="467" t="s">
        <v>1554</v>
      </c>
      <c r="D615" s="468"/>
      <c r="E615" s="468"/>
      <c r="F615" s="468"/>
    </row>
    <row r="616" spans="1:6" s="467" customFormat="1" ht="81.75" customHeight="1">
      <c r="B616" s="467" t="s">
        <v>1555</v>
      </c>
      <c r="D616" s="468"/>
      <c r="E616" s="468"/>
      <c r="F616" s="468"/>
    </row>
    <row r="617" spans="1:6" s="467" customFormat="1" ht="90" customHeight="1">
      <c r="B617" s="467" t="s">
        <v>1556</v>
      </c>
      <c r="D617" s="468"/>
      <c r="E617" s="468"/>
      <c r="F617" s="468"/>
    </row>
    <row r="618" spans="1:6" s="463" customFormat="1">
      <c r="D618" s="464"/>
      <c r="E618" s="464"/>
      <c r="F618" s="464"/>
    </row>
    <row r="619" spans="1:6" s="463" customFormat="1">
      <c r="D619" s="464"/>
      <c r="E619" s="464"/>
      <c r="F619" s="464"/>
    </row>
    <row r="620" spans="1:6" s="463" customFormat="1" ht="75">
      <c r="A620" s="463" t="s">
        <v>0</v>
      </c>
      <c r="B620" s="463" t="s">
        <v>1557</v>
      </c>
      <c r="D620" s="464"/>
      <c r="E620" s="464"/>
      <c r="F620" s="464"/>
    </row>
    <row r="621" spans="1:6" s="463" customFormat="1" ht="243" customHeight="1">
      <c r="B621" s="463" t="s">
        <v>1558</v>
      </c>
      <c r="D621" s="464"/>
      <c r="E621" s="464"/>
      <c r="F621" s="464"/>
    </row>
    <row r="622" spans="1:6" s="463" customFormat="1">
      <c r="D622" s="464"/>
      <c r="E622" s="464"/>
      <c r="F622" s="464"/>
    </row>
    <row r="623" spans="1:6" s="463" customFormat="1">
      <c r="C623" s="463" t="s">
        <v>1</v>
      </c>
      <c r="D623" s="464">
        <v>67</v>
      </c>
      <c r="E623" s="464"/>
      <c r="F623" s="464">
        <f>D623*E623</f>
        <v>0</v>
      </c>
    </row>
    <row r="624" spans="1:6" s="463" customFormat="1">
      <c r="D624" s="464"/>
      <c r="E624" s="464"/>
      <c r="F624" s="464"/>
    </row>
    <row r="625" spans="1:6" s="463" customFormat="1" ht="75">
      <c r="A625" s="463" t="s">
        <v>2</v>
      </c>
      <c r="B625" s="463" t="s">
        <v>1559</v>
      </c>
      <c r="D625" s="464"/>
      <c r="E625" s="464"/>
      <c r="F625" s="464"/>
    </row>
    <row r="626" spans="1:6" s="463" customFormat="1" ht="240.75" customHeight="1">
      <c r="B626" s="463" t="s">
        <v>1560</v>
      </c>
      <c r="D626" s="464"/>
      <c r="E626" s="464"/>
      <c r="F626" s="464"/>
    </row>
    <row r="627" spans="1:6" s="463" customFormat="1">
      <c r="D627" s="464"/>
      <c r="E627" s="464"/>
      <c r="F627" s="464"/>
    </row>
    <row r="628" spans="1:6" s="463" customFormat="1">
      <c r="C628" s="463" t="s">
        <v>1</v>
      </c>
      <c r="D628" s="464">
        <v>10</v>
      </c>
      <c r="E628" s="464"/>
      <c r="F628" s="464">
        <f>D628*E628</f>
        <v>0</v>
      </c>
    </row>
    <row r="629" spans="1:6" s="463" customFormat="1">
      <c r="D629" s="464"/>
      <c r="E629" s="464"/>
      <c r="F629" s="464"/>
    </row>
    <row r="630" spans="1:6" s="463" customFormat="1" ht="75">
      <c r="A630" s="463" t="s">
        <v>3</v>
      </c>
      <c r="B630" s="463" t="s">
        <v>1561</v>
      </c>
      <c r="D630" s="464"/>
      <c r="E630" s="464"/>
      <c r="F630" s="464"/>
    </row>
    <row r="631" spans="1:6" s="463" customFormat="1" ht="240.75" customHeight="1">
      <c r="B631" s="463" t="s">
        <v>1562</v>
      </c>
      <c r="D631" s="464"/>
      <c r="E631" s="464"/>
      <c r="F631" s="464"/>
    </row>
    <row r="632" spans="1:6" s="463" customFormat="1">
      <c r="D632" s="464"/>
      <c r="E632" s="464"/>
      <c r="F632" s="464"/>
    </row>
    <row r="633" spans="1:6" s="463" customFormat="1">
      <c r="B633" s="463" t="s">
        <v>1563</v>
      </c>
      <c r="C633" s="463" t="s">
        <v>1</v>
      </c>
      <c r="D633" s="464">
        <v>15</v>
      </c>
      <c r="E633" s="464"/>
      <c r="F633" s="464">
        <f>D633*E633</f>
        <v>0</v>
      </c>
    </row>
    <row r="634" spans="1:6" s="463" customFormat="1">
      <c r="D634" s="464"/>
      <c r="E634" s="464"/>
      <c r="F634" s="464"/>
    </row>
    <row r="635" spans="1:6" s="463" customFormat="1" ht="62.5">
      <c r="A635" s="463" t="s">
        <v>4</v>
      </c>
      <c r="B635" s="463" t="s">
        <v>1564</v>
      </c>
      <c r="D635" s="464"/>
      <c r="E635" s="464"/>
      <c r="F635" s="464"/>
    </row>
    <row r="636" spans="1:6" s="463" customFormat="1" ht="225">
      <c r="B636" s="463" t="s">
        <v>1565</v>
      </c>
      <c r="D636" s="464"/>
      <c r="E636" s="464"/>
      <c r="F636" s="464"/>
    </row>
    <row r="637" spans="1:6" s="463" customFormat="1">
      <c r="D637" s="464"/>
      <c r="E637" s="464"/>
      <c r="F637" s="464"/>
    </row>
    <row r="638" spans="1:6" s="463" customFormat="1">
      <c r="B638" s="463" t="s">
        <v>1563</v>
      </c>
      <c r="C638" s="463" t="s">
        <v>1</v>
      </c>
      <c r="D638" s="464">
        <v>6</v>
      </c>
      <c r="E638" s="464"/>
      <c r="F638" s="464">
        <f>D638*E638</f>
        <v>0</v>
      </c>
    </row>
    <row r="639" spans="1:6" s="463" customFormat="1">
      <c r="D639" s="464"/>
      <c r="E639" s="464"/>
      <c r="F639" s="464"/>
    </row>
    <row r="640" spans="1:6" s="463" customFormat="1" ht="62.5">
      <c r="A640" s="463" t="s">
        <v>5</v>
      </c>
      <c r="B640" s="463" t="s">
        <v>1566</v>
      </c>
      <c r="D640" s="464"/>
      <c r="E640" s="464"/>
      <c r="F640" s="464"/>
    </row>
    <row r="641" spans="1:6" s="463" customFormat="1" ht="250">
      <c r="B641" s="463" t="s">
        <v>1567</v>
      </c>
      <c r="D641" s="464"/>
      <c r="E641" s="464"/>
      <c r="F641" s="464"/>
    </row>
    <row r="642" spans="1:6" s="463" customFormat="1">
      <c r="D642" s="464"/>
      <c r="E642" s="464"/>
      <c r="F642" s="464"/>
    </row>
    <row r="643" spans="1:6" s="463" customFormat="1">
      <c r="B643" s="463" t="s">
        <v>1563</v>
      </c>
      <c r="C643" s="463" t="s">
        <v>1</v>
      </c>
      <c r="D643" s="464">
        <v>20</v>
      </c>
      <c r="E643" s="464"/>
      <c r="F643" s="464">
        <f>D643*E643</f>
        <v>0</v>
      </c>
    </row>
    <row r="644" spans="1:6" s="463" customFormat="1">
      <c r="D644" s="464"/>
      <c r="E644" s="464"/>
      <c r="F644" s="464"/>
    </row>
    <row r="645" spans="1:6" s="463" customFormat="1" ht="62.5">
      <c r="A645" s="463" t="s">
        <v>8</v>
      </c>
      <c r="B645" s="463" t="s">
        <v>1568</v>
      </c>
      <c r="D645" s="464"/>
      <c r="E645" s="464"/>
      <c r="F645" s="464"/>
    </row>
    <row r="646" spans="1:6" s="463" customFormat="1" ht="250">
      <c r="B646" s="463" t="s">
        <v>1569</v>
      </c>
      <c r="D646" s="464"/>
      <c r="E646" s="464"/>
      <c r="F646" s="464"/>
    </row>
    <row r="647" spans="1:6" s="463" customFormat="1">
      <c r="D647" s="464"/>
      <c r="E647" s="464"/>
      <c r="F647" s="464"/>
    </row>
    <row r="648" spans="1:6" s="463" customFormat="1">
      <c r="B648" s="463" t="s">
        <v>1563</v>
      </c>
      <c r="C648" s="463" t="s">
        <v>1</v>
      </c>
      <c r="D648" s="464">
        <v>14</v>
      </c>
      <c r="E648" s="464"/>
      <c r="F648" s="464">
        <f>D648*E648</f>
        <v>0</v>
      </c>
    </row>
    <row r="649" spans="1:6" s="463" customFormat="1">
      <c r="D649" s="464"/>
      <c r="E649" s="464"/>
      <c r="F649" s="464"/>
    </row>
    <row r="650" spans="1:6" s="463" customFormat="1">
      <c r="D650" s="464"/>
      <c r="E650" s="464"/>
      <c r="F650" s="464"/>
    </row>
    <row r="651" spans="1:6" s="463" customFormat="1" ht="62.5">
      <c r="A651" s="463" t="s">
        <v>9</v>
      </c>
      <c r="B651" s="463" t="s">
        <v>1570</v>
      </c>
      <c r="D651" s="464"/>
      <c r="E651" s="464"/>
      <c r="F651" s="464"/>
    </row>
    <row r="652" spans="1:6" s="463" customFormat="1" ht="212.5">
      <c r="B652" s="463" t="s">
        <v>1571</v>
      </c>
      <c r="D652" s="464"/>
      <c r="E652" s="464"/>
      <c r="F652" s="464"/>
    </row>
    <row r="653" spans="1:6" s="463" customFormat="1">
      <c r="D653" s="464"/>
      <c r="E653" s="464"/>
      <c r="F653" s="464"/>
    </row>
    <row r="654" spans="1:6" s="463" customFormat="1">
      <c r="B654" s="463" t="s">
        <v>1563</v>
      </c>
      <c r="C654" s="463" t="s">
        <v>1</v>
      </c>
      <c r="D654" s="464">
        <v>28</v>
      </c>
      <c r="E654" s="464"/>
      <c r="F654" s="464">
        <f>D654*E654</f>
        <v>0</v>
      </c>
    </row>
    <row r="655" spans="1:6" s="463" customFormat="1">
      <c r="D655" s="464"/>
      <c r="E655" s="464"/>
      <c r="F655" s="464"/>
    </row>
    <row r="656" spans="1:6" s="463" customFormat="1" ht="62.5">
      <c r="A656" s="463" t="s">
        <v>10</v>
      </c>
      <c r="B656" s="463" t="s">
        <v>1572</v>
      </c>
      <c r="D656" s="464"/>
      <c r="E656" s="464"/>
      <c r="F656" s="464"/>
    </row>
    <row r="657" spans="1:6" s="463" customFormat="1" ht="250">
      <c r="B657" s="463" t="s">
        <v>1573</v>
      </c>
      <c r="D657" s="464"/>
      <c r="E657" s="464"/>
      <c r="F657" s="464"/>
    </row>
    <row r="658" spans="1:6" s="463" customFormat="1">
      <c r="D658" s="464"/>
      <c r="E658" s="464"/>
      <c r="F658" s="464"/>
    </row>
    <row r="659" spans="1:6" s="463" customFormat="1">
      <c r="B659" s="463" t="s">
        <v>1563</v>
      </c>
      <c r="C659" s="463" t="s">
        <v>1</v>
      </c>
      <c r="D659" s="464">
        <v>142</v>
      </c>
      <c r="E659" s="464"/>
      <c r="F659" s="464">
        <f>D659*E659</f>
        <v>0</v>
      </c>
    </row>
    <row r="660" spans="1:6" s="463" customFormat="1">
      <c r="D660" s="464"/>
      <c r="E660" s="464"/>
      <c r="F660" s="464"/>
    </row>
    <row r="661" spans="1:6" s="463" customFormat="1" ht="62.5">
      <c r="A661" s="463" t="s">
        <v>11</v>
      </c>
      <c r="B661" s="463" t="s">
        <v>1574</v>
      </c>
      <c r="D661" s="464"/>
      <c r="E661" s="464"/>
      <c r="F661" s="464"/>
    </row>
    <row r="662" spans="1:6" s="463" customFormat="1" ht="250">
      <c r="B662" s="463" t="s">
        <v>1575</v>
      </c>
      <c r="D662" s="464"/>
      <c r="E662" s="464"/>
      <c r="F662" s="464"/>
    </row>
    <row r="663" spans="1:6" s="463" customFormat="1">
      <c r="D663" s="464"/>
      <c r="E663" s="464"/>
      <c r="F663" s="464"/>
    </row>
    <row r="664" spans="1:6" s="463" customFormat="1">
      <c r="B664" s="463" t="s">
        <v>1563</v>
      </c>
      <c r="C664" s="463" t="s">
        <v>1</v>
      </c>
      <c r="D664" s="464">
        <v>69</v>
      </c>
      <c r="E664" s="464"/>
      <c r="F664" s="464">
        <f>D664*E664</f>
        <v>0</v>
      </c>
    </row>
    <row r="665" spans="1:6" s="463" customFormat="1">
      <c r="D665" s="464"/>
      <c r="E665" s="464"/>
      <c r="F665" s="464"/>
    </row>
    <row r="666" spans="1:6" s="463" customFormat="1" ht="62.5">
      <c r="A666" s="463" t="s">
        <v>12</v>
      </c>
      <c r="B666" s="463" t="s">
        <v>1576</v>
      </c>
      <c r="D666" s="464"/>
      <c r="E666" s="464"/>
      <c r="F666" s="464"/>
    </row>
    <row r="667" spans="1:6" s="463" customFormat="1" ht="250">
      <c r="B667" s="463" t="s">
        <v>1577</v>
      </c>
      <c r="D667" s="464"/>
      <c r="E667" s="464"/>
      <c r="F667" s="464"/>
    </row>
    <row r="668" spans="1:6" s="463" customFormat="1">
      <c r="D668" s="464"/>
      <c r="E668" s="464"/>
      <c r="F668" s="464"/>
    </row>
    <row r="669" spans="1:6" s="463" customFormat="1">
      <c r="B669" s="463" t="s">
        <v>1563</v>
      </c>
      <c r="C669" s="463" t="s">
        <v>1</v>
      </c>
      <c r="D669" s="464">
        <v>136</v>
      </c>
      <c r="E669" s="464"/>
      <c r="F669" s="464">
        <f>D669*E669</f>
        <v>0</v>
      </c>
    </row>
    <row r="670" spans="1:6" s="463" customFormat="1">
      <c r="D670" s="464"/>
      <c r="E670" s="464"/>
      <c r="F670" s="464"/>
    </row>
    <row r="671" spans="1:6" s="463" customFormat="1" ht="62.5">
      <c r="A671" s="463" t="s">
        <v>13</v>
      </c>
      <c r="B671" s="463" t="s">
        <v>1578</v>
      </c>
      <c r="D671" s="464"/>
      <c r="E671" s="464"/>
      <c r="F671" s="464"/>
    </row>
    <row r="672" spans="1:6" s="463" customFormat="1" ht="237.5">
      <c r="B672" s="463" t="s">
        <v>1579</v>
      </c>
      <c r="D672" s="464"/>
      <c r="E672" s="464"/>
      <c r="F672" s="464"/>
    </row>
    <row r="673" spans="1:6" s="463" customFormat="1">
      <c r="D673" s="464"/>
      <c r="E673" s="464"/>
      <c r="F673" s="464"/>
    </row>
    <row r="674" spans="1:6" s="463" customFormat="1">
      <c r="B674" s="463" t="s">
        <v>1563</v>
      </c>
      <c r="C674" s="463" t="s">
        <v>1</v>
      </c>
      <c r="D674" s="464">
        <v>4</v>
      </c>
      <c r="E674" s="464"/>
      <c r="F674" s="464">
        <f>D674*E674</f>
        <v>0</v>
      </c>
    </row>
    <row r="675" spans="1:6" s="463" customFormat="1">
      <c r="D675" s="464"/>
      <c r="E675" s="464"/>
      <c r="F675" s="464"/>
    </row>
    <row r="676" spans="1:6" s="463" customFormat="1" ht="75">
      <c r="A676" s="463" t="s">
        <v>14</v>
      </c>
      <c r="B676" s="463" t="s">
        <v>1580</v>
      </c>
      <c r="D676" s="464"/>
      <c r="E676" s="464"/>
      <c r="F676" s="464"/>
    </row>
    <row r="677" spans="1:6" s="463" customFormat="1" ht="275">
      <c r="B677" s="463" t="s">
        <v>1581</v>
      </c>
      <c r="D677" s="464"/>
      <c r="E677" s="464"/>
      <c r="F677" s="464"/>
    </row>
    <row r="678" spans="1:6" s="463" customFormat="1">
      <c r="D678" s="464"/>
      <c r="E678" s="464"/>
      <c r="F678" s="464"/>
    </row>
    <row r="679" spans="1:6" s="463" customFormat="1">
      <c r="B679" s="463" t="s">
        <v>1563</v>
      </c>
      <c r="C679" s="463" t="s">
        <v>1</v>
      </c>
      <c r="D679" s="464">
        <v>16</v>
      </c>
      <c r="E679" s="464"/>
      <c r="F679" s="464">
        <f>D679*E679</f>
        <v>0</v>
      </c>
    </row>
    <row r="680" spans="1:6" s="463" customFormat="1">
      <c r="D680" s="464"/>
      <c r="E680" s="464"/>
      <c r="F680" s="464"/>
    </row>
    <row r="681" spans="1:6" s="463" customFormat="1" ht="75">
      <c r="A681" s="463" t="s">
        <v>15</v>
      </c>
      <c r="B681" s="463" t="s">
        <v>1582</v>
      </c>
      <c r="D681" s="464"/>
      <c r="E681" s="464"/>
      <c r="F681" s="464"/>
    </row>
    <row r="682" spans="1:6" s="463" customFormat="1" ht="275">
      <c r="B682" s="463" t="s">
        <v>1583</v>
      </c>
      <c r="D682" s="464"/>
      <c r="E682" s="464"/>
      <c r="F682" s="464"/>
    </row>
    <row r="683" spans="1:6" s="463" customFormat="1">
      <c r="D683" s="464"/>
      <c r="E683" s="464"/>
      <c r="F683" s="464"/>
    </row>
    <row r="684" spans="1:6" s="463" customFormat="1">
      <c r="B684" s="463" t="s">
        <v>1563</v>
      </c>
      <c r="C684" s="463" t="s">
        <v>1</v>
      </c>
      <c r="D684" s="464">
        <v>4</v>
      </c>
      <c r="E684" s="464"/>
      <c r="F684" s="464">
        <f>D684*E684</f>
        <v>0</v>
      </c>
    </row>
    <row r="685" spans="1:6" s="463" customFormat="1">
      <c r="D685" s="464"/>
      <c r="E685" s="464"/>
      <c r="F685" s="464"/>
    </row>
    <row r="686" spans="1:6" s="463" customFormat="1" ht="62.5">
      <c r="A686" s="463" t="s">
        <v>16</v>
      </c>
      <c r="B686" s="463" t="s">
        <v>1584</v>
      </c>
      <c r="D686" s="464"/>
      <c r="E686" s="464"/>
      <c r="F686" s="464"/>
    </row>
    <row r="687" spans="1:6" s="463" customFormat="1" ht="187.5">
      <c r="B687" s="463" t="s">
        <v>1585</v>
      </c>
      <c r="D687" s="464"/>
      <c r="E687" s="464"/>
      <c r="F687" s="464"/>
    </row>
    <row r="688" spans="1:6" s="463" customFormat="1">
      <c r="D688" s="464"/>
      <c r="E688" s="464"/>
      <c r="F688" s="464"/>
    </row>
    <row r="689" spans="1:6" s="463" customFormat="1">
      <c r="B689" s="463" t="s">
        <v>1563</v>
      </c>
      <c r="C689" s="463" t="s">
        <v>1</v>
      </c>
      <c r="D689" s="464">
        <v>60</v>
      </c>
      <c r="E689" s="464"/>
      <c r="F689" s="464">
        <f>D689*E689</f>
        <v>0</v>
      </c>
    </row>
    <row r="690" spans="1:6" s="463" customFormat="1">
      <c r="D690" s="464"/>
      <c r="E690" s="464"/>
      <c r="F690" s="464"/>
    </row>
    <row r="691" spans="1:6" s="463" customFormat="1" ht="62.5">
      <c r="A691" s="463" t="s">
        <v>17</v>
      </c>
      <c r="B691" s="463" t="s">
        <v>1586</v>
      </c>
      <c r="D691" s="464"/>
      <c r="E691" s="464"/>
      <c r="F691" s="464"/>
    </row>
    <row r="692" spans="1:6" s="463" customFormat="1" ht="187.5">
      <c r="B692" s="463" t="s">
        <v>1587</v>
      </c>
      <c r="D692" s="464"/>
      <c r="E692" s="464"/>
      <c r="F692" s="464"/>
    </row>
    <row r="693" spans="1:6" s="463" customFormat="1">
      <c r="D693" s="464"/>
      <c r="E693" s="464"/>
      <c r="F693" s="464"/>
    </row>
    <row r="694" spans="1:6" s="463" customFormat="1">
      <c r="B694" s="463" t="s">
        <v>1563</v>
      </c>
      <c r="C694" s="463" t="s">
        <v>1</v>
      </c>
      <c r="D694" s="464">
        <v>10</v>
      </c>
      <c r="E694" s="464"/>
      <c r="F694" s="464">
        <f>D694*E694</f>
        <v>0</v>
      </c>
    </row>
    <row r="695" spans="1:6" s="463" customFormat="1">
      <c r="D695" s="464"/>
      <c r="E695" s="464"/>
      <c r="F695" s="464"/>
    </row>
    <row r="696" spans="1:6" s="463" customFormat="1" ht="62.5">
      <c r="A696" s="463" t="s">
        <v>18</v>
      </c>
      <c r="B696" s="463" t="s">
        <v>1588</v>
      </c>
      <c r="D696" s="464"/>
      <c r="E696" s="464"/>
      <c r="F696" s="464"/>
    </row>
    <row r="697" spans="1:6" s="463" customFormat="1" ht="250">
      <c r="B697" s="463" t="s">
        <v>1589</v>
      </c>
      <c r="D697" s="464"/>
      <c r="E697" s="464"/>
      <c r="F697" s="464"/>
    </row>
    <row r="698" spans="1:6" s="463" customFormat="1">
      <c r="D698" s="464"/>
      <c r="E698" s="464"/>
      <c r="F698" s="464"/>
    </row>
    <row r="699" spans="1:6" s="463" customFormat="1">
      <c r="B699" s="463" t="s">
        <v>1563</v>
      </c>
      <c r="C699" s="463" t="s">
        <v>1</v>
      </c>
      <c r="D699" s="464">
        <v>13</v>
      </c>
      <c r="E699" s="464"/>
      <c r="F699" s="464">
        <f>D699*E699</f>
        <v>0</v>
      </c>
    </row>
    <row r="700" spans="1:6" s="463" customFormat="1">
      <c r="D700" s="464"/>
      <c r="E700" s="464"/>
      <c r="F700" s="464"/>
    </row>
    <row r="701" spans="1:6" s="463" customFormat="1" ht="62.5">
      <c r="A701" s="463" t="s">
        <v>19</v>
      </c>
      <c r="B701" s="463" t="s">
        <v>1590</v>
      </c>
      <c r="D701" s="464"/>
      <c r="E701" s="464"/>
      <c r="F701" s="464"/>
    </row>
    <row r="702" spans="1:6" s="463" customFormat="1" ht="250">
      <c r="B702" s="463" t="s">
        <v>1591</v>
      </c>
      <c r="D702" s="464"/>
      <c r="E702" s="464"/>
      <c r="F702" s="464"/>
    </row>
    <row r="703" spans="1:6" s="463" customFormat="1">
      <c r="D703" s="464"/>
      <c r="E703" s="464"/>
      <c r="F703" s="464"/>
    </row>
    <row r="704" spans="1:6" s="463" customFormat="1">
      <c r="B704" s="463" t="s">
        <v>1563</v>
      </c>
      <c r="C704" s="463" t="s">
        <v>1</v>
      </c>
      <c r="D704" s="464">
        <v>24</v>
      </c>
      <c r="E704" s="464"/>
      <c r="F704" s="464">
        <f>D704*E704</f>
        <v>0</v>
      </c>
    </row>
    <row r="705" spans="1:6" s="463" customFormat="1">
      <c r="D705" s="464"/>
      <c r="E705" s="464"/>
      <c r="F705" s="464"/>
    </row>
    <row r="706" spans="1:6" s="463" customFormat="1" ht="62.5">
      <c r="A706" s="463" t="s">
        <v>20</v>
      </c>
      <c r="B706" s="463" t="s">
        <v>1592</v>
      </c>
      <c r="D706" s="464"/>
      <c r="E706" s="464"/>
      <c r="F706" s="464"/>
    </row>
    <row r="707" spans="1:6" s="463" customFormat="1" ht="200">
      <c r="B707" s="463" t="s">
        <v>1593</v>
      </c>
      <c r="D707" s="464"/>
      <c r="E707" s="464"/>
      <c r="F707" s="464"/>
    </row>
    <row r="708" spans="1:6" s="463" customFormat="1">
      <c r="D708" s="464"/>
      <c r="E708" s="464"/>
      <c r="F708" s="464"/>
    </row>
    <row r="709" spans="1:6" s="463" customFormat="1">
      <c r="B709" s="463" t="s">
        <v>1563</v>
      </c>
      <c r="C709" s="463" t="s">
        <v>1</v>
      </c>
      <c r="D709" s="464">
        <v>81</v>
      </c>
      <c r="E709" s="464"/>
      <c r="F709" s="464">
        <f>D709*E709</f>
        <v>0</v>
      </c>
    </row>
    <row r="710" spans="1:6" s="463" customFormat="1">
      <c r="D710" s="464"/>
      <c r="E710" s="464"/>
      <c r="F710" s="464"/>
    </row>
    <row r="711" spans="1:6" s="463" customFormat="1" ht="62.5">
      <c r="A711" s="463" t="s">
        <v>21</v>
      </c>
      <c r="B711" s="463" t="s">
        <v>1594</v>
      </c>
      <c r="D711" s="464"/>
      <c r="E711" s="464"/>
      <c r="F711" s="464"/>
    </row>
    <row r="712" spans="1:6" s="463" customFormat="1" ht="200">
      <c r="B712" s="463" t="s">
        <v>1595</v>
      </c>
      <c r="D712" s="464"/>
      <c r="E712" s="464"/>
      <c r="F712" s="464"/>
    </row>
    <row r="713" spans="1:6" s="463" customFormat="1">
      <c r="D713" s="464"/>
      <c r="E713" s="464"/>
      <c r="F713" s="464"/>
    </row>
    <row r="714" spans="1:6" s="463" customFormat="1">
      <c r="B714" s="463" t="s">
        <v>1563</v>
      </c>
      <c r="C714" s="463" t="s">
        <v>1</v>
      </c>
      <c r="D714" s="464">
        <v>17</v>
      </c>
      <c r="E714" s="464"/>
      <c r="F714" s="464">
        <f>D714*E714</f>
        <v>0</v>
      </c>
    </row>
    <row r="715" spans="1:6" s="463" customFormat="1">
      <c r="D715" s="464"/>
      <c r="E715" s="464"/>
      <c r="F715" s="464"/>
    </row>
    <row r="716" spans="1:6" s="463" customFormat="1" ht="62.5">
      <c r="A716" s="463" t="s">
        <v>22</v>
      </c>
      <c r="B716" s="463" t="s">
        <v>1596</v>
      </c>
      <c r="D716" s="464"/>
      <c r="E716" s="464"/>
      <c r="F716" s="464"/>
    </row>
    <row r="717" spans="1:6" s="463" customFormat="1" ht="237.5">
      <c r="B717" s="463" t="s">
        <v>1597</v>
      </c>
      <c r="D717" s="464"/>
      <c r="E717" s="464"/>
      <c r="F717" s="464"/>
    </row>
    <row r="718" spans="1:6" s="463" customFormat="1">
      <c r="D718" s="464"/>
      <c r="E718" s="464"/>
      <c r="F718" s="464"/>
    </row>
    <row r="719" spans="1:6" s="463" customFormat="1">
      <c r="B719" s="463" t="s">
        <v>1563</v>
      </c>
      <c r="C719" s="463" t="s">
        <v>1</v>
      </c>
      <c r="D719" s="464">
        <v>4</v>
      </c>
      <c r="E719" s="464"/>
      <c r="F719" s="464">
        <f>D719*E719</f>
        <v>0</v>
      </c>
    </row>
    <row r="720" spans="1:6" s="463" customFormat="1">
      <c r="D720" s="464"/>
      <c r="E720" s="464"/>
      <c r="F720" s="464"/>
    </row>
    <row r="721" spans="1:6" s="463" customFormat="1" ht="62.5">
      <c r="A721" s="463" t="s">
        <v>23</v>
      </c>
      <c r="B721" s="463" t="s">
        <v>1598</v>
      </c>
      <c r="D721" s="464"/>
      <c r="E721" s="464"/>
      <c r="F721" s="464"/>
    </row>
    <row r="722" spans="1:6" s="463" customFormat="1" ht="212.5">
      <c r="B722" s="463" t="s">
        <v>1599</v>
      </c>
      <c r="D722" s="464"/>
      <c r="E722" s="464"/>
      <c r="F722" s="464"/>
    </row>
    <row r="723" spans="1:6" s="463" customFormat="1">
      <c r="D723" s="464"/>
      <c r="E723" s="464"/>
      <c r="F723" s="464"/>
    </row>
    <row r="724" spans="1:6" s="463" customFormat="1">
      <c r="B724" s="463" t="s">
        <v>1563</v>
      </c>
      <c r="C724" s="463" t="s">
        <v>1</v>
      </c>
      <c r="D724" s="464">
        <v>3</v>
      </c>
      <c r="E724" s="464"/>
      <c r="F724" s="464">
        <f>D724*E724</f>
        <v>0</v>
      </c>
    </row>
    <row r="725" spans="1:6" s="463" customFormat="1">
      <c r="D725" s="464"/>
      <c r="E725" s="464"/>
      <c r="F725" s="464"/>
    </row>
    <row r="726" spans="1:6" s="463" customFormat="1" ht="62.5">
      <c r="A726" s="463" t="s">
        <v>24</v>
      </c>
      <c r="B726" s="463" t="s">
        <v>1600</v>
      </c>
      <c r="D726" s="464"/>
      <c r="E726" s="464"/>
      <c r="F726" s="464"/>
    </row>
    <row r="727" spans="1:6" s="463" customFormat="1" ht="200">
      <c r="B727" s="463" t="s">
        <v>1601</v>
      </c>
      <c r="D727" s="464"/>
      <c r="E727" s="464"/>
      <c r="F727" s="464"/>
    </row>
    <row r="728" spans="1:6" s="463" customFormat="1">
      <c r="D728" s="464"/>
      <c r="E728" s="464"/>
      <c r="F728" s="464"/>
    </row>
    <row r="729" spans="1:6" s="463" customFormat="1">
      <c r="B729" s="463" t="s">
        <v>1563</v>
      </c>
      <c r="C729" s="463" t="s">
        <v>1</v>
      </c>
      <c r="D729" s="464">
        <v>24</v>
      </c>
      <c r="E729" s="464"/>
      <c r="F729" s="464">
        <f>D729*E729</f>
        <v>0</v>
      </c>
    </row>
    <row r="730" spans="1:6" s="463" customFormat="1">
      <c r="D730" s="464"/>
      <c r="E730" s="464"/>
      <c r="F730" s="464"/>
    </row>
    <row r="731" spans="1:6" s="463" customFormat="1" ht="62.5">
      <c r="A731" s="463" t="s">
        <v>25</v>
      </c>
      <c r="B731" s="463" t="s">
        <v>1602</v>
      </c>
      <c r="D731" s="464"/>
      <c r="E731" s="464"/>
      <c r="F731" s="464"/>
    </row>
    <row r="732" spans="1:6" s="463" customFormat="1" ht="325">
      <c r="B732" s="463" t="s">
        <v>1603</v>
      </c>
      <c r="D732" s="464"/>
      <c r="E732" s="464"/>
      <c r="F732" s="464"/>
    </row>
    <row r="733" spans="1:6" s="463" customFormat="1">
      <c r="D733" s="464"/>
      <c r="E733" s="464"/>
      <c r="F733" s="464"/>
    </row>
    <row r="734" spans="1:6" s="463" customFormat="1">
      <c r="B734" s="463" t="s">
        <v>1563</v>
      </c>
      <c r="C734" s="463" t="s">
        <v>1</v>
      </c>
      <c r="D734" s="464">
        <v>6</v>
      </c>
      <c r="E734" s="464"/>
      <c r="F734" s="464">
        <f>D734*E734</f>
        <v>0</v>
      </c>
    </row>
    <row r="735" spans="1:6" s="463" customFormat="1">
      <c r="D735" s="464"/>
      <c r="E735" s="464"/>
      <c r="F735" s="464"/>
    </row>
    <row r="736" spans="1:6" s="463" customFormat="1" ht="62.5">
      <c r="A736" s="463" t="s">
        <v>26</v>
      </c>
      <c r="B736" s="463" t="s">
        <v>1604</v>
      </c>
      <c r="D736" s="464"/>
      <c r="E736" s="464"/>
      <c r="F736" s="464"/>
    </row>
    <row r="737" spans="1:6" s="463" customFormat="1" ht="237.5">
      <c r="B737" s="463" t="s">
        <v>1605</v>
      </c>
      <c r="D737" s="464"/>
      <c r="E737" s="464"/>
      <c r="F737" s="464"/>
    </row>
    <row r="738" spans="1:6" s="463" customFormat="1">
      <c r="D738" s="464"/>
      <c r="E738" s="464"/>
      <c r="F738" s="464"/>
    </row>
    <row r="739" spans="1:6" s="463" customFormat="1">
      <c r="B739" s="463" t="s">
        <v>1563</v>
      </c>
      <c r="C739" s="463" t="s">
        <v>1</v>
      </c>
      <c r="D739" s="464">
        <v>24</v>
      </c>
      <c r="E739" s="464"/>
      <c r="F739" s="464">
        <f>D739*E739</f>
        <v>0</v>
      </c>
    </row>
    <row r="740" spans="1:6" s="463" customFormat="1">
      <c r="D740" s="464"/>
      <c r="E740" s="464"/>
      <c r="F740" s="464"/>
    </row>
    <row r="741" spans="1:6" s="463" customFormat="1" ht="75">
      <c r="A741" s="463" t="s">
        <v>27</v>
      </c>
      <c r="B741" s="463" t="s">
        <v>1606</v>
      </c>
      <c r="D741" s="464"/>
      <c r="E741" s="464"/>
      <c r="F741" s="464"/>
    </row>
    <row r="742" spans="1:6" s="463" customFormat="1" ht="237.5">
      <c r="B742" s="463" t="s">
        <v>1607</v>
      </c>
      <c r="D742" s="464"/>
      <c r="E742" s="464"/>
      <c r="F742" s="464"/>
    </row>
    <row r="743" spans="1:6" s="463" customFormat="1">
      <c r="D743" s="464"/>
      <c r="E743" s="464"/>
      <c r="F743" s="464"/>
    </row>
    <row r="744" spans="1:6" s="463" customFormat="1">
      <c r="B744" s="463" t="s">
        <v>1563</v>
      </c>
      <c r="C744" s="463" t="s">
        <v>1</v>
      </c>
      <c r="D744" s="464">
        <v>93</v>
      </c>
      <c r="E744" s="464"/>
      <c r="F744" s="464">
        <f>D744*E744</f>
        <v>0</v>
      </c>
    </row>
    <row r="745" spans="1:6" s="463" customFormat="1">
      <c r="D745" s="464"/>
      <c r="E745" s="464"/>
      <c r="F745" s="464"/>
    </row>
    <row r="746" spans="1:6" s="463" customFormat="1" ht="62.5">
      <c r="A746" s="463" t="s">
        <v>28</v>
      </c>
      <c r="B746" s="463" t="s">
        <v>1608</v>
      </c>
      <c r="D746" s="464"/>
      <c r="E746" s="464"/>
      <c r="F746" s="464"/>
    </row>
    <row r="747" spans="1:6" s="463" customFormat="1" ht="232.5" customHeight="1">
      <c r="B747" s="463" t="s">
        <v>1609</v>
      </c>
      <c r="D747" s="464"/>
      <c r="E747" s="464"/>
      <c r="F747" s="464"/>
    </row>
    <row r="748" spans="1:6" s="463" customFormat="1">
      <c r="D748" s="464"/>
      <c r="E748" s="464"/>
      <c r="F748" s="464"/>
    </row>
    <row r="749" spans="1:6" s="463" customFormat="1">
      <c r="B749" s="463" t="s">
        <v>1563</v>
      </c>
      <c r="C749" s="463" t="s">
        <v>1</v>
      </c>
      <c r="D749" s="464">
        <v>132</v>
      </c>
      <c r="E749" s="464"/>
      <c r="F749" s="464">
        <f>D749*E749</f>
        <v>0</v>
      </c>
    </row>
    <row r="750" spans="1:6" s="463" customFormat="1">
      <c r="D750" s="464"/>
      <c r="E750" s="464"/>
      <c r="F750" s="464"/>
    </row>
    <row r="751" spans="1:6" s="463" customFormat="1" ht="75">
      <c r="A751" s="463" t="s">
        <v>29</v>
      </c>
      <c r="B751" s="463" t="s">
        <v>1610</v>
      </c>
      <c r="D751" s="464"/>
      <c r="E751" s="464"/>
      <c r="F751" s="464"/>
    </row>
    <row r="752" spans="1:6" s="463" customFormat="1" ht="250">
      <c r="B752" s="463" t="s">
        <v>1611</v>
      </c>
      <c r="D752" s="464"/>
      <c r="E752" s="464"/>
      <c r="F752" s="464"/>
    </row>
    <row r="753" spans="1:6" s="463" customFormat="1">
      <c r="D753" s="464"/>
      <c r="E753" s="464"/>
      <c r="F753" s="464"/>
    </row>
    <row r="754" spans="1:6" s="463" customFormat="1">
      <c r="B754" s="463" t="s">
        <v>1563</v>
      </c>
      <c r="C754" s="463" t="s">
        <v>1</v>
      </c>
      <c r="D754" s="464">
        <v>18</v>
      </c>
      <c r="E754" s="464"/>
      <c r="F754" s="464">
        <f>D754*E754</f>
        <v>0</v>
      </c>
    </row>
    <row r="755" spans="1:6" s="463" customFormat="1">
      <c r="D755" s="464"/>
      <c r="E755" s="464"/>
      <c r="F755" s="464"/>
    </row>
    <row r="756" spans="1:6" s="463" customFormat="1" ht="75">
      <c r="A756" s="463" t="s">
        <v>30</v>
      </c>
      <c r="B756" s="463" t="s">
        <v>1612</v>
      </c>
      <c r="D756" s="464"/>
      <c r="E756" s="464"/>
      <c r="F756" s="464"/>
    </row>
    <row r="757" spans="1:6" s="463" customFormat="1" ht="275">
      <c r="B757" s="463" t="s">
        <v>1613</v>
      </c>
      <c r="D757" s="464"/>
      <c r="E757" s="464"/>
      <c r="F757" s="464"/>
    </row>
    <row r="758" spans="1:6" s="463" customFormat="1">
      <c r="D758" s="464"/>
      <c r="E758" s="464"/>
      <c r="F758" s="464"/>
    </row>
    <row r="759" spans="1:6" s="463" customFormat="1">
      <c r="B759" s="463" t="s">
        <v>1563</v>
      </c>
      <c r="C759" s="463" t="s">
        <v>1</v>
      </c>
      <c r="D759" s="464">
        <v>4</v>
      </c>
      <c r="E759" s="464"/>
      <c r="F759" s="464">
        <f>D759*E759</f>
        <v>0</v>
      </c>
    </row>
    <row r="760" spans="1:6" s="463" customFormat="1">
      <c r="D760" s="464"/>
      <c r="E760" s="464"/>
      <c r="F760" s="464"/>
    </row>
    <row r="761" spans="1:6" s="463" customFormat="1" ht="75">
      <c r="A761" s="463" t="s">
        <v>31</v>
      </c>
      <c r="B761" s="463" t="s">
        <v>1614</v>
      </c>
      <c r="D761" s="464"/>
      <c r="E761" s="464"/>
      <c r="F761" s="464"/>
    </row>
    <row r="762" spans="1:6" s="463" customFormat="1" ht="243" customHeight="1">
      <c r="B762" s="463" t="s">
        <v>1615</v>
      </c>
      <c r="D762" s="464"/>
      <c r="E762" s="464"/>
      <c r="F762" s="464"/>
    </row>
    <row r="763" spans="1:6" s="463" customFormat="1">
      <c r="D763" s="464"/>
      <c r="E763" s="464"/>
      <c r="F763" s="464"/>
    </row>
    <row r="764" spans="1:6" s="463" customFormat="1">
      <c r="B764" s="463" t="s">
        <v>1563</v>
      </c>
      <c r="C764" s="463" t="s">
        <v>1</v>
      </c>
      <c r="D764" s="464">
        <v>2</v>
      </c>
      <c r="E764" s="464"/>
      <c r="F764" s="464">
        <f>D764*E764</f>
        <v>0</v>
      </c>
    </row>
    <row r="765" spans="1:6" s="463" customFormat="1">
      <c r="D765" s="464"/>
      <c r="E765" s="464"/>
      <c r="F765" s="464"/>
    </row>
    <row r="766" spans="1:6" s="463" customFormat="1" ht="62.5">
      <c r="A766" s="463" t="s">
        <v>32</v>
      </c>
      <c r="B766" s="463" t="s">
        <v>1616</v>
      </c>
      <c r="D766" s="464"/>
      <c r="E766" s="464"/>
      <c r="F766" s="464"/>
    </row>
    <row r="767" spans="1:6" s="463" customFormat="1" ht="217.5" customHeight="1">
      <c r="B767" s="463" t="s">
        <v>1617</v>
      </c>
      <c r="D767" s="464"/>
      <c r="E767" s="464"/>
      <c r="F767" s="464"/>
    </row>
    <row r="768" spans="1:6" s="463" customFormat="1">
      <c r="D768" s="464"/>
      <c r="E768" s="464"/>
      <c r="F768" s="464"/>
    </row>
    <row r="769" spans="1:6" s="463" customFormat="1">
      <c r="B769" s="463" t="s">
        <v>1563</v>
      </c>
      <c r="C769" s="463" t="s">
        <v>1</v>
      </c>
      <c r="D769" s="464">
        <v>9</v>
      </c>
      <c r="E769" s="464"/>
      <c r="F769" s="464">
        <f>D769*E769</f>
        <v>0</v>
      </c>
    </row>
    <row r="770" spans="1:6" s="463" customFormat="1">
      <c r="D770" s="464"/>
      <c r="E770" s="464"/>
      <c r="F770" s="464"/>
    </row>
    <row r="771" spans="1:6" s="463" customFormat="1" ht="173.25" customHeight="1">
      <c r="A771" s="463" t="s">
        <v>67</v>
      </c>
      <c r="B771" s="463" t="s">
        <v>1618</v>
      </c>
      <c r="D771" s="464"/>
      <c r="E771" s="464"/>
      <c r="F771" s="464"/>
    </row>
    <row r="772" spans="1:6" s="463" customFormat="1" ht="187.5">
      <c r="B772" s="463" t="s">
        <v>1619</v>
      </c>
      <c r="D772" s="464"/>
      <c r="E772" s="464"/>
      <c r="F772" s="464"/>
    </row>
    <row r="773" spans="1:6" s="463" customFormat="1">
      <c r="D773" s="464"/>
      <c r="E773" s="464"/>
      <c r="F773" s="464"/>
    </row>
    <row r="774" spans="1:6" s="463" customFormat="1">
      <c r="B774" s="463" t="s">
        <v>1563</v>
      </c>
      <c r="C774" s="463" t="s">
        <v>1</v>
      </c>
      <c r="D774" s="464">
        <v>4</v>
      </c>
      <c r="E774" s="464"/>
      <c r="F774" s="464">
        <f>D774*E774</f>
        <v>0</v>
      </c>
    </row>
    <row r="775" spans="1:6" s="463" customFormat="1">
      <c r="D775" s="464"/>
      <c r="E775" s="464"/>
      <c r="F775" s="464"/>
    </row>
    <row r="776" spans="1:6" s="463" customFormat="1" ht="125">
      <c r="A776" s="463" t="s">
        <v>69</v>
      </c>
      <c r="B776" s="463" t="s">
        <v>1620</v>
      </c>
      <c r="D776" s="464"/>
      <c r="E776" s="464"/>
      <c r="F776" s="464"/>
    </row>
    <row r="777" spans="1:6" s="463" customFormat="1" ht="175">
      <c r="B777" s="463" t="s">
        <v>1621</v>
      </c>
      <c r="D777" s="464"/>
      <c r="E777" s="464"/>
      <c r="F777" s="464"/>
    </row>
    <row r="778" spans="1:6" s="463" customFormat="1">
      <c r="D778" s="464"/>
      <c r="E778" s="464"/>
      <c r="F778" s="464"/>
    </row>
    <row r="779" spans="1:6" s="463" customFormat="1">
      <c r="B779" s="463" t="s">
        <v>1563</v>
      </c>
      <c r="C779" s="463" t="s">
        <v>1</v>
      </c>
      <c r="D779" s="464">
        <v>4</v>
      </c>
      <c r="E779" s="464"/>
      <c r="F779" s="464">
        <f>D779*E779</f>
        <v>0</v>
      </c>
    </row>
    <row r="780" spans="1:6" s="463" customFormat="1">
      <c r="D780" s="464"/>
      <c r="E780" s="464"/>
      <c r="F780" s="464"/>
    </row>
    <row r="781" spans="1:6" s="463" customFormat="1" ht="137.5">
      <c r="A781" s="463" t="s">
        <v>71</v>
      </c>
      <c r="B781" s="463" t="s">
        <v>1622</v>
      </c>
      <c r="D781" s="464"/>
      <c r="E781" s="464"/>
      <c r="F781" s="464"/>
    </row>
    <row r="782" spans="1:6" s="463" customFormat="1" ht="162.5">
      <c r="B782" s="463" t="s">
        <v>1623</v>
      </c>
      <c r="D782" s="464"/>
      <c r="E782" s="464"/>
      <c r="F782" s="464"/>
    </row>
    <row r="783" spans="1:6" s="463" customFormat="1">
      <c r="D783" s="464"/>
      <c r="E783" s="464"/>
      <c r="F783" s="464"/>
    </row>
    <row r="784" spans="1:6" s="463" customFormat="1">
      <c r="B784" s="463" t="s">
        <v>1563</v>
      </c>
      <c r="C784" s="463" t="s">
        <v>1</v>
      </c>
      <c r="D784" s="464">
        <v>4</v>
      </c>
      <c r="E784" s="464"/>
      <c r="F784" s="464">
        <f>D784*E784</f>
        <v>0</v>
      </c>
    </row>
    <row r="785" spans="1:6" s="463" customFormat="1">
      <c r="D785" s="464"/>
      <c r="E785" s="464"/>
      <c r="F785" s="464"/>
    </row>
    <row r="786" spans="1:6" s="463" customFormat="1" ht="150">
      <c r="A786" s="463" t="s">
        <v>72</v>
      </c>
      <c r="B786" s="463" t="s">
        <v>1624</v>
      </c>
      <c r="D786" s="464"/>
      <c r="E786" s="464"/>
      <c r="F786" s="464"/>
    </row>
    <row r="787" spans="1:6" s="463" customFormat="1" ht="242.25" customHeight="1">
      <c r="B787" s="463" t="s">
        <v>1625</v>
      </c>
      <c r="D787" s="464"/>
      <c r="E787" s="464"/>
      <c r="F787" s="464"/>
    </row>
    <row r="788" spans="1:6" s="463" customFormat="1">
      <c r="D788" s="464"/>
      <c r="E788" s="464"/>
      <c r="F788" s="464"/>
    </row>
    <row r="789" spans="1:6" s="463" customFormat="1">
      <c r="B789" s="463" t="s">
        <v>1563</v>
      </c>
      <c r="C789" s="463" t="s">
        <v>1</v>
      </c>
      <c r="D789" s="464">
        <v>3</v>
      </c>
      <c r="E789" s="464"/>
      <c r="F789" s="464">
        <f>D789*E789</f>
        <v>0</v>
      </c>
    </row>
    <row r="790" spans="1:6" s="463" customFormat="1">
      <c r="D790" s="464"/>
      <c r="E790" s="464"/>
      <c r="F790" s="464"/>
    </row>
    <row r="791" spans="1:6" s="463" customFormat="1" ht="100">
      <c r="A791" s="463" t="s">
        <v>73</v>
      </c>
      <c r="B791" s="463" t="s">
        <v>1626</v>
      </c>
      <c r="D791" s="464"/>
      <c r="E791" s="464"/>
      <c r="F791" s="464"/>
    </row>
    <row r="792" spans="1:6" s="463" customFormat="1" ht="150">
      <c r="B792" s="463" t="s">
        <v>1627</v>
      </c>
      <c r="D792" s="464"/>
      <c r="E792" s="464"/>
      <c r="F792" s="464"/>
    </row>
    <row r="793" spans="1:6" s="463" customFormat="1">
      <c r="D793" s="464"/>
      <c r="E793" s="464"/>
      <c r="F793" s="464"/>
    </row>
    <row r="794" spans="1:6" s="463" customFormat="1">
      <c r="B794" s="463" t="s">
        <v>1563</v>
      </c>
      <c r="C794" s="463" t="s">
        <v>1</v>
      </c>
      <c r="D794" s="464">
        <v>12</v>
      </c>
      <c r="E794" s="464"/>
      <c r="F794" s="464">
        <f>D794*E794</f>
        <v>0</v>
      </c>
    </row>
    <row r="795" spans="1:6" s="463" customFormat="1">
      <c r="D795" s="464"/>
      <c r="E795" s="464"/>
      <c r="F795" s="464"/>
    </row>
    <row r="796" spans="1:6" s="463" customFormat="1" ht="37.5">
      <c r="A796" s="463" t="s">
        <v>76</v>
      </c>
      <c r="B796" s="463" t="s">
        <v>1628</v>
      </c>
      <c r="D796" s="464"/>
      <c r="E796" s="464"/>
      <c r="F796" s="464"/>
    </row>
    <row r="797" spans="1:6" s="463" customFormat="1" ht="62.5">
      <c r="B797" s="463" t="s">
        <v>1629</v>
      </c>
      <c r="D797" s="464"/>
      <c r="E797" s="464"/>
      <c r="F797" s="464"/>
    </row>
    <row r="798" spans="1:6" s="463" customFormat="1">
      <c r="D798" s="464"/>
      <c r="E798" s="464"/>
      <c r="F798" s="464"/>
    </row>
    <row r="799" spans="1:6" s="463" customFormat="1">
      <c r="B799" s="463" t="s">
        <v>1563</v>
      </c>
      <c r="C799" s="463" t="s">
        <v>1</v>
      </c>
      <c r="D799" s="464">
        <v>1</v>
      </c>
      <c r="E799" s="464"/>
      <c r="F799" s="464">
        <f>D799*E799</f>
        <v>0</v>
      </c>
    </row>
    <row r="800" spans="1:6" s="463" customFormat="1">
      <c r="D800" s="464"/>
      <c r="E800" s="464"/>
      <c r="F800" s="464"/>
    </row>
    <row r="801" spans="1:6" s="463" customFormat="1" ht="37.5">
      <c r="A801" s="463" t="s">
        <v>81</v>
      </c>
      <c r="B801" s="463" t="s">
        <v>1630</v>
      </c>
      <c r="D801" s="464"/>
      <c r="E801" s="464"/>
      <c r="F801" s="464"/>
    </row>
    <row r="802" spans="1:6" s="463" customFormat="1" ht="62.5">
      <c r="B802" s="463" t="s">
        <v>1631</v>
      </c>
      <c r="D802" s="464"/>
      <c r="E802" s="464"/>
      <c r="F802" s="464"/>
    </row>
    <row r="803" spans="1:6" s="463" customFormat="1">
      <c r="D803" s="464"/>
      <c r="E803" s="464"/>
      <c r="F803" s="464"/>
    </row>
    <row r="804" spans="1:6" s="463" customFormat="1">
      <c r="B804" s="463" t="s">
        <v>1563</v>
      </c>
      <c r="C804" s="463" t="s">
        <v>1</v>
      </c>
      <c r="D804" s="464">
        <v>12</v>
      </c>
      <c r="E804" s="464"/>
      <c r="F804" s="464">
        <f>D804*E804</f>
        <v>0</v>
      </c>
    </row>
    <row r="805" spans="1:6" s="463" customFormat="1">
      <c r="D805" s="464"/>
      <c r="E805" s="464"/>
      <c r="F805" s="464"/>
    </row>
    <row r="806" spans="1:6" s="463" customFormat="1" ht="112.5">
      <c r="A806" s="463" t="s">
        <v>83</v>
      </c>
      <c r="B806" s="463" t="s">
        <v>1632</v>
      </c>
      <c r="D806" s="464"/>
      <c r="E806" s="464"/>
      <c r="F806" s="464"/>
    </row>
    <row r="807" spans="1:6" s="463" customFormat="1" ht="100">
      <c r="B807" s="463" t="s">
        <v>1633</v>
      </c>
      <c r="D807" s="464"/>
      <c r="E807" s="464"/>
      <c r="F807" s="464"/>
    </row>
    <row r="808" spans="1:6" s="463" customFormat="1">
      <c r="D808" s="464"/>
      <c r="E808" s="464"/>
      <c r="F808" s="464"/>
    </row>
    <row r="809" spans="1:6" s="463" customFormat="1">
      <c r="B809" s="463" t="s">
        <v>1563</v>
      </c>
      <c r="C809" s="463" t="s">
        <v>1</v>
      </c>
      <c r="D809" s="464">
        <v>106</v>
      </c>
      <c r="E809" s="464"/>
      <c r="F809" s="464">
        <f>D809*E809</f>
        <v>0</v>
      </c>
    </row>
    <row r="810" spans="1:6" s="463" customFormat="1">
      <c r="D810" s="464"/>
      <c r="E810" s="464"/>
      <c r="F810" s="464"/>
    </row>
    <row r="811" spans="1:6" s="463" customFormat="1" ht="125">
      <c r="A811" s="463" t="s">
        <v>84</v>
      </c>
      <c r="B811" s="463" t="s">
        <v>1634</v>
      </c>
      <c r="D811" s="464"/>
      <c r="E811" s="464"/>
      <c r="F811" s="464"/>
    </row>
    <row r="812" spans="1:6" s="463" customFormat="1" ht="162.5">
      <c r="B812" s="463" t="s">
        <v>1635</v>
      </c>
      <c r="D812" s="464"/>
      <c r="E812" s="464"/>
      <c r="F812" s="464"/>
    </row>
    <row r="813" spans="1:6" s="463" customFormat="1">
      <c r="D813" s="464"/>
      <c r="E813" s="464"/>
      <c r="F813" s="464"/>
    </row>
    <row r="814" spans="1:6" s="463" customFormat="1">
      <c r="B814" s="463" t="s">
        <v>1563</v>
      </c>
      <c r="C814" s="463" t="s">
        <v>1</v>
      </c>
      <c r="D814" s="464">
        <v>88</v>
      </c>
      <c r="E814" s="464"/>
      <c r="F814" s="464">
        <f>D814*E814</f>
        <v>0</v>
      </c>
    </row>
    <row r="815" spans="1:6" s="463" customFormat="1">
      <c r="D815" s="464"/>
      <c r="E815" s="464"/>
      <c r="F815" s="464"/>
    </row>
    <row r="816" spans="1:6" s="463" customFormat="1" ht="25">
      <c r="A816" s="463" t="s">
        <v>85</v>
      </c>
      <c r="B816" s="463" t="s">
        <v>1636</v>
      </c>
      <c r="D816" s="464"/>
      <c r="E816" s="464"/>
      <c r="F816" s="464"/>
    </row>
    <row r="817" spans="1:6" s="463" customFormat="1" ht="81" customHeight="1">
      <c r="B817" s="463" t="s">
        <v>1637</v>
      </c>
      <c r="D817" s="464"/>
      <c r="E817" s="464"/>
      <c r="F817" s="464"/>
    </row>
    <row r="818" spans="1:6" s="463" customFormat="1">
      <c r="D818" s="464"/>
      <c r="E818" s="464"/>
      <c r="F818" s="464"/>
    </row>
    <row r="819" spans="1:6" s="463" customFormat="1">
      <c r="B819" s="463" t="s">
        <v>1563</v>
      </c>
      <c r="C819" s="463" t="s">
        <v>1</v>
      </c>
      <c r="D819" s="464">
        <v>10</v>
      </c>
      <c r="E819" s="464"/>
      <c r="F819" s="464">
        <f>D819*E819</f>
        <v>0</v>
      </c>
    </row>
    <row r="820" spans="1:6" s="463" customFormat="1">
      <c r="D820" s="464"/>
      <c r="E820" s="464"/>
      <c r="F820" s="464"/>
    </row>
    <row r="821" spans="1:6" s="463" customFormat="1" ht="112.5">
      <c r="A821" s="463" t="s">
        <v>87</v>
      </c>
      <c r="B821" s="463" t="s">
        <v>1632</v>
      </c>
      <c r="D821" s="464"/>
      <c r="E821" s="464"/>
      <c r="F821" s="464"/>
    </row>
    <row r="822" spans="1:6" s="463" customFormat="1" ht="100">
      <c r="B822" s="463" t="s">
        <v>1633</v>
      </c>
      <c r="D822" s="464"/>
      <c r="E822" s="464"/>
      <c r="F822" s="464"/>
    </row>
    <row r="823" spans="1:6" s="463" customFormat="1">
      <c r="D823" s="464"/>
      <c r="E823" s="464"/>
      <c r="F823" s="464"/>
    </row>
    <row r="824" spans="1:6" s="463" customFormat="1">
      <c r="B824" s="463" t="s">
        <v>1563</v>
      </c>
      <c r="C824" s="463" t="s">
        <v>1</v>
      </c>
      <c r="D824" s="464">
        <v>1</v>
      </c>
      <c r="E824" s="464"/>
      <c r="F824" s="464">
        <f>D824*E824</f>
        <v>0</v>
      </c>
    </row>
    <row r="825" spans="1:6" s="463" customFormat="1">
      <c r="D825" s="464"/>
      <c r="E825" s="464"/>
      <c r="F825" s="464"/>
    </row>
    <row r="826" spans="1:6" s="463" customFormat="1" ht="137.5">
      <c r="A826" s="463" t="s">
        <v>88</v>
      </c>
      <c r="B826" s="463" t="s">
        <v>1638</v>
      </c>
      <c r="D826" s="464"/>
      <c r="E826" s="464"/>
      <c r="F826" s="464"/>
    </row>
    <row r="827" spans="1:6" s="463" customFormat="1" ht="188.25" customHeight="1">
      <c r="B827" s="463" t="s">
        <v>1639</v>
      </c>
      <c r="D827" s="464"/>
      <c r="E827" s="464"/>
      <c r="F827" s="464"/>
    </row>
    <row r="828" spans="1:6" s="463" customFormat="1">
      <c r="D828" s="464"/>
      <c r="E828" s="464"/>
      <c r="F828" s="464"/>
    </row>
    <row r="829" spans="1:6" s="463" customFormat="1">
      <c r="B829" s="463" t="s">
        <v>1563</v>
      </c>
      <c r="C829" s="463" t="s">
        <v>1</v>
      </c>
      <c r="D829" s="464">
        <v>1</v>
      </c>
      <c r="E829" s="464"/>
      <c r="F829" s="464">
        <f>D829*E829</f>
        <v>0</v>
      </c>
    </row>
    <row r="830" spans="1:6" s="463" customFormat="1">
      <c r="D830" s="464"/>
      <c r="E830" s="464"/>
      <c r="F830" s="464"/>
    </row>
    <row r="831" spans="1:6" s="463" customFormat="1" ht="87.5">
      <c r="A831" s="463" t="s">
        <v>92</v>
      </c>
      <c r="B831" s="463" t="s">
        <v>1640</v>
      </c>
      <c r="D831" s="464"/>
      <c r="E831" s="464"/>
      <c r="F831" s="464"/>
    </row>
    <row r="832" spans="1:6" s="463" customFormat="1">
      <c r="D832" s="464"/>
      <c r="E832" s="464"/>
      <c r="F832" s="464"/>
    </row>
    <row r="833" spans="1:6" s="463" customFormat="1">
      <c r="B833" s="463" t="s">
        <v>1563</v>
      </c>
      <c r="C833" s="463" t="s">
        <v>1</v>
      </c>
      <c r="D833" s="464">
        <v>1</v>
      </c>
      <c r="E833" s="464"/>
      <c r="F833" s="464">
        <f>D833*E833</f>
        <v>0</v>
      </c>
    </row>
    <row r="834" spans="1:6" s="463" customFormat="1">
      <c r="D834" s="464"/>
      <c r="E834" s="464"/>
      <c r="F834" s="464"/>
    </row>
    <row r="835" spans="1:6" s="463" customFormat="1">
      <c r="D835" s="464"/>
      <c r="E835" s="464"/>
      <c r="F835" s="464"/>
    </row>
    <row r="836" spans="1:6" s="463" customFormat="1">
      <c r="D836" s="464"/>
      <c r="E836" s="464"/>
      <c r="F836" s="464"/>
    </row>
    <row r="837" spans="1:6" s="463" customFormat="1">
      <c r="B837" s="463" t="s">
        <v>1641</v>
      </c>
      <c r="D837" s="464"/>
      <c r="E837" s="464"/>
      <c r="F837" s="464"/>
    </row>
    <row r="838" spans="1:6" s="463" customFormat="1">
      <c r="D838" s="464"/>
      <c r="E838" s="464"/>
      <c r="F838" s="464"/>
    </row>
    <row r="839" spans="1:6" s="467" customFormat="1" ht="13">
      <c r="B839" s="467" t="s">
        <v>1642</v>
      </c>
      <c r="D839" s="468"/>
      <c r="E839" s="468"/>
      <c r="F839" s="468">
        <f>SUM(F619:F838)</f>
        <v>0</v>
      </c>
    </row>
    <row r="840" spans="1:6" s="463" customFormat="1">
      <c r="D840" s="464"/>
      <c r="E840" s="464"/>
      <c r="F840" s="464"/>
    </row>
    <row r="841" spans="1:6" s="471" customFormat="1" ht="13">
      <c r="A841" s="471" t="s">
        <v>1643</v>
      </c>
      <c r="B841" s="471" t="s">
        <v>1644</v>
      </c>
      <c r="D841" s="472"/>
      <c r="E841" s="472"/>
      <c r="F841" s="472"/>
    </row>
    <row r="842" spans="1:6" s="463" customFormat="1">
      <c r="D842" s="464"/>
      <c r="E842" s="464"/>
      <c r="F842" s="464"/>
    </row>
    <row r="843" spans="1:6" s="463" customFormat="1" ht="25">
      <c r="A843" s="463" t="s">
        <v>0</v>
      </c>
      <c r="B843" s="463" t="s">
        <v>1645</v>
      </c>
      <c r="D843" s="464"/>
      <c r="E843" s="464"/>
      <c r="F843" s="464"/>
    </row>
    <row r="844" spans="1:6" s="463" customFormat="1">
      <c r="B844" s="463" t="s">
        <v>1646</v>
      </c>
      <c r="C844" s="463" t="s">
        <v>1</v>
      </c>
      <c r="D844" s="464">
        <v>175</v>
      </c>
      <c r="E844" s="464"/>
      <c r="F844" s="464">
        <f>E844*D844</f>
        <v>0</v>
      </c>
    </row>
    <row r="845" spans="1:6" s="463" customFormat="1">
      <c r="B845" s="463" t="s">
        <v>1647</v>
      </c>
      <c r="C845" s="463" t="s">
        <v>1</v>
      </c>
      <c r="D845" s="464">
        <v>30</v>
      </c>
      <c r="E845" s="464"/>
      <c r="F845" s="464">
        <f t="shared" ref="F845:F864" si="37">E845*D845</f>
        <v>0</v>
      </c>
    </row>
    <row r="846" spans="1:6" s="463" customFormat="1">
      <c r="B846" s="463" t="s">
        <v>1648</v>
      </c>
      <c r="C846" s="463" t="s">
        <v>1</v>
      </c>
      <c r="D846" s="464">
        <v>10</v>
      </c>
      <c r="E846" s="464"/>
      <c r="F846" s="464">
        <f t="shared" si="37"/>
        <v>0</v>
      </c>
    </row>
    <row r="847" spans="1:6" s="463" customFormat="1">
      <c r="B847" s="463" t="s">
        <v>1649</v>
      </c>
      <c r="C847" s="463" t="s">
        <v>1</v>
      </c>
      <c r="D847" s="464">
        <v>12</v>
      </c>
      <c r="E847" s="464"/>
      <c r="F847" s="464">
        <f t="shared" si="37"/>
        <v>0</v>
      </c>
    </row>
    <row r="848" spans="1:6" s="463" customFormat="1">
      <c r="B848" s="463" t="s">
        <v>1650</v>
      </c>
      <c r="C848" s="463" t="s">
        <v>1</v>
      </c>
      <c r="D848" s="464">
        <v>6</v>
      </c>
      <c r="E848" s="464"/>
      <c r="F848" s="464">
        <f t="shared" si="37"/>
        <v>0</v>
      </c>
    </row>
    <row r="849" spans="2:6" s="463" customFormat="1">
      <c r="B849" s="463" t="s">
        <v>1651</v>
      </c>
      <c r="C849" s="463" t="s">
        <v>1</v>
      </c>
      <c r="D849" s="464">
        <f>D848</f>
        <v>6</v>
      </c>
      <c r="E849" s="464"/>
      <c r="F849" s="464">
        <f t="shared" si="37"/>
        <v>0</v>
      </c>
    </row>
    <row r="850" spans="2:6" s="463" customFormat="1">
      <c r="B850" s="463" t="s">
        <v>1652</v>
      </c>
      <c r="C850" s="463" t="s">
        <v>1</v>
      </c>
      <c r="D850" s="464">
        <v>16</v>
      </c>
      <c r="E850" s="464"/>
      <c r="F850" s="464">
        <f t="shared" si="37"/>
        <v>0</v>
      </c>
    </row>
    <row r="851" spans="2:6" s="463" customFormat="1">
      <c r="B851" s="463" t="s">
        <v>1653</v>
      </c>
      <c r="C851" s="463" t="s">
        <v>1</v>
      </c>
      <c r="D851" s="464">
        <f>D850</f>
        <v>16</v>
      </c>
      <c r="E851" s="464"/>
      <c r="F851" s="464">
        <f t="shared" si="37"/>
        <v>0</v>
      </c>
    </row>
    <row r="852" spans="2:6" s="463" customFormat="1">
      <c r="B852" s="463" t="s">
        <v>1654</v>
      </c>
      <c r="C852" s="463" t="s">
        <v>1</v>
      </c>
      <c r="D852" s="464">
        <v>1</v>
      </c>
      <c r="E852" s="464"/>
      <c r="F852" s="464">
        <f>E852*D852</f>
        <v>0</v>
      </c>
    </row>
    <row r="853" spans="2:6" s="463" customFormat="1">
      <c r="B853" s="463" t="s">
        <v>1655</v>
      </c>
      <c r="C853" s="463" t="s">
        <v>1</v>
      </c>
      <c r="D853" s="464">
        <f>D852</f>
        <v>1</v>
      </c>
      <c r="E853" s="464"/>
      <c r="F853" s="464">
        <f>E853*D853</f>
        <v>0</v>
      </c>
    </row>
    <row r="854" spans="2:6" s="463" customFormat="1">
      <c r="B854" s="463" t="s">
        <v>1656</v>
      </c>
      <c r="C854" s="463" t="s">
        <v>1</v>
      </c>
      <c r="D854" s="464">
        <v>5</v>
      </c>
      <c r="E854" s="464"/>
      <c r="F854" s="464">
        <f t="shared" si="37"/>
        <v>0</v>
      </c>
    </row>
    <row r="855" spans="2:6" s="463" customFormat="1">
      <c r="B855" s="463" t="s">
        <v>1657</v>
      </c>
      <c r="C855" s="463" t="s">
        <v>1</v>
      </c>
      <c r="D855" s="464">
        <v>1</v>
      </c>
      <c r="E855" s="464"/>
      <c r="F855" s="464">
        <f t="shared" si="37"/>
        <v>0</v>
      </c>
    </row>
    <row r="856" spans="2:6" s="463" customFormat="1">
      <c r="B856" s="463" t="s">
        <v>1658</v>
      </c>
      <c r="C856" s="463" t="s">
        <v>1</v>
      </c>
      <c r="D856" s="464">
        <v>4</v>
      </c>
      <c r="E856" s="464"/>
      <c r="F856" s="464">
        <f t="shared" si="37"/>
        <v>0</v>
      </c>
    </row>
    <row r="857" spans="2:6" s="463" customFormat="1">
      <c r="B857" s="463" t="s">
        <v>1659</v>
      </c>
      <c r="C857" s="463" t="s">
        <v>1</v>
      </c>
      <c r="D857" s="464">
        <v>160</v>
      </c>
      <c r="E857" s="464"/>
      <c r="F857" s="464">
        <f t="shared" si="37"/>
        <v>0</v>
      </c>
    </row>
    <row r="858" spans="2:6" s="463" customFormat="1">
      <c r="B858" s="463" t="s">
        <v>1660</v>
      </c>
      <c r="C858" s="463" t="s">
        <v>1</v>
      </c>
      <c r="D858" s="464">
        <v>145</v>
      </c>
      <c r="E858" s="464"/>
      <c r="F858" s="464">
        <f t="shared" si="37"/>
        <v>0</v>
      </c>
    </row>
    <row r="859" spans="2:6" s="463" customFormat="1">
      <c r="B859" s="463" t="s">
        <v>1661</v>
      </c>
      <c r="C859" s="463" t="s">
        <v>1</v>
      </c>
      <c r="D859" s="464">
        <v>12</v>
      </c>
      <c r="E859" s="464"/>
      <c r="F859" s="464">
        <f t="shared" si="37"/>
        <v>0</v>
      </c>
    </row>
    <row r="860" spans="2:6" s="463" customFormat="1">
      <c r="B860" s="463" t="s">
        <v>1651</v>
      </c>
      <c r="C860" s="463" t="s">
        <v>1</v>
      </c>
      <c r="D860" s="464">
        <f>D859</f>
        <v>12</v>
      </c>
      <c r="E860" s="464"/>
      <c r="F860" s="464">
        <f t="shared" si="37"/>
        <v>0</v>
      </c>
    </row>
    <row r="861" spans="2:6" s="463" customFormat="1">
      <c r="B861" s="463" t="s">
        <v>1661</v>
      </c>
      <c r="C861" s="463" t="s">
        <v>1</v>
      </c>
      <c r="D861" s="464">
        <v>12</v>
      </c>
      <c r="E861" s="464"/>
      <c r="F861" s="464">
        <f t="shared" si="37"/>
        <v>0</v>
      </c>
    </row>
    <row r="862" spans="2:6" s="463" customFormat="1">
      <c r="B862" s="463" t="s">
        <v>1662</v>
      </c>
      <c r="C862" s="463" t="s">
        <v>1</v>
      </c>
      <c r="D862" s="464">
        <f>D861/2</f>
        <v>6</v>
      </c>
      <c r="E862" s="464"/>
      <c r="F862" s="464">
        <f t="shared" si="37"/>
        <v>0</v>
      </c>
    </row>
    <row r="863" spans="2:6" s="463" customFormat="1">
      <c r="B863" s="463" t="s">
        <v>1663</v>
      </c>
      <c r="C863" s="463" t="s">
        <v>1</v>
      </c>
      <c r="D863" s="464">
        <v>128</v>
      </c>
      <c r="E863" s="464"/>
      <c r="F863" s="464">
        <f t="shared" si="37"/>
        <v>0</v>
      </c>
    </row>
    <row r="864" spans="2:6" s="463" customFormat="1">
      <c r="B864" s="463" t="s">
        <v>1664</v>
      </c>
      <c r="C864" s="463" t="s">
        <v>1</v>
      </c>
      <c r="D864" s="464">
        <f>D863</f>
        <v>128</v>
      </c>
      <c r="E864" s="464"/>
      <c r="F864" s="464">
        <f t="shared" si="37"/>
        <v>0</v>
      </c>
    </row>
    <row r="865" spans="1:6" s="463" customFormat="1">
      <c r="B865" s="463" t="s">
        <v>1665</v>
      </c>
      <c r="C865" s="463" t="s">
        <v>1</v>
      </c>
      <c r="D865" s="464">
        <v>9</v>
      </c>
      <c r="E865" s="464"/>
      <c r="F865" s="464">
        <f>E865*D865</f>
        <v>0</v>
      </c>
    </row>
    <row r="866" spans="1:6" s="463" customFormat="1">
      <c r="B866" s="463" t="s">
        <v>1666</v>
      </c>
      <c r="C866" s="463" t="s">
        <v>1</v>
      </c>
      <c r="D866" s="464">
        <v>6</v>
      </c>
      <c r="E866" s="464"/>
      <c r="F866" s="464">
        <f>E866*D866</f>
        <v>0</v>
      </c>
    </row>
    <row r="867" spans="1:6" s="463" customFormat="1">
      <c r="B867" s="463" t="s">
        <v>1667</v>
      </c>
      <c r="C867" s="463" t="s">
        <v>1</v>
      </c>
      <c r="D867" s="464">
        <v>2</v>
      </c>
      <c r="E867" s="464"/>
      <c r="F867" s="464">
        <f>E867*D867</f>
        <v>0</v>
      </c>
    </row>
    <row r="868" spans="1:6" s="463" customFormat="1">
      <c r="B868" s="463" t="s">
        <v>1668</v>
      </c>
      <c r="C868" s="463" t="s">
        <v>1</v>
      </c>
      <c r="D868" s="464">
        <v>4</v>
      </c>
      <c r="E868" s="464"/>
      <c r="F868" s="464">
        <f>E868*D868</f>
        <v>0</v>
      </c>
    </row>
    <row r="869" spans="1:6" s="463" customFormat="1">
      <c r="D869" s="464"/>
      <c r="E869" s="464"/>
      <c r="F869" s="464"/>
    </row>
    <row r="870" spans="1:6" s="463" customFormat="1">
      <c r="D870" s="464"/>
      <c r="E870" s="464"/>
      <c r="F870" s="464"/>
    </row>
    <row r="871" spans="1:6" s="463" customFormat="1" ht="50">
      <c r="A871" s="463" t="s">
        <v>2</v>
      </c>
      <c r="B871" s="463" t="s">
        <v>1669</v>
      </c>
      <c r="C871" s="463" t="s">
        <v>1</v>
      </c>
      <c r="D871" s="464">
        <v>19</v>
      </c>
      <c r="E871" s="464"/>
      <c r="F871" s="464">
        <f>SUM(D871*E871)</f>
        <v>0</v>
      </c>
    </row>
    <row r="872" spans="1:6" s="463" customFormat="1">
      <c r="D872" s="464"/>
      <c r="E872" s="464"/>
      <c r="F872" s="464"/>
    </row>
    <row r="873" spans="1:6" s="463" customFormat="1" ht="50">
      <c r="A873" s="463" t="s">
        <v>3</v>
      </c>
      <c r="B873" s="463" t="s">
        <v>1670</v>
      </c>
      <c r="C873" s="463" t="s">
        <v>1</v>
      </c>
      <c r="D873" s="464">
        <v>30</v>
      </c>
      <c r="E873" s="464"/>
      <c r="F873" s="464">
        <f>SUM(D873*E873)</f>
        <v>0</v>
      </c>
    </row>
    <row r="874" spans="1:6" s="463" customFormat="1">
      <c r="D874" s="464"/>
      <c r="E874" s="464"/>
      <c r="F874" s="464"/>
    </row>
    <row r="875" spans="1:6" s="463" customFormat="1" ht="50">
      <c r="A875" s="463" t="s">
        <v>4</v>
      </c>
      <c r="B875" s="463" t="s">
        <v>1671</v>
      </c>
      <c r="C875" s="463" t="s">
        <v>1</v>
      </c>
      <c r="D875" s="464">
        <v>24</v>
      </c>
      <c r="E875" s="464"/>
      <c r="F875" s="464">
        <f>SUM(D875*E875)</f>
        <v>0</v>
      </c>
    </row>
    <row r="876" spans="1:6" s="463" customFormat="1">
      <c r="D876" s="464"/>
      <c r="E876" s="464"/>
      <c r="F876" s="464"/>
    </row>
    <row r="877" spans="1:6" s="463" customFormat="1">
      <c r="A877" s="463" t="s">
        <v>5</v>
      </c>
      <c r="B877" s="463" t="s">
        <v>1672</v>
      </c>
      <c r="C877" s="463" t="s">
        <v>1</v>
      </c>
      <c r="D877" s="464">
        <v>60</v>
      </c>
      <c r="E877" s="464"/>
      <c r="F877" s="464">
        <f>D877*E877</f>
        <v>0</v>
      </c>
    </row>
    <row r="878" spans="1:6" s="463" customFormat="1">
      <c r="D878" s="464"/>
      <c r="E878" s="464"/>
      <c r="F878" s="464"/>
    </row>
    <row r="879" spans="1:6" s="463" customFormat="1">
      <c r="A879" s="463" t="s">
        <v>8</v>
      </c>
      <c r="B879" s="463" t="s">
        <v>1673</v>
      </c>
      <c r="C879" s="463" t="s">
        <v>1</v>
      </c>
      <c r="D879" s="464">
        <v>300</v>
      </c>
      <c r="E879" s="464"/>
      <c r="F879" s="464">
        <f>D879*E879</f>
        <v>0</v>
      </c>
    </row>
    <row r="880" spans="1:6" s="463" customFormat="1">
      <c r="D880" s="464"/>
      <c r="E880" s="464"/>
      <c r="F880" s="464"/>
    </row>
    <row r="881" spans="1:6" s="463" customFormat="1">
      <c r="A881" s="463" t="s">
        <v>9</v>
      </c>
      <c r="B881" s="463" t="s">
        <v>1674</v>
      </c>
      <c r="D881" s="464"/>
      <c r="E881" s="464"/>
      <c r="F881" s="464"/>
    </row>
    <row r="882" spans="1:6" s="463" customFormat="1">
      <c r="B882" s="463" t="s">
        <v>1675</v>
      </c>
      <c r="C882" s="463" t="s">
        <v>1</v>
      </c>
      <c r="D882" s="464">
        <v>1</v>
      </c>
      <c r="E882" s="464"/>
      <c r="F882" s="464">
        <f>SUM(D882*E882)</f>
        <v>0</v>
      </c>
    </row>
    <row r="883" spans="1:6" s="463" customFormat="1">
      <c r="B883" s="463" t="s">
        <v>1676</v>
      </c>
      <c r="C883" s="463" t="s">
        <v>1</v>
      </c>
      <c r="D883" s="464">
        <v>1</v>
      </c>
      <c r="E883" s="464"/>
      <c r="F883" s="464">
        <f>SUM(D883*E883)</f>
        <v>0</v>
      </c>
    </row>
    <row r="884" spans="1:6" s="463" customFormat="1">
      <c r="B884" s="463" t="s">
        <v>1677</v>
      </c>
      <c r="C884" s="463" t="s">
        <v>1</v>
      </c>
      <c r="D884" s="464">
        <v>1</v>
      </c>
      <c r="E884" s="464"/>
      <c r="F884" s="464">
        <f>SUM(D884*E884)</f>
        <v>0</v>
      </c>
    </row>
    <row r="885" spans="1:6" s="463" customFormat="1">
      <c r="B885" s="463" t="s">
        <v>1678</v>
      </c>
      <c r="C885" s="463" t="s">
        <v>1</v>
      </c>
      <c r="D885" s="464">
        <v>1</v>
      </c>
      <c r="E885" s="464"/>
      <c r="F885" s="464">
        <f>SUM(D885*E885)</f>
        <v>0</v>
      </c>
    </row>
    <row r="886" spans="1:6" s="463" customFormat="1">
      <c r="C886" s="463" t="s">
        <v>1438</v>
      </c>
      <c r="D886" s="464">
        <v>1</v>
      </c>
      <c r="E886" s="464"/>
      <c r="F886" s="464"/>
    </row>
    <row r="887" spans="1:6" s="463" customFormat="1">
      <c r="D887" s="464"/>
      <c r="E887" s="464"/>
      <c r="F887" s="464"/>
    </row>
    <row r="888" spans="1:6" s="463" customFormat="1">
      <c r="A888" s="463" t="s">
        <v>10</v>
      </c>
      <c r="B888" s="463" t="s">
        <v>1679</v>
      </c>
      <c r="D888" s="464"/>
      <c r="E888" s="464"/>
      <c r="F888" s="464"/>
    </row>
    <row r="889" spans="1:6" s="463" customFormat="1">
      <c r="D889" s="464"/>
      <c r="E889" s="464"/>
      <c r="F889" s="464"/>
    </row>
    <row r="890" spans="1:6" s="463" customFormat="1">
      <c r="B890" s="463" t="s">
        <v>1680</v>
      </c>
      <c r="C890" s="463" t="s">
        <v>1</v>
      </c>
      <c r="D890" s="464">
        <v>150</v>
      </c>
      <c r="E890" s="464"/>
      <c r="F890" s="464">
        <f>SUM(D890*E890)</f>
        <v>0</v>
      </c>
    </row>
    <row r="891" spans="1:6" s="463" customFormat="1">
      <c r="B891" s="463" t="s">
        <v>1681</v>
      </c>
      <c r="C891" s="463" t="s">
        <v>1</v>
      </c>
      <c r="D891" s="464">
        <v>30</v>
      </c>
      <c r="E891" s="464"/>
      <c r="F891" s="464">
        <f>SUM(D891*E891)</f>
        <v>0</v>
      </c>
    </row>
    <row r="892" spans="1:6" s="463" customFormat="1">
      <c r="D892" s="464"/>
      <c r="E892" s="464"/>
      <c r="F892" s="464"/>
    </row>
    <row r="893" spans="1:6" s="463" customFormat="1">
      <c r="D893" s="464"/>
      <c r="E893" s="464"/>
      <c r="F893" s="464"/>
    </row>
    <row r="894" spans="1:6" s="463" customFormat="1" ht="37.5">
      <c r="A894" s="463" t="s">
        <v>11</v>
      </c>
      <c r="B894" s="463" t="s">
        <v>1682</v>
      </c>
      <c r="C894" s="463" t="s">
        <v>1683</v>
      </c>
      <c r="D894" s="464">
        <v>2</v>
      </c>
      <c r="E894" s="464"/>
      <c r="F894" s="464">
        <f>SUM(D894*E894)</f>
        <v>0</v>
      </c>
    </row>
    <row r="895" spans="1:6" s="463" customFormat="1">
      <c r="D895" s="464"/>
      <c r="E895" s="464"/>
      <c r="F895" s="464"/>
    </row>
    <row r="896" spans="1:6" s="463" customFormat="1">
      <c r="A896" s="463" t="s">
        <v>12</v>
      </c>
      <c r="B896" s="463" t="s">
        <v>1684</v>
      </c>
      <c r="C896" s="463" t="s">
        <v>1</v>
      </c>
      <c r="D896" s="464">
        <v>15</v>
      </c>
      <c r="E896" s="464"/>
      <c r="F896" s="464">
        <f>D896*E896</f>
        <v>0</v>
      </c>
    </row>
    <row r="897" spans="1:6" s="463" customFormat="1">
      <c r="D897" s="464"/>
      <c r="E897" s="464"/>
      <c r="F897" s="464"/>
    </row>
    <row r="898" spans="1:6" s="463" customFormat="1">
      <c r="D898" s="464"/>
      <c r="E898" s="464"/>
      <c r="F898" s="464"/>
    </row>
    <row r="899" spans="1:6" s="463" customFormat="1">
      <c r="D899" s="464"/>
      <c r="E899" s="464"/>
      <c r="F899" s="464"/>
    </row>
    <row r="900" spans="1:6" s="467" customFormat="1" ht="16.5" customHeight="1">
      <c r="B900" s="467" t="s">
        <v>1685</v>
      </c>
      <c r="D900" s="468"/>
      <c r="E900" s="468"/>
      <c r="F900" s="468">
        <f>SUM(F843:F899)</f>
        <v>0</v>
      </c>
    </row>
    <row r="901" spans="1:6" s="463" customFormat="1">
      <c r="D901" s="464"/>
      <c r="E901" s="464"/>
      <c r="F901" s="464"/>
    </row>
    <row r="902" spans="1:6" s="463" customFormat="1">
      <c r="D902" s="464"/>
      <c r="E902" s="464"/>
      <c r="F902" s="464"/>
    </row>
    <row r="903" spans="1:6" s="471" customFormat="1" ht="13">
      <c r="A903" s="471" t="s">
        <v>1686</v>
      </c>
      <c r="B903" s="471" t="s">
        <v>1687</v>
      </c>
      <c r="D903" s="472"/>
      <c r="E903" s="472"/>
      <c r="F903" s="472"/>
    </row>
    <row r="904" spans="1:6" s="463" customFormat="1">
      <c r="D904" s="464"/>
      <c r="E904" s="464"/>
      <c r="F904" s="464"/>
    </row>
    <row r="905" spans="1:6" s="463" customFormat="1">
      <c r="D905" s="464"/>
      <c r="E905" s="464"/>
      <c r="F905" s="464"/>
    </row>
    <row r="906" spans="1:6" s="463" customFormat="1" ht="25">
      <c r="A906" s="463" t="s">
        <v>0</v>
      </c>
      <c r="B906" s="463" t="s">
        <v>1688</v>
      </c>
      <c r="D906" s="464"/>
      <c r="E906" s="464"/>
      <c r="F906" s="464"/>
    </row>
    <row r="907" spans="1:6" s="463" customFormat="1">
      <c r="B907" s="463" t="s">
        <v>1689</v>
      </c>
      <c r="C907" s="463" t="s">
        <v>1690</v>
      </c>
      <c r="D907" s="464">
        <v>30</v>
      </c>
      <c r="E907" s="464"/>
      <c r="F907" s="464">
        <f>SUM(D907*E907)</f>
        <v>0</v>
      </c>
    </row>
    <row r="908" spans="1:6" s="463" customFormat="1">
      <c r="B908" s="463" t="s">
        <v>1691</v>
      </c>
      <c r="C908" s="463" t="s">
        <v>1690</v>
      </c>
      <c r="D908" s="464">
        <v>35</v>
      </c>
      <c r="E908" s="464"/>
      <c r="F908" s="464">
        <f>SUM(D908*E908)</f>
        <v>0</v>
      </c>
    </row>
    <row r="909" spans="1:6" s="463" customFormat="1">
      <c r="B909" s="463" t="s">
        <v>1692</v>
      </c>
      <c r="C909" s="463" t="s">
        <v>1690</v>
      </c>
      <c r="D909" s="464">
        <v>35</v>
      </c>
      <c r="E909" s="464"/>
      <c r="F909" s="464">
        <f>SUM(D909*E909)</f>
        <v>0</v>
      </c>
    </row>
    <row r="910" spans="1:6" s="463" customFormat="1">
      <c r="B910" s="463" t="s">
        <v>1693</v>
      </c>
      <c r="C910" s="463" t="s">
        <v>1690</v>
      </c>
      <c r="D910" s="464">
        <v>80</v>
      </c>
      <c r="E910" s="464"/>
      <c r="F910" s="464">
        <f>SUM(D910*E910)</f>
        <v>0</v>
      </c>
    </row>
    <row r="911" spans="1:6" s="463" customFormat="1">
      <c r="B911" s="463" t="s">
        <v>1694</v>
      </c>
      <c r="C911" s="463" t="s">
        <v>1690</v>
      </c>
      <c r="D911" s="464">
        <v>80</v>
      </c>
      <c r="E911" s="464"/>
      <c r="F911" s="464">
        <f>SUM(D911*E911)</f>
        <v>0</v>
      </c>
    </row>
    <row r="912" spans="1:6" s="463" customFormat="1">
      <c r="B912" s="463" t="s">
        <v>1695</v>
      </c>
      <c r="C912" s="463" t="s">
        <v>1690</v>
      </c>
      <c r="D912" s="464">
        <f>400+120+30</f>
        <v>550</v>
      </c>
      <c r="E912" s="464"/>
      <c r="F912" s="464">
        <f t="shared" ref="F912:F940" si="38">SUM(D912*E912)</f>
        <v>0</v>
      </c>
    </row>
    <row r="913" spans="2:6" s="463" customFormat="1">
      <c r="B913" s="463" t="s">
        <v>1696</v>
      </c>
      <c r="C913" s="463" t="s">
        <v>1690</v>
      </c>
      <c r="D913" s="464">
        <v>250</v>
      </c>
      <c r="E913" s="464"/>
      <c r="F913" s="464">
        <f>SUM(D913*E913)</f>
        <v>0</v>
      </c>
    </row>
    <row r="914" spans="2:6" s="463" customFormat="1">
      <c r="B914" s="463" t="s">
        <v>1697</v>
      </c>
      <c r="C914" s="463" t="s">
        <v>1690</v>
      </c>
      <c r="D914" s="464">
        <v>100</v>
      </c>
      <c r="E914" s="464"/>
      <c r="F914" s="464">
        <f t="shared" si="38"/>
        <v>0</v>
      </c>
    </row>
    <row r="915" spans="2:6" s="463" customFormat="1">
      <c r="B915" s="463" t="s">
        <v>1698</v>
      </c>
      <c r="C915" s="463" t="s">
        <v>1690</v>
      </c>
      <c r="D915" s="464">
        <v>75</v>
      </c>
      <c r="E915" s="464"/>
      <c r="F915" s="464">
        <f t="shared" si="38"/>
        <v>0</v>
      </c>
    </row>
    <row r="916" spans="2:6" s="463" customFormat="1">
      <c r="B916" s="463" t="s">
        <v>1699</v>
      </c>
      <c r="C916" s="463" t="s">
        <v>1690</v>
      </c>
      <c r="D916" s="464">
        <v>420</v>
      </c>
      <c r="E916" s="464"/>
      <c r="F916" s="464">
        <f t="shared" si="38"/>
        <v>0</v>
      </c>
    </row>
    <row r="917" spans="2:6" s="463" customFormat="1">
      <c r="B917" s="463" t="s">
        <v>1700</v>
      </c>
      <c r="C917" s="463" t="s">
        <v>1690</v>
      </c>
      <c r="D917" s="464">
        <v>150</v>
      </c>
      <c r="E917" s="464"/>
      <c r="F917" s="464">
        <f>SUM(D917*E917)</f>
        <v>0</v>
      </c>
    </row>
    <row r="918" spans="2:6" s="463" customFormat="1">
      <c r="B918" s="463" t="s">
        <v>1701</v>
      </c>
      <c r="C918" s="463" t="s">
        <v>1690</v>
      </c>
      <c r="D918" s="464">
        <v>15450</v>
      </c>
      <c r="E918" s="464"/>
      <c r="F918" s="464">
        <f t="shared" si="38"/>
        <v>0</v>
      </c>
    </row>
    <row r="919" spans="2:6" s="463" customFormat="1">
      <c r="B919" s="463" t="s">
        <v>1702</v>
      </c>
      <c r="C919" s="463" t="s">
        <v>1690</v>
      </c>
      <c r="D919" s="464">
        <v>30</v>
      </c>
      <c r="E919" s="464"/>
      <c r="F919" s="464">
        <f t="shared" si="38"/>
        <v>0</v>
      </c>
    </row>
    <row r="920" spans="2:6" s="463" customFormat="1">
      <c r="B920" s="463" t="s">
        <v>1703</v>
      </c>
      <c r="C920" s="463" t="s">
        <v>1690</v>
      </c>
      <c r="D920" s="464">
        <v>1000</v>
      </c>
      <c r="E920" s="464"/>
      <c r="F920" s="464">
        <f t="shared" si="38"/>
        <v>0</v>
      </c>
    </row>
    <row r="921" spans="2:6" s="463" customFormat="1">
      <c r="B921" s="463" t="s">
        <v>1704</v>
      </c>
      <c r="C921" s="463" t="s">
        <v>1690</v>
      </c>
      <c r="D921" s="464">
        <v>5400</v>
      </c>
      <c r="E921" s="464"/>
      <c r="F921" s="464">
        <f>SUM(D921*E921)</f>
        <v>0</v>
      </c>
    </row>
    <row r="922" spans="2:6" s="463" customFormat="1">
      <c r="B922" s="463" t="s">
        <v>1705</v>
      </c>
      <c r="C922" s="463" t="s">
        <v>1690</v>
      </c>
      <c r="D922" s="464">
        <v>100</v>
      </c>
      <c r="E922" s="464"/>
      <c r="F922" s="464">
        <f t="shared" si="38"/>
        <v>0</v>
      </c>
    </row>
    <row r="923" spans="2:6" s="463" customFormat="1">
      <c r="B923" s="463" t="s">
        <v>1706</v>
      </c>
      <c r="C923" s="463" t="s">
        <v>1690</v>
      </c>
      <c r="D923" s="464">
        <v>1200</v>
      </c>
      <c r="E923" s="464"/>
      <c r="F923" s="464">
        <f t="shared" si="38"/>
        <v>0</v>
      </c>
    </row>
    <row r="924" spans="2:6" s="463" customFormat="1">
      <c r="B924" s="463" t="s">
        <v>1707</v>
      </c>
      <c r="C924" s="463" t="s">
        <v>1690</v>
      </c>
      <c r="D924" s="464">
        <v>30</v>
      </c>
      <c r="E924" s="464"/>
      <c r="F924" s="464">
        <f>SUM(D924*E924)</f>
        <v>0</v>
      </c>
    </row>
    <row r="925" spans="2:6" s="463" customFormat="1">
      <c r="B925" s="463" t="s">
        <v>1708</v>
      </c>
      <c r="C925" s="463" t="s">
        <v>1690</v>
      </c>
      <c r="D925" s="464">
        <v>400</v>
      </c>
      <c r="E925" s="464"/>
      <c r="F925" s="464">
        <f>SUM(D925*E925)</f>
        <v>0</v>
      </c>
    </row>
    <row r="926" spans="2:6" s="463" customFormat="1">
      <c r="B926" s="463" t="s">
        <v>1709</v>
      </c>
      <c r="C926" s="463" t="s">
        <v>1690</v>
      </c>
      <c r="D926" s="464">
        <v>400</v>
      </c>
      <c r="E926" s="464"/>
      <c r="F926" s="464">
        <f>SUM(D926*E926)</f>
        <v>0</v>
      </c>
    </row>
    <row r="927" spans="2:6" s="463" customFormat="1">
      <c r="B927" s="463" t="s">
        <v>1710</v>
      </c>
      <c r="C927" s="463" t="s">
        <v>1690</v>
      </c>
      <c r="D927" s="464">
        <v>100</v>
      </c>
      <c r="E927" s="464"/>
      <c r="F927" s="464">
        <f t="shared" si="38"/>
        <v>0</v>
      </c>
    </row>
    <row r="928" spans="2:6" s="463" customFormat="1">
      <c r="B928" s="463" t="s">
        <v>1711</v>
      </c>
      <c r="C928" s="463" t="s">
        <v>1690</v>
      </c>
      <c r="D928" s="464">
        <v>1000</v>
      </c>
      <c r="E928" s="464"/>
      <c r="F928" s="464">
        <f t="shared" si="38"/>
        <v>0</v>
      </c>
    </row>
    <row r="929" spans="2:6" s="463" customFormat="1">
      <c r="B929" s="463" t="s">
        <v>1712</v>
      </c>
      <c r="C929" s="463" t="s">
        <v>1690</v>
      </c>
      <c r="D929" s="464">
        <v>100</v>
      </c>
      <c r="E929" s="464"/>
      <c r="F929" s="464">
        <f t="shared" si="38"/>
        <v>0</v>
      </c>
    </row>
    <row r="930" spans="2:6" s="463" customFormat="1">
      <c r="B930" s="463" t="s">
        <v>1713</v>
      </c>
      <c r="C930" s="463" t="s">
        <v>1690</v>
      </c>
      <c r="D930" s="464">
        <v>100</v>
      </c>
      <c r="E930" s="464"/>
      <c r="F930" s="464">
        <f>SUM(D930*E930)</f>
        <v>0</v>
      </c>
    </row>
    <row r="931" spans="2:6" s="463" customFormat="1">
      <c r="B931" s="463" t="s">
        <v>1714</v>
      </c>
      <c r="C931" s="463" t="s">
        <v>1690</v>
      </c>
      <c r="D931" s="464">
        <v>1500</v>
      </c>
      <c r="E931" s="464"/>
      <c r="F931" s="464">
        <f t="shared" si="38"/>
        <v>0</v>
      </c>
    </row>
    <row r="932" spans="2:6" s="463" customFormat="1">
      <c r="B932" s="463" t="s">
        <v>1715</v>
      </c>
      <c r="C932" s="463" t="s">
        <v>1690</v>
      </c>
      <c r="D932" s="464">
        <v>1200</v>
      </c>
      <c r="E932" s="464"/>
      <c r="F932" s="464">
        <f t="shared" si="38"/>
        <v>0</v>
      </c>
    </row>
    <row r="933" spans="2:6" s="463" customFormat="1">
      <c r="B933" s="463" t="s">
        <v>1716</v>
      </c>
      <c r="C933" s="463" t="s">
        <v>1690</v>
      </c>
      <c r="D933" s="464">
        <v>600</v>
      </c>
      <c r="E933" s="464"/>
      <c r="F933" s="464">
        <f t="shared" si="38"/>
        <v>0</v>
      </c>
    </row>
    <row r="934" spans="2:6" s="463" customFormat="1">
      <c r="B934" s="463" t="s">
        <v>1717</v>
      </c>
      <c r="C934" s="463" t="s">
        <v>1690</v>
      </c>
      <c r="D934" s="464">
        <v>1750</v>
      </c>
      <c r="E934" s="464"/>
      <c r="F934" s="464">
        <f>SUM(D934*E934)</f>
        <v>0</v>
      </c>
    </row>
    <row r="935" spans="2:6" s="463" customFormat="1">
      <c r="B935" s="463" t="s">
        <v>1718</v>
      </c>
      <c r="C935" s="463" t="s">
        <v>1690</v>
      </c>
      <c r="D935" s="464">
        <v>400</v>
      </c>
      <c r="E935" s="464"/>
      <c r="F935" s="464">
        <f>SUM(D935*E935)</f>
        <v>0</v>
      </c>
    </row>
    <row r="936" spans="2:6" s="463" customFormat="1">
      <c r="B936" s="463" t="s">
        <v>1719</v>
      </c>
      <c r="C936" s="463" t="s">
        <v>1690</v>
      </c>
      <c r="D936" s="464">
        <v>300</v>
      </c>
      <c r="E936" s="464"/>
      <c r="F936" s="464">
        <f>SUM(D936*E936)</f>
        <v>0</v>
      </c>
    </row>
    <row r="937" spans="2:6" s="463" customFormat="1">
      <c r="B937" s="463" t="s">
        <v>1720</v>
      </c>
      <c r="C937" s="463" t="s">
        <v>1690</v>
      </c>
      <c r="D937" s="464">
        <v>2000</v>
      </c>
      <c r="E937" s="464"/>
      <c r="F937" s="464">
        <f>SUM(D937*E937)</f>
        <v>0</v>
      </c>
    </row>
    <row r="938" spans="2:6" s="463" customFormat="1">
      <c r="B938" s="463" t="s">
        <v>1721</v>
      </c>
      <c r="C938" s="463" t="s">
        <v>1690</v>
      </c>
      <c r="D938" s="464">
        <v>200</v>
      </c>
      <c r="E938" s="464"/>
      <c r="F938" s="464">
        <f>SUM(D938*E938)</f>
        <v>0</v>
      </c>
    </row>
    <row r="939" spans="2:6" s="463" customFormat="1">
      <c r="B939" s="463" t="s">
        <v>1722</v>
      </c>
      <c r="C939" s="463" t="s">
        <v>1690</v>
      </c>
      <c r="D939" s="464">
        <v>300</v>
      </c>
      <c r="E939" s="464"/>
      <c r="F939" s="464">
        <f t="shared" si="38"/>
        <v>0</v>
      </c>
    </row>
    <row r="940" spans="2:6" s="463" customFormat="1">
      <c r="B940" s="463" t="s">
        <v>1723</v>
      </c>
      <c r="C940" s="463" t="s">
        <v>1690</v>
      </c>
      <c r="D940" s="464">
        <v>500</v>
      </c>
      <c r="E940" s="464"/>
      <c r="F940" s="464">
        <f t="shared" si="38"/>
        <v>0</v>
      </c>
    </row>
    <row r="941" spans="2:6" s="463" customFormat="1">
      <c r="B941" s="463" t="s">
        <v>1724</v>
      </c>
      <c r="C941" s="463" t="s">
        <v>1690</v>
      </c>
      <c r="D941" s="464">
        <v>900</v>
      </c>
      <c r="E941" s="464"/>
      <c r="F941" s="464">
        <f>SUM(D941*E941)</f>
        <v>0</v>
      </c>
    </row>
    <row r="942" spans="2:6" s="463" customFormat="1">
      <c r="B942" s="463" t="s">
        <v>1725</v>
      </c>
      <c r="C942" s="463" t="s">
        <v>1690</v>
      </c>
      <c r="D942" s="464">
        <v>750</v>
      </c>
      <c r="E942" s="464"/>
      <c r="F942" s="464">
        <f>SUM(D942*E942)</f>
        <v>0</v>
      </c>
    </row>
    <row r="943" spans="2:6" s="463" customFormat="1">
      <c r="B943" s="463" t="s">
        <v>1726</v>
      </c>
      <c r="C943" s="463" t="s">
        <v>1690</v>
      </c>
      <c r="D943" s="464">
        <v>500</v>
      </c>
      <c r="E943" s="464"/>
      <c r="F943" s="464">
        <f>SUM(D943*E943)</f>
        <v>0</v>
      </c>
    </row>
    <row r="944" spans="2:6" s="463" customFormat="1">
      <c r="D944" s="464"/>
      <c r="E944" s="464"/>
      <c r="F944" s="464"/>
    </row>
    <row r="945" spans="1:6" s="463" customFormat="1" ht="37.5">
      <c r="A945" s="463" t="s">
        <v>2</v>
      </c>
      <c r="B945" s="463" t="s">
        <v>1727</v>
      </c>
      <c r="D945" s="464"/>
      <c r="E945" s="464"/>
      <c r="F945" s="464"/>
    </row>
    <row r="946" spans="1:6" s="463" customFormat="1">
      <c r="B946" s="463" t="s">
        <v>1703</v>
      </c>
      <c r="C946" s="463" t="s">
        <v>1690</v>
      </c>
      <c r="D946" s="464">
        <v>60</v>
      </c>
      <c r="E946" s="464"/>
      <c r="F946" s="464">
        <f>SUM(D946*E946)</f>
        <v>0</v>
      </c>
    </row>
    <row r="947" spans="1:6" s="463" customFormat="1">
      <c r="B947" s="463" t="s">
        <v>1728</v>
      </c>
      <c r="C947" s="463" t="s">
        <v>1690</v>
      </c>
      <c r="D947" s="464">
        <v>100</v>
      </c>
      <c r="E947" s="464"/>
      <c r="F947" s="464">
        <f>SUM(D947*E947)</f>
        <v>0</v>
      </c>
    </row>
    <row r="948" spans="1:6" s="463" customFormat="1">
      <c r="B948" s="463" t="s">
        <v>1717</v>
      </c>
      <c r="C948" s="463" t="s">
        <v>1690</v>
      </c>
      <c r="D948" s="464">
        <v>200</v>
      </c>
      <c r="E948" s="464"/>
      <c r="F948" s="464">
        <f>SUM(D948*E948)</f>
        <v>0</v>
      </c>
    </row>
    <row r="949" spans="1:6" s="463" customFormat="1">
      <c r="B949" s="463" t="s">
        <v>1729</v>
      </c>
      <c r="C949" s="463" t="s">
        <v>1690</v>
      </c>
      <c r="D949" s="464">
        <v>100</v>
      </c>
      <c r="E949" s="464"/>
      <c r="F949" s="464">
        <f>SUM(D949*E949)</f>
        <v>0</v>
      </c>
    </row>
    <row r="950" spans="1:6" s="463" customFormat="1">
      <c r="D950" s="464"/>
      <c r="E950" s="464"/>
      <c r="F950" s="464"/>
    </row>
    <row r="951" spans="1:6" s="463" customFormat="1" ht="25">
      <c r="A951" s="463" t="s">
        <v>3</v>
      </c>
      <c r="B951" s="463" t="s">
        <v>1730</v>
      </c>
      <c r="C951" s="463" t="s">
        <v>1690</v>
      </c>
      <c r="D951" s="464">
        <v>20</v>
      </c>
      <c r="E951" s="464"/>
      <c r="F951" s="464">
        <f>SUM(D951*E951)</f>
        <v>0</v>
      </c>
    </row>
    <row r="952" spans="1:6" s="463" customFormat="1">
      <c r="D952" s="464"/>
      <c r="E952" s="464"/>
      <c r="F952" s="464"/>
    </row>
    <row r="953" spans="1:6" s="463" customFormat="1">
      <c r="A953" s="463" t="s">
        <v>4</v>
      </c>
      <c r="B953" s="463" t="s">
        <v>1731</v>
      </c>
      <c r="C953" s="463" t="s">
        <v>1</v>
      </c>
      <c r="D953" s="464">
        <v>20</v>
      </c>
      <c r="E953" s="464"/>
      <c r="F953" s="464">
        <f>SUM(D953*E953)</f>
        <v>0</v>
      </c>
    </row>
    <row r="954" spans="1:6" s="463" customFormat="1">
      <c r="D954" s="464"/>
      <c r="E954" s="464"/>
      <c r="F954" s="464"/>
    </row>
    <row r="955" spans="1:6" s="463" customFormat="1">
      <c r="A955" s="463" t="s">
        <v>5</v>
      </c>
      <c r="B955" s="463" t="s">
        <v>1732</v>
      </c>
      <c r="C955" s="463" t="s">
        <v>1</v>
      </c>
      <c r="D955" s="464">
        <v>10</v>
      </c>
      <c r="E955" s="464"/>
      <c r="F955" s="464">
        <f>SUM(D955*E955)</f>
        <v>0</v>
      </c>
    </row>
    <row r="956" spans="1:6" s="463" customFormat="1">
      <c r="D956" s="464"/>
      <c r="E956" s="464"/>
      <c r="F956" s="464"/>
    </row>
    <row r="957" spans="1:6" s="463" customFormat="1">
      <c r="A957" s="463" t="s">
        <v>8</v>
      </c>
      <c r="B957" s="463" t="s">
        <v>1733</v>
      </c>
      <c r="D957" s="464"/>
      <c r="E957" s="464"/>
      <c r="F957" s="464"/>
    </row>
    <row r="958" spans="1:6" s="463" customFormat="1">
      <c r="B958" s="463" t="s">
        <v>1734</v>
      </c>
      <c r="C958" s="463" t="s">
        <v>1690</v>
      </c>
      <c r="D958" s="464">
        <f>(D931+D933+D934+D935+D936+D938+D939+D947+D948+D949+D937)*0.25+5</f>
        <v>1867.5</v>
      </c>
      <c r="E958" s="464"/>
      <c r="F958" s="464">
        <f t="shared" ref="F958:F964" si="39">SUM(D958*E958)</f>
        <v>0</v>
      </c>
    </row>
    <row r="959" spans="1:6" s="463" customFormat="1">
      <c r="B959" s="463" t="s">
        <v>1735</v>
      </c>
      <c r="C959" s="463" t="s">
        <v>1690</v>
      </c>
      <c r="D959" s="464">
        <f>(D920+D923+D928+D930+D946+D932+D921+D925+D926)*0.25+10</f>
        <v>2700</v>
      </c>
      <c r="E959" s="464"/>
      <c r="F959" s="464">
        <f t="shared" si="39"/>
        <v>0</v>
      </c>
    </row>
    <row r="960" spans="1:6" s="463" customFormat="1">
      <c r="B960" s="463" t="s">
        <v>1736</v>
      </c>
      <c r="C960" s="463" t="s">
        <v>1690</v>
      </c>
      <c r="D960" s="464">
        <f>(D916+D918+D922+D930+D940+D943+D917+D929)*0.25+5</f>
        <v>4335</v>
      </c>
      <c r="E960" s="464"/>
      <c r="F960" s="464">
        <f t="shared" si="39"/>
        <v>0</v>
      </c>
    </row>
    <row r="961" spans="1:6" s="463" customFormat="1">
      <c r="B961" s="463" t="s">
        <v>1737</v>
      </c>
      <c r="C961" s="463" t="s">
        <v>1690</v>
      </c>
      <c r="D961" s="464">
        <f>(D915+D942)*0.25+13.75</f>
        <v>220</v>
      </c>
      <c r="E961" s="464"/>
      <c r="F961" s="464">
        <f t="shared" si="39"/>
        <v>0</v>
      </c>
    </row>
    <row r="962" spans="1:6" s="463" customFormat="1">
      <c r="B962" s="463" t="s">
        <v>1738</v>
      </c>
      <c r="C962" s="463" t="s">
        <v>1690</v>
      </c>
      <c r="D962" s="464">
        <f>(D914+D941)*0.25+30</f>
        <v>280</v>
      </c>
      <c r="E962" s="464"/>
      <c r="F962" s="464">
        <f t="shared" si="39"/>
        <v>0</v>
      </c>
    </row>
    <row r="963" spans="1:6" s="463" customFormat="1">
      <c r="B963" s="463" t="s">
        <v>1739</v>
      </c>
      <c r="C963" s="463" t="s">
        <v>1690</v>
      </c>
      <c r="D963" s="464">
        <v>175</v>
      </c>
      <c r="E963" s="464"/>
      <c r="F963" s="464">
        <f t="shared" si="39"/>
        <v>0</v>
      </c>
    </row>
    <row r="964" spans="1:6" s="463" customFormat="1">
      <c r="B964" s="463" t="s">
        <v>1740</v>
      </c>
      <c r="C964" s="463" t="s">
        <v>1690</v>
      </c>
      <c r="D964" s="464">
        <v>120</v>
      </c>
      <c r="E964" s="464"/>
      <c r="F964" s="464">
        <f t="shared" si="39"/>
        <v>0</v>
      </c>
    </row>
    <row r="965" spans="1:6" s="463" customFormat="1">
      <c r="D965" s="464"/>
      <c r="E965" s="464"/>
      <c r="F965" s="464"/>
    </row>
    <row r="966" spans="1:6" s="463" customFormat="1">
      <c r="A966" s="463" t="s">
        <v>9</v>
      </c>
      <c r="B966" s="463" t="s">
        <v>1741</v>
      </c>
      <c r="D966" s="464"/>
      <c r="E966" s="464"/>
      <c r="F966" s="464"/>
    </row>
    <row r="967" spans="1:6" s="463" customFormat="1">
      <c r="B967" s="463" t="s">
        <v>1742</v>
      </c>
      <c r="C967" s="463" t="s">
        <v>1690</v>
      </c>
      <c r="D967" s="464">
        <v>150</v>
      </c>
      <c r="E967" s="464"/>
      <c r="F967" s="464">
        <f>D967*E967</f>
        <v>0</v>
      </c>
    </row>
    <row r="968" spans="1:6" s="463" customFormat="1">
      <c r="B968" s="463" t="s">
        <v>1743</v>
      </c>
      <c r="C968" s="463" t="s">
        <v>1690</v>
      </c>
      <c r="D968" s="464">
        <v>300</v>
      </c>
      <c r="E968" s="464"/>
      <c r="F968" s="464">
        <f>D968*E968</f>
        <v>0</v>
      </c>
    </row>
    <row r="969" spans="1:6" s="463" customFormat="1">
      <c r="D969" s="464"/>
      <c r="E969" s="464"/>
      <c r="F969" s="464"/>
    </row>
    <row r="970" spans="1:6" s="463" customFormat="1">
      <c r="A970" s="463" t="s">
        <v>10</v>
      </c>
      <c r="B970" s="463" t="s">
        <v>1744</v>
      </c>
      <c r="D970" s="464"/>
      <c r="E970" s="464"/>
      <c r="F970" s="464"/>
    </row>
    <row r="971" spans="1:6" s="463" customFormat="1">
      <c r="B971" s="463" t="s">
        <v>1745</v>
      </c>
      <c r="C971" s="463" t="s">
        <v>1690</v>
      </c>
      <c r="D971" s="464">
        <v>750</v>
      </c>
      <c r="E971" s="464"/>
      <c r="F971" s="464">
        <f>D971*E971</f>
        <v>0</v>
      </c>
    </row>
    <row r="972" spans="1:6" s="463" customFormat="1">
      <c r="B972" s="463" t="s">
        <v>1746</v>
      </c>
      <c r="C972" s="463" t="s">
        <v>1690</v>
      </c>
      <c r="D972" s="464">
        <v>1500</v>
      </c>
      <c r="E972" s="464"/>
      <c r="F972" s="464">
        <f>D972*E972</f>
        <v>0</v>
      </c>
    </row>
    <row r="973" spans="1:6" s="463" customFormat="1">
      <c r="B973" s="463" t="s">
        <v>1747</v>
      </c>
      <c r="C973" s="463" t="s">
        <v>1690</v>
      </c>
      <c r="D973" s="464">
        <v>600</v>
      </c>
      <c r="E973" s="464"/>
      <c r="F973" s="464">
        <f>D973*E973</f>
        <v>0</v>
      </c>
    </row>
    <row r="974" spans="1:6" s="463" customFormat="1">
      <c r="D974" s="464"/>
      <c r="E974" s="464"/>
      <c r="F974" s="464"/>
    </row>
    <row r="975" spans="1:6" s="463" customFormat="1" ht="37.5">
      <c r="A975" s="463" t="s">
        <v>11</v>
      </c>
      <c r="B975" s="463" t="s">
        <v>1748</v>
      </c>
      <c r="D975" s="464"/>
      <c r="E975" s="464"/>
      <c r="F975" s="464"/>
    </row>
    <row r="976" spans="1:6" s="463" customFormat="1">
      <c r="B976" s="463" t="s">
        <v>1749</v>
      </c>
      <c r="C976" s="463" t="s">
        <v>1690</v>
      </c>
      <c r="D976" s="464">
        <v>60</v>
      </c>
      <c r="E976" s="464"/>
      <c r="F976" s="464">
        <f>E976*D976</f>
        <v>0</v>
      </c>
    </row>
    <row r="977" spans="1:6" s="463" customFormat="1">
      <c r="B977" s="463" t="s">
        <v>1750</v>
      </c>
      <c r="C977" s="463" t="s">
        <v>1690</v>
      </c>
      <c r="D977" s="464">
        <v>45</v>
      </c>
      <c r="E977" s="464"/>
      <c r="F977" s="464">
        <f>E977*D977</f>
        <v>0</v>
      </c>
    </row>
    <row r="978" spans="1:6" s="463" customFormat="1">
      <c r="B978" s="463" t="s">
        <v>1751</v>
      </c>
      <c r="C978" s="463" t="s">
        <v>1690</v>
      </c>
      <c r="D978" s="464">
        <v>930</v>
      </c>
      <c r="E978" s="464"/>
      <c r="F978" s="464">
        <f>E978*D978</f>
        <v>0</v>
      </c>
    </row>
    <row r="979" spans="1:6" s="463" customFormat="1">
      <c r="B979" s="463" t="s">
        <v>1752</v>
      </c>
      <c r="C979" s="463" t="s">
        <v>1690</v>
      </c>
      <c r="D979" s="464">
        <v>930</v>
      </c>
      <c r="E979" s="464"/>
      <c r="F979" s="464">
        <f>E979*D979</f>
        <v>0</v>
      </c>
    </row>
    <row r="980" spans="1:6" s="463" customFormat="1">
      <c r="D980" s="464"/>
      <c r="E980" s="464"/>
      <c r="F980" s="464"/>
    </row>
    <row r="981" spans="1:6" s="463" customFormat="1" ht="37.5">
      <c r="A981" s="463" t="s">
        <v>12</v>
      </c>
      <c r="B981" s="463" t="s">
        <v>1753</v>
      </c>
      <c r="C981" s="463" t="s">
        <v>1</v>
      </c>
      <c r="D981" s="464">
        <f>D871+D873+D875</f>
        <v>73</v>
      </c>
      <c r="E981" s="464"/>
      <c r="F981" s="464">
        <f>SUM(D981*E981)</f>
        <v>0</v>
      </c>
    </row>
    <row r="982" spans="1:6" s="463" customFormat="1">
      <c r="D982" s="464"/>
      <c r="E982" s="464"/>
      <c r="F982" s="464"/>
    </row>
    <row r="983" spans="1:6" s="463" customFormat="1" ht="25">
      <c r="A983" s="463" t="s">
        <v>13</v>
      </c>
      <c r="B983" s="463" t="s">
        <v>1754</v>
      </c>
      <c r="C983" s="463" t="s">
        <v>1</v>
      </c>
      <c r="D983" s="464">
        <v>30</v>
      </c>
      <c r="E983" s="464"/>
      <c r="F983" s="464">
        <f>D983*E983</f>
        <v>0</v>
      </c>
    </row>
    <row r="984" spans="1:6" s="463" customFormat="1">
      <c r="D984" s="464"/>
      <c r="E984" s="464"/>
      <c r="F984" s="464"/>
    </row>
    <row r="985" spans="1:6" s="463" customFormat="1" ht="37.5">
      <c r="A985" s="463" t="s">
        <v>14</v>
      </c>
      <c r="B985" s="463" t="s">
        <v>1755</v>
      </c>
      <c r="C985" s="463" t="s">
        <v>1</v>
      </c>
      <c r="D985" s="464">
        <v>25</v>
      </c>
      <c r="E985" s="464"/>
      <c r="F985" s="464">
        <f>D985*E985</f>
        <v>0</v>
      </c>
    </row>
    <row r="986" spans="1:6" s="463" customFormat="1">
      <c r="D986" s="464"/>
      <c r="E986" s="464"/>
      <c r="F986" s="464"/>
    </row>
    <row r="987" spans="1:6" s="463" customFormat="1" ht="37.5">
      <c r="A987" s="463" t="s">
        <v>15</v>
      </c>
      <c r="B987" s="463" t="s">
        <v>1756</v>
      </c>
      <c r="C987" s="463" t="s">
        <v>1</v>
      </c>
      <c r="D987" s="464">
        <v>75</v>
      </c>
      <c r="E987" s="464"/>
      <c r="F987" s="464">
        <f>D987*E987</f>
        <v>0</v>
      </c>
    </row>
    <row r="988" spans="1:6" s="463" customFormat="1">
      <c r="D988" s="464"/>
      <c r="E988" s="464"/>
      <c r="F988" s="464"/>
    </row>
    <row r="989" spans="1:6" s="463" customFormat="1" ht="25">
      <c r="A989" s="463" t="s">
        <v>16</v>
      </c>
      <c r="B989" s="463" t="s">
        <v>1757</v>
      </c>
      <c r="C989" s="463" t="s">
        <v>1</v>
      </c>
      <c r="D989" s="464">
        <v>60</v>
      </c>
      <c r="E989" s="464"/>
      <c r="F989" s="464">
        <f>D989*E989</f>
        <v>0</v>
      </c>
    </row>
    <row r="990" spans="1:6" s="463" customFormat="1">
      <c r="B990" s="463" t="s">
        <v>1758</v>
      </c>
      <c r="D990" s="464"/>
      <c r="E990" s="464"/>
      <c r="F990" s="464"/>
    </row>
    <row r="991" spans="1:6" s="463" customFormat="1">
      <c r="B991" s="463" t="s">
        <v>1759</v>
      </c>
      <c r="D991" s="464"/>
      <c r="E991" s="464"/>
      <c r="F991" s="464"/>
    </row>
    <row r="992" spans="1:6" s="463" customFormat="1">
      <c r="B992" s="463" t="s">
        <v>1760</v>
      </c>
      <c r="D992" s="464"/>
      <c r="E992" s="464"/>
      <c r="F992" s="464"/>
    </row>
    <row r="993" spans="1:6" s="463" customFormat="1">
      <c r="B993" s="463" t="s">
        <v>1761</v>
      </c>
      <c r="D993" s="464"/>
      <c r="E993" s="464"/>
      <c r="F993" s="464"/>
    </row>
    <row r="994" spans="1:6" s="463" customFormat="1">
      <c r="D994" s="464"/>
      <c r="E994" s="464"/>
      <c r="F994" s="464"/>
    </row>
    <row r="995" spans="1:6" s="463" customFormat="1">
      <c r="D995" s="464"/>
      <c r="E995" s="464"/>
      <c r="F995" s="464"/>
    </row>
    <row r="996" spans="1:6" s="467" customFormat="1" ht="13">
      <c r="B996" s="467" t="s">
        <v>1762</v>
      </c>
      <c r="D996" s="468"/>
      <c r="E996" s="468"/>
      <c r="F996" s="468">
        <f>SUM(F906:F995)</f>
        <v>0</v>
      </c>
    </row>
    <row r="997" spans="1:6" s="463" customFormat="1">
      <c r="D997" s="464"/>
      <c r="E997" s="464"/>
      <c r="F997" s="464"/>
    </row>
    <row r="998" spans="1:6" s="463" customFormat="1">
      <c r="D998" s="464"/>
      <c r="E998" s="464"/>
      <c r="F998" s="464"/>
    </row>
    <row r="999" spans="1:6" s="467" customFormat="1" ht="13">
      <c r="B999" s="467" t="s">
        <v>1763</v>
      </c>
      <c r="D999" s="468"/>
      <c r="E999" s="468"/>
      <c r="F999" s="468"/>
    </row>
    <row r="1000" spans="1:6" s="463" customFormat="1">
      <c r="D1000" s="464"/>
      <c r="E1000" s="464"/>
      <c r="F1000" s="464"/>
    </row>
    <row r="1001" spans="1:6" s="471" customFormat="1" ht="13">
      <c r="A1001" s="471" t="s">
        <v>1764</v>
      </c>
      <c r="B1001" s="471" t="s">
        <v>1765</v>
      </c>
      <c r="D1001" s="472"/>
      <c r="E1001" s="472"/>
      <c r="F1001" s="472"/>
    </row>
    <row r="1002" spans="1:6" s="463" customFormat="1">
      <c r="D1002" s="464"/>
      <c r="E1002" s="464"/>
      <c r="F1002" s="464"/>
    </row>
    <row r="1003" spans="1:6" s="463" customFormat="1">
      <c r="D1003" s="464"/>
      <c r="E1003" s="464"/>
      <c r="F1003" s="464"/>
    </row>
    <row r="1004" spans="1:6" s="463" customFormat="1" ht="117" customHeight="1">
      <c r="A1004" s="463" t="s">
        <v>0</v>
      </c>
      <c r="B1004" s="463" t="s">
        <v>1766</v>
      </c>
      <c r="C1004" s="463" t="s">
        <v>187</v>
      </c>
      <c r="D1004" s="464">
        <v>1</v>
      </c>
      <c r="E1004" s="464"/>
      <c r="F1004" s="464"/>
    </row>
    <row r="1005" spans="1:6" s="463" customFormat="1">
      <c r="B1005" s="463" t="s">
        <v>1767</v>
      </c>
      <c r="C1005" s="463" t="s">
        <v>1440</v>
      </c>
      <c r="D1005" s="464">
        <v>1</v>
      </c>
      <c r="E1005" s="464"/>
      <c r="F1005" s="464">
        <f>SUM(D1005*E1005)</f>
        <v>0</v>
      </c>
    </row>
    <row r="1006" spans="1:6" s="463" customFormat="1">
      <c r="B1006" s="463" t="s">
        <v>1768</v>
      </c>
      <c r="C1006" s="463" t="s">
        <v>1440</v>
      </c>
      <c r="D1006" s="464">
        <v>1</v>
      </c>
      <c r="E1006" s="464"/>
      <c r="F1006" s="464">
        <f t="shared" ref="F1006:F1015" si="40">SUM(D1006*E1006)</f>
        <v>0</v>
      </c>
    </row>
    <row r="1007" spans="1:6" s="463" customFormat="1">
      <c r="B1007" s="463" t="s">
        <v>1769</v>
      </c>
      <c r="C1007" s="463" t="s">
        <v>1440</v>
      </c>
      <c r="D1007" s="464">
        <v>1</v>
      </c>
      <c r="E1007" s="464"/>
      <c r="F1007" s="464">
        <f t="shared" si="40"/>
        <v>0</v>
      </c>
    </row>
    <row r="1008" spans="1:6" s="463" customFormat="1">
      <c r="B1008" s="463" t="s">
        <v>1770</v>
      </c>
      <c r="C1008" s="463" t="s">
        <v>1440</v>
      </c>
      <c r="D1008" s="464">
        <v>20</v>
      </c>
      <c r="E1008" s="464"/>
      <c r="F1008" s="464">
        <f t="shared" si="40"/>
        <v>0</v>
      </c>
    </row>
    <row r="1009" spans="1:6" s="463" customFormat="1">
      <c r="B1009" s="463" t="s">
        <v>1771</v>
      </c>
      <c r="C1009" s="463" t="s">
        <v>1440</v>
      </c>
      <c r="D1009" s="464">
        <v>8</v>
      </c>
      <c r="E1009" s="464"/>
      <c r="F1009" s="464">
        <f>SUM(D1009*E1009)</f>
        <v>0</v>
      </c>
    </row>
    <row r="1010" spans="1:6" s="463" customFormat="1">
      <c r="B1010" s="463" t="s">
        <v>1772</v>
      </c>
      <c r="C1010" s="463" t="s">
        <v>1440</v>
      </c>
      <c r="D1010" s="464">
        <v>1</v>
      </c>
      <c r="E1010" s="464"/>
      <c r="F1010" s="464">
        <f>SUM(D1010*E1010)</f>
        <v>0</v>
      </c>
    </row>
    <row r="1011" spans="1:6" s="463" customFormat="1">
      <c r="B1011" s="463" t="s">
        <v>1773</v>
      </c>
      <c r="C1011" s="463" t="s">
        <v>1440</v>
      </c>
      <c r="D1011" s="464">
        <v>13</v>
      </c>
      <c r="E1011" s="464"/>
      <c r="F1011" s="464">
        <f>SUM(D1011*E1011)</f>
        <v>0</v>
      </c>
    </row>
    <row r="1012" spans="1:6" s="463" customFormat="1">
      <c r="B1012" s="463" t="s">
        <v>1774</v>
      </c>
      <c r="C1012" s="463" t="s">
        <v>1440</v>
      </c>
      <c r="D1012" s="464">
        <v>12</v>
      </c>
      <c r="E1012" s="464"/>
      <c r="F1012" s="464">
        <f t="shared" si="40"/>
        <v>0</v>
      </c>
    </row>
    <row r="1013" spans="1:6" s="463" customFormat="1">
      <c r="B1013" s="463" t="s">
        <v>1775</v>
      </c>
      <c r="C1013" s="463" t="s">
        <v>1440</v>
      </c>
      <c r="D1013" s="464">
        <v>1</v>
      </c>
      <c r="E1013" s="464"/>
      <c r="F1013" s="464">
        <f t="shared" si="40"/>
        <v>0</v>
      </c>
    </row>
    <row r="1014" spans="1:6" s="463" customFormat="1" ht="25">
      <c r="B1014" s="463" t="s">
        <v>1776</v>
      </c>
      <c r="C1014" s="463" t="s">
        <v>1440</v>
      </c>
      <c r="D1014" s="464">
        <v>1</v>
      </c>
      <c r="E1014" s="464"/>
      <c r="F1014" s="464">
        <f t="shared" si="40"/>
        <v>0</v>
      </c>
    </row>
    <row r="1015" spans="1:6" s="463" customFormat="1">
      <c r="B1015" s="463" t="s">
        <v>1777</v>
      </c>
      <c r="C1015" s="463" t="s">
        <v>1440</v>
      </c>
      <c r="D1015" s="464">
        <v>12</v>
      </c>
      <c r="E1015" s="464"/>
      <c r="F1015" s="464">
        <f t="shared" si="40"/>
        <v>0</v>
      </c>
    </row>
    <row r="1016" spans="1:6" s="463" customFormat="1">
      <c r="B1016" s="463" t="s">
        <v>1778</v>
      </c>
      <c r="C1016" s="463" t="s">
        <v>1440</v>
      </c>
      <c r="D1016" s="464">
        <v>1</v>
      </c>
      <c r="E1016" s="464"/>
      <c r="F1016" s="464">
        <f>SUM(D1016*E1016)</f>
        <v>0</v>
      </c>
    </row>
    <row r="1017" spans="1:6" s="463" customFormat="1">
      <c r="D1017" s="464"/>
      <c r="E1017" s="464"/>
      <c r="F1017" s="464"/>
    </row>
    <row r="1018" spans="1:6" s="463" customFormat="1" ht="115.5" customHeight="1">
      <c r="A1018" s="463" t="s">
        <v>2</v>
      </c>
      <c r="B1018" s="463" t="s">
        <v>1779</v>
      </c>
      <c r="C1018" s="463" t="s">
        <v>187</v>
      </c>
      <c r="D1018" s="464">
        <v>1</v>
      </c>
      <c r="E1018" s="464"/>
      <c r="F1018" s="464"/>
    </row>
    <row r="1019" spans="1:6" s="463" customFormat="1">
      <c r="B1019" s="463" t="s">
        <v>1767</v>
      </c>
      <c r="C1019" s="463" t="s">
        <v>1440</v>
      </c>
      <c r="D1019" s="464">
        <v>1</v>
      </c>
      <c r="E1019" s="464"/>
      <c r="F1019" s="464">
        <f t="shared" ref="F1019:F1031" si="41">SUM(D1019*E1019)</f>
        <v>0</v>
      </c>
    </row>
    <row r="1020" spans="1:6" s="463" customFormat="1">
      <c r="B1020" s="463" t="s">
        <v>1768</v>
      </c>
      <c r="C1020" s="463" t="s">
        <v>1440</v>
      </c>
      <c r="D1020" s="464">
        <v>1</v>
      </c>
      <c r="E1020" s="464"/>
      <c r="F1020" s="464">
        <f t="shared" si="41"/>
        <v>0</v>
      </c>
    </row>
    <row r="1021" spans="1:6" s="463" customFormat="1">
      <c r="B1021" s="463" t="s">
        <v>1769</v>
      </c>
      <c r="C1021" s="463" t="s">
        <v>1440</v>
      </c>
      <c r="D1021" s="464">
        <v>4</v>
      </c>
      <c r="E1021" s="464"/>
      <c r="F1021" s="464">
        <f t="shared" si="41"/>
        <v>0</v>
      </c>
    </row>
    <row r="1022" spans="1:6" s="463" customFormat="1">
      <c r="B1022" s="463" t="s">
        <v>1770</v>
      </c>
      <c r="C1022" s="463" t="s">
        <v>1440</v>
      </c>
      <c r="D1022" s="464">
        <v>60</v>
      </c>
      <c r="E1022" s="464"/>
      <c r="F1022" s="464">
        <f t="shared" si="41"/>
        <v>0</v>
      </c>
    </row>
    <row r="1023" spans="1:6" s="463" customFormat="1">
      <c r="B1023" s="463" t="s">
        <v>1771</v>
      </c>
      <c r="C1023" s="463" t="s">
        <v>1440</v>
      </c>
      <c r="D1023" s="464">
        <v>8</v>
      </c>
      <c r="E1023" s="464"/>
      <c r="F1023" s="464">
        <f t="shared" si="41"/>
        <v>0</v>
      </c>
    </row>
    <row r="1024" spans="1:6" s="463" customFormat="1">
      <c r="B1024" s="463" t="s">
        <v>1772</v>
      </c>
      <c r="C1024" s="463" t="s">
        <v>1440</v>
      </c>
      <c r="D1024" s="464">
        <v>1</v>
      </c>
      <c r="E1024" s="464"/>
      <c r="F1024" s="464">
        <f t="shared" si="41"/>
        <v>0</v>
      </c>
    </row>
    <row r="1025" spans="1:6" s="463" customFormat="1">
      <c r="B1025" s="463" t="s">
        <v>1773</v>
      </c>
      <c r="C1025" s="463" t="s">
        <v>1440</v>
      </c>
      <c r="D1025" s="464">
        <v>1</v>
      </c>
      <c r="E1025" s="464"/>
      <c r="F1025" s="464">
        <f t="shared" si="41"/>
        <v>0</v>
      </c>
    </row>
    <row r="1026" spans="1:6" s="463" customFormat="1">
      <c r="B1026" s="463" t="s">
        <v>1774</v>
      </c>
      <c r="C1026" s="463" t="s">
        <v>1440</v>
      </c>
      <c r="D1026" s="464">
        <v>1</v>
      </c>
      <c r="E1026" s="464"/>
      <c r="F1026" s="464">
        <f t="shared" si="41"/>
        <v>0</v>
      </c>
    </row>
    <row r="1027" spans="1:6" s="463" customFormat="1">
      <c r="B1027" s="463" t="s">
        <v>1775</v>
      </c>
      <c r="C1027" s="463" t="s">
        <v>1440</v>
      </c>
      <c r="D1027" s="464">
        <v>1</v>
      </c>
      <c r="E1027" s="464"/>
      <c r="F1027" s="464">
        <f t="shared" si="41"/>
        <v>0</v>
      </c>
    </row>
    <row r="1028" spans="1:6" s="463" customFormat="1" ht="25">
      <c r="B1028" s="463" t="s">
        <v>1776</v>
      </c>
      <c r="C1028" s="463" t="s">
        <v>1440</v>
      </c>
      <c r="D1028" s="464">
        <v>1</v>
      </c>
      <c r="E1028" s="464"/>
      <c r="F1028" s="464">
        <f t="shared" si="41"/>
        <v>0</v>
      </c>
    </row>
    <row r="1029" spans="1:6" s="463" customFormat="1">
      <c r="B1029" s="463" t="s">
        <v>1777</v>
      </c>
      <c r="C1029" s="463" t="s">
        <v>1440</v>
      </c>
      <c r="D1029" s="464">
        <v>30</v>
      </c>
      <c r="E1029" s="464"/>
      <c r="F1029" s="464">
        <f t="shared" si="41"/>
        <v>0</v>
      </c>
    </row>
    <row r="1030" spans="1:6" s="463" customFormat="1">
      <c r="B1030" s="463" t="s">
        <v>1778</v>
      </c>
      <c r="C1030" s="463" t="s">
        <v>1440</v>
      </c>
      <c r="D1030" s="464">
        <v>1</v>
      </c>
      <c r="E1030" s="464"/>
      <c r="F1030" s="464">
        <f t="shared" si="41"/>
        <v>0</v>
      </c>
    </row>
    <row r="1031" spans="1:6" s="463" customFormat="1">
      <c r="B1031" s="463" t="s">
        <v>1780</v>
      </c>
      <c r="C1031" s="463" t="s">
        <v>1440</v>
      </c>
      <c r="D1031" s="464">
        <v>1</v>
      </c>
      <c r="E1031" s="464"/>
      <c r="F1031" s="464">
        <f t="shared" si="41"/>
        <v>0</v>
      </c>
    </row>
    <row r="1032" spans="1:6" s="463" customFormat="1">
      <c r="D1032" s="464"/>
      <c r="E1032" s="464"/>
      <c r="F1032" s="464"/>
    </row>
    <row r="1033" spans="1:6" s="463" customFormat="1" ht="114.75" customHeight="1">
      <c r="A1033" s="463" t="s">
        <v>3</v>
      </c>
      <c r="B1033" s="463" t="s">
        <v>1781</v>
      </c>
      <c r="C1033" s="463" t="s">
        <v>187</v>
      </c>
      <c r="D1033" s="464">
        <v>1</v>
      </c>
      <c r="E1033" s="464"/>
      <c r="F1033" s="464"/>
    </row>
    <row r="1034" spans="1:6" s="463" customFormat="1">
      <c r="B1034" s="463" t="s">
        <v>1767</v>
      </c>
      <c r="C1034" s="463" t="s">
        <v>1440</v>
      </c>
      <c r="D1034" s="464">
        <v>1</v>
      </c>
      <c r="E1034" s="464"/>
      <c r="F1034" s="464">
        <f t="shared" ref="F1034:F1046" si="42">SUM(D1034*E1034)</f>
        <v>0</v>
      </c>
    </row>
    <row r="1035" spans="1:6" s="463" customFormat="1">
      <c r="B1035" s="463" t="s">
        <v>1768</v>
      </c>
      <c r="C1035" s="463" t="s">
        <v>1440</v>
      </c>
      <c r="D1035" s="464">
        <v>1</v>
      </c>
      <c r="E1035" s="464"/>
      <c r="F1035" s="464">
        <f t="shared" si="42"/>
        <v>0</v>
      </c>
    </row>
    <row r="1036" spans="1:6" s="463" customFormat="1">
      <c r="B1036" s="463" t="s">
        <v>1769</v>
      </c>
      <c r="C1036" s="463" t="s">
        <v>1440</v>
      </c>
      <c r="D1036" s="464">
        <v>4</v>
      </c>
      <c r="E1036" s="464"/>
      <c r="F1036" s="464">
        <f t="shared" si="42"/>
        <v>0</v>
      </c>
    </row>
    <row r="1037" spans="1:6" s="463" customFormat="1">
      <c r="B1037" s="463" t="s">
        <v>1770</v>
      </c>
      <c r="C1037" s="463" t="s">
        <v>1440</v>
      </c>
      <c r="D1037" s="464">
        <v>60</v>
      </c>
      <c r="E1037" s="464"/>
      <c r="F1037" s="464">
        <f t="shared" si="42"/>
        <v>0</v>
      </c>
    </row>
    <row r="1038" spans="1:6" s="463" customFormat="1">
      <c r="B1038" s="463" t="s">
        <v>1771</v>
      </c>
      <c r="C1038" s="463" t="s">
        <v>1440</v>
      </c>
      <c r="D1038" s="464">
        <v>8</v>
      </c>
      <c r="E1038" s="464"/>
      <c r="F1038" s="464">
        <f t="shared" si="42"/>
        <v>0</v>
      </c>
    </row>
    <row r="1039" spans="1:6" s="463" customFormat="1">
      <c r="B1039" s="463" t="s">
        <v>1772</v>
      </c>
      <c r="C1039" s="463" t="s">
        <v>1440</v>
      </c>
      <c r="D1039" s="464">
        <v>1</v>
      </c>
      <c r="E1039" s="464"/>
      <c r="F1039" s="464">
        <f t="shared" si="42"/>
        <v>0</v>
      </c>
    </row>
    <row r="1040" spans="1:6" s="463" customFormat="1">
      <c r="B1040" s="463" t="s">
        <v>1773</v>
      </c>
      <c r="C1040" s="463" t="s">
        <v>1440</v>
      </c>
      <c r="D1040" s="464">
        <v>1</v>
      </c>
      <c r="E1040" s="464"/>
      <c r="F1040" s="464">
        <f t="shared" si="42"/>
        <v>0</v>
      </c>
    </row>
    <row r="1041" spans="1:6" s="463" customFormat="1">
      <c r="B1041" s="463" t="s">
        <v>1774</v>
      </c>
      <c r="C1041" s="463" t="s">
        <v>1440</v>
      </c>
      <c r="D1041" s="464">
        <v>1</v>
      </c>
      <c r="E1041" s="464"/>
      <c r="F1041" s="464">
        <f t="shared" si="42"/>
        <v>0</v>
      </c>
    </row>
    <row r="1042" spans="1:6" s="463" customFormat="1">
      <c r="B1042" s="463" t="s">
        <v>1775</v>
      </c>
      <c r="C1042" s="463" t="s">
        <v>1440</v>
      </c>
      <c r="D1042" s="464">
        <v>1</v>
      </c>
      <c r="E1042" s="464"/>
      <c r="F1042" s="464">
        <f t="shared" si="42"/>
        <v>0</v>
      </c>
    </row>
    <row r="1043" spans="1:6" s="463" customFormat="1" ht="25">
      <c r="B1043" s="463" t="s">
        <v>1776</v>
      </c>
      <c r="C1043" s="463" t="s">
        <v>1440</v>
      </c>
      <c r="D1043" s="464">
        <v>1</v>
      </c>
      <c r="E1043" s="464"/>
      <c r="F1043" s="464">
        <f t="shared" si="42"/>
        <v>0</v>
      </c>
    </row>
    <row r="1044" spans="1:6" s="463" customFormat="1">
      <c r="B1044" s="463" t="s">
        <v>1777</v>
      </c>
      <c r="C1044" s="463" t="s">
        <v>1440</v>
      </c>
      <c r="D1044" s="464">
        <v>30</v>
      </c>
      <c r="E1044" s="464"/>
      <c r="F1044" s="464">
        <f t="shared" si="42"/>
        <v>0</v>
      </c>
    </row>
    <row r="1045" spans="1:6" s="463" customFormat="1">
      <c r="B1045" s="463" t="s">
        <v>1778</v>
      </c>
      <c r="C1045" s="463" t="s">
        <v>1440</v>
      </c>
      <c r="D1045" s="464">
        <v>1</v>
      </c>
      <c r="E1045" s="464"/>
      <c r="F1045" s="464">
        <f t="shared" si="42"/>
        <v>0</v>
      </c>
    </row>
    <row r="1046" spans="1:6" s="463" customFormat="1">
      <c r="B1046" s="463" t="s">
        <v>1780</v>
      </c>
      <c r="C1046" s="463" t="s">
        <v>1440</v>
      </c>
      <c r="D1046" s="464">
        <v>1</v>
      </c>
      <c r="E1046" s="464"/>
      <c r="F1046" s="464">
        <f t="shared" si="42"/>
        <v>0</v>
      </c>
    </row>
    <row r="1047" spans="1:6" s="463" customFormat="1">
      <c r="D1047" s="464"/>
      <c r="E1047" s="464"/>
      <c r="F1047" s="464"/>
    </row>
    <row r="1048" spans="1:6" s="463" customFormat="1" ht="111" customHeight="1">
      <c r="A1048" s="463" t="s">
        <v>4</v>
      </c>
      <c r="B1048" s="463" t="s">
        <v>1782</v>
      </c>
      <c r="C1048" s="463" t="s">
        <v>187</v>
      </c>
      <c r="D1048" s="464">
        <v>1</v>
      </c>
      <c r="E1048" s="464"/>
      <c r="F1048" s="464"/>
    </row>
    <row r="1049" spans="1:6" s="463" customFormat="1">
      <c r="B1049" s="463" t="s">
        <v>1783</v>
      </c>
      <c r="C1049" s="463" t="s">
        <v>1440</v>
      </c>
      <c r="D1049" s="464">
        <v>1</v>
      </c>
      <c r="E1049" s="464"/>
      <c r="F1049" s="464">
        <f t="shared" ref="F1049:F1060" si="43">SUM(D1049*E1049)</f>
        <v>0</v>
      </c>
    </row>
    <row r="1050" spans="1:6" s="463" customFormat="1">
      <c r="B1050" s="463" t="s">
        <v>1768</v>
      </c>
      <c r="C1050" s="463" t="s">
        <v>1440</v>
      </c>
      <c r="D1050" s="464">
        <v>1</v>
      </c>
      <c r="E1050" s="464"/>
      <c r="F1050" s="464">
        <f t="shared" si="43"/>
        <v>0</v>
      </c>
    </row>
    <row r="1051" spans="1:6" s="463" customFormat="1">
      <c r="B1051" s="463" t="s">
        <v>1769</v>
      </c>
      <c r="C1051" s="463" t="s">
        <v>1440</v>
      </c>
      <c r="D1051" s="464">
        <v>3</v>
      </c>
      <c r="E1051" s="464"/>
      <c r="F1051" s="464">
        <f t="shared" si="43"/>
        <v>0</v>
      </c>
    </row>
    <row r="1052" spans="1:6" s="463" customFormat="1">
      <c r="B1052" s="463" t="s">
        <v>1770</v>
      </c>
      <c r="C1052" s="463" t="s">
        <v>1440</v>
      </c>
      <c r="D1052" s="464">
        <v>50</v>
      </c>
      <c r="E1052" s="464"/>
      <c r="F1052" s="464">
        <f t="shared" si="43"/>
        <v>0</v>
      </c>
    </row>
    <row r="1053" spans="1:6" s="463" customFormat="1">
      <c r="B1053" s="463" t="s">
        <v>1771</v>
      </c>
      <c r="C1053" s="463" t="s">
        <v>1440</v>
      </c>
      <c r="D1053" s="464">
        <v>4</v>
      </c>
      <c r="E1053" s="464"/>
      <c r="F1053" s="464">
        <f t="shared" si="43"/>
        <v>0</v>
      </c>
    </row>
    <row r="1054" spans="1:6" s="463" customFormat="1">
      <c r="B1054" s="463" t="s">
        <v>1772</v>
      </c>
      <c r="C1054" s="463" t="s">
        <v>1440</v>
      </c>
      <c r="D1054" s="464">
        <v>1</v>
      </c>
      <c r="E1054" s="464"/>
      <c r="F1054" s="464">
        <f t="shared" si="43"/>
        <v>0</v>
      </c>
    </row>
    <row r="1055" spans="1:6" s="463" customFormat="1">
      <c r="B1055" s="463" t="s">
        <v>1773</v>
      </c>
      <c r="C1055" s="463" t="s">
        <v>1440</v>
      </c>
      <c r="D1055" s="464">
        <v>1</v>
      </c>
      <c r="E1055" s="464"/>
      <c r="F1055" s="464">
        <f t="shared" si="43"/>
        <v>0</v>
      </c>
    </row>
    <row r="1056" spans="1:6" s="463" customFormat="1">
      <c r="B1056" s="463" t="s">
        <v>1774</v>
      </c>
      <c r="C1056" s="463" t="s">
        <v>1440</v>
      </c>
      <c r="D1056" s="464">
        <v>1</v>
      </c>
      <c r="E1056" s="464"/>
      <c r="F1056" s="464">
        <f t="shared" si="43"/>
        <v>0</v>
      </c>
    </row>
    <row r="1057" spans="1:6" s="463" customFormat="1">
      <c r="B1057" s="463" t="s">
        <v>1775</v>
      </c>
      <c r="C1057" s="463" t="s">
        <v>1440</v>
      </c>
      <c r="D1057" s="464">
        <v>1</v>
      </c>
      <c r="E1057" s="464"/>
      <c r="F1057" s="464">
        <f t="shared" si="43"/>
        <v>0</v>
      </c>
    </row>
    <row r="1058" spans="1:6" s="463" customFormat="1" ht="25">
      <c r="B1058" s="463" t="s">
        <v>1776</v>
      </c>
      <c r="C1058" s="463" t="s">
        <v>1440</v>
      </c>
      <c r="D1058" s="464">
        <v>1</v>
      </c>
      <c r="E1058" s="464"/>
      <c r="F1058" s="464">
        <f t="shared" si="43"/>
        <v>0</v>
      </c>
    </row>
    <row r="1059" spans="1:6" s="463" customFormat="1">
      <c r="B1059" s="463" t="s">
        <v>1777</v>
      </c>
      <c r="C1059" s="463" t="s">
        <v>1440</v>
      </c>
      <c r="D1059" s="464">
        <v>30</v>
      </c>
      <c r="E1059" s="464"/>
      <c r="F1059" s="464">
        <f t="shared" si="43"/>
        <v>0</v>
      </c>
    </row>
    <row r="1060" spans="1:6" s="463" customFormat="1">
      <c r="B1060" s="463" t="s">
        <v>1778</v>
      </c>
      <c r="C1060" s="463" t="s">
        <v>1440</v>
      </c>
      <c r="D1060" s="464">
        <v>1</v>
      </c>
      <c r="E1060" s="464"/>
      <c r="F1060" s="464">
        <f t="shared" si="43"/>
        <v>0</v>
      </c>
    </row>
    <row r="1061" spans="1:6" s="463" customFormat="1">
      <c r="D1061" s="464"/>
      <c r="E1061" s="464"/>
      <c r="F1061" s="464"/>
    </row>
    <row r="1062" spans="1:6" s="463" customFormat="1" ht="117" customHeight="1">
      <c r="A1062" s="463" t="s">
        <v>5</v>
      </c>
      <c r="B1062" s="463" t="s">
        <v>1784</v>
      </c>
      <c r="C1062" s="463" t="s">
        <v>187</v>
      </c>
      <c r="D1062" s="464">
        <v>1</v>
      </c>
      <c r="E1062" s="464"/>
      <c r="F1062" s="464"/>
    </row>
    <row r="1063" spans="1:6" s="463" customFormat="1">
      <c r="B1063" s="463" t="s">
        <v>1783</v>
      </c>
      <c r="C1063" s="463" t="s">
        <v>1440</v>
      </c>
      <c r="D1063" s="464">
        <v>1</v>
      </c>
      <c r="E1063" s="464"/>
      <c r="F1063" s="464">
        <f t="shared" ref="F1063:F1074" si="44">SUM(D1063*E1063)</f>
        <v>0</v>
      </c>
    </row>
    <row r="1064" spans="1:6" s="463" customFormat="1">
      <c r="B1064" s="463" t="s">
        <v>1768</v>
      </c>
      <c r="C1064" s="463" t="s">
        <v>1440</v>
      </c>
      <c r="D1064" s="464">
        <v>1</v>
      </c>
      <c r="E1064" s="464"/>
      <c r="F1064" s="464">
        <f t="shared" si="44"/>
        <v>0</v>
      </c>
    </row>
    <row r="1065" spans="1:6" s="463" customFormat="1">
      <c r="B1065" s="463" t="s">
        <v>1769</v>
      </c>
      <c r="C1065" s="463" t="s">
        <v>1440</v>
      </c>
      <c r="D1065" s="464">
        <v>4</v>
      </c>
      <c r="E1065" s="464"/>
      <c r="F1065" s="464">
        <f t="shared" si="44"/>
        <v>0</v>
      </c>
    </row>
    <row r="1066" spans="1:6" s="463" customFormat="1">
      <c r="B1066" s="463" t="s">
        <v>1770</v>
      </c>
      <c r="C1066" s="463" t="s">
        <v>1440</v>
      </c>
      <c r="D1066" s="464">
        <v>76</v>
      </c>
      <c r="E1066" s="464"/>
      <c r="F1066" s="464">
        <f t="shared" si="44"/>
        <v>0</v>
      </c>
    </row>
    <row r="1067" spans="1:6" s="463" customFormat="1">
      <c r="B1067" s="463" t="s">
        <v>1771</v>
      </c>
      <c r="C1067" s="463" t="s">
        <v>1440</v>
      </c>
      <c r="D1067" s="464">
        <v>4</v>
      </c>
      <c r="E1067" s="464"/>
      <c r="F1067" s="464">
        <f t="shared" si="44"/>
        <v>0</v>
      </c>
    </row>
    <row r="1068" spans="1:6" s="463" customFormat="1">
      <c r="B1068" s="463" t="s">
        <v>1772</v>
      </c>
      <c r="C1068" s="463" t="s">
        <v>1440</v>
      </c>
      <c r="D1068" s="464">
        <v>1</v>
      </c>
      <c r="E1068" s="464"/>
      <c r="F1068" s="464">
        <f t="shared" si="44"/>
        <v>0</v>
      </c>
    </row>
    <row r="1069" spans="1:6" s="463" customFormat="1">
      <c r="B1069" s="463" t="s">
        <v>1773</v>
      </c>
      <c r="C1069" s="463" t="s">
        <v>1440</v>
      </c>
      <c r="D1069" s="464">
        <v>1</v>
      </c>
      <c r="E1069" s="464"/>
      <c r="F1069" s="464">
        <f t="shared" si="44"/>
        <v>0</v>
      </c>
    </row>
    <row r="1070" spans="1:6" s="463" customFormat="1">
      <c r="B1070" s="463" t="s">
        <v>1774</v>
      </c>
      <c r="C1070" s="463" t="s">
        <v>1440</v>
      </c>
      <c r="D1070" s="464">
        <v>1</v>
      </c>
      <c r="E1070" s="464"/>
      <c r="F1070" s="464">
        <f t="shared" si="44"/>
        <v>0</v>
      </c>
    </row>
    <row r="1071" spans="1:6" s="463" customFormat="1">
      <c r="B1071" s="463" t="s">
        <v>1775</v>
      </c>
      <c r="C1071" s="463" t="s">
        <v>1440</v>
      </c>
      <c r="D1071" s="464">
        <v>1</v>
      </c>
      <c r="E1071" s="464"/>
      <c r="F1071" s="464">
        <f t="shared" si="44"/>
        <v>0</v>
      </c>
    </row>
    <row r="1072" spans="1:6" s="463" customFormat="1" ht="25">
      <c r="B1072" s="463" t="s">
        <v>1776</v>
      </c>
      <c r="C1072" s="463" t="s">
        <v>1440</v>
      </c>
      <c r="D1072" s="464">
        <v>1</v>
      </c>
      <c r="E1072" s="464"/>
      <c r="F1072" s="464">
        <f t="shared" si="44"/>
        <v>0</v>
      </c>
    </row>
    <row r="1073" spans="1:6" s="463" customFormat="1">
      <c r="B1073" s="463" t="s">
        <v>1777</v>
      </c>
      <c r="C1073" s="463" t="s">
        <v>1440</v>
      </c>
      <c r="D1073" s="464">
        <v>40</v>
      </c>
      <c r="E1073" s="464"/>
      <c r="F1073" s="464">
        <f t="shared" si="44"/>
        <v>0</v>
      </c>
    </row>
    <row r="1074" spans="1:6" s="463" customFormat="1">
      <c r="B1074" s="463" t="s">
        <v>1778</v>
      </c>
      <c r="C1074" s="463" t="s">
        <v>1440</v>
      </c>
      <c r="D1074" s="464">
        <v>1</v>
      </c>
      <c r="E1074" s="464"/>
      <c r="F1074" s="464">
        <f t="shared" si="44"/>
        <v>0</v>
      </c>
    </row>
    <row r="1075" spans="1:6" s="463" customFormat="1">
      <c r="D1075" s="464"/>
      <c r="E1075" s="464"/>
      <c r="F1075" s="464"/>
    </row>
    <row r="1076" spans="1:6" s="463" customFormat="1" ht="100">
      <c r="A1076" s="463" t="s">
        <v>8</v>
      </c>
      <c r="B1076" s="463" t="s">
        <v>1785</v>
      </c>
      <c r="C1076" s="463" t="s">
        <v>1438</v>
      </c>
      <c r="D1076" s="464">
        <v>1</v>
      </c>
      <c r="E1076" s="464"/>
      <c r="F1076" s="464"/>
    </row>
    <row r="1077" spans="1:6" s="463" customFormat="1">
      <c r="B1077" s="463" t="s">
        <v>1786</v>
      </c>
      <c r="C1077" s="463" t="s">
        <v>1440</v>
      </c>
      <c r="D1077" s="464">
        <v>1</v>
      </c>
      <c r="E1077" s="464"/>
      <c r="F1077" s="464">
        <f>D1077*E1077</f>
        <v>0</v>
      </c>
    </row>
    <row r="1078" spans="1:6" s="463" customFormat="1">
      <c r="B1078" s="463" t="s">
        <v>1768</v>
      </c>
      <c r="C1078" s="463" t="s">
        <v>1440</v>
      </c>
      <c r="D1078" s="464">
        <v>1</v>
      </c>
      <c r="E1078" s="464"/>
      <c r="F1078" s="464">
        <f t="shared" ref="F1078:F1087" si="45">SUM(D1078*E1078)</f>
        <v>0</v>
      </c>
    </row>
    <row r="1079" spans="1:6" s="463" customFormat="1">
      <c r="B1079" s="463" t="s">
        <v>1769</v>
      </c>
      <c r="C1079" s="463" t="s">
        <v>1440</v>
      </c>
      <c r="D1079" s="464">
        <v>2</v>
      </c>
      <c r="E1079" s="464"/>
      <c r="F1079" s="464">
        <f t="shared" si="45"/>
        <v>0</v>
      </c>
    </row>
    <row r="1080" spans="1:6" s="463" customFormat="1">
      <c r="B1080" s="463" t="s">
        <v>1787</v>
      </c>
      <c r="C1080" s="463" t="s">
        <v>1440</v>
      </c>
      <c r="D1080" s="464">
        <v>36</v>
      </c>
      <c r="E1080" s="464"/>
      <c r="F1080" s="464">
        <f t="shared" si="45"/>
        <v>0</v>
      </c>
    </row>
    <row r="1081" spans="1:6" s="463" customFormat="1">
      <c r="B1081" s="463" t="s">
        <v>1771</v>
      </c>
      <c r="C1081" s="463" t="s">
        <v>1440</v>
      </c>
      <c r="D1081" s="464">
        <v>1</v>
      </c>
      <c r="E1081" s="464"/>
      <c r="F1081" s="464">
        <f>SUM(D1081*E1081)</f>
        <v>0</v>
      </c>
    </row>
    <row r="1082" spans="1:6" s="463" customFormat="1">
      <c r="B1082" s="463" t="s">
        <v>1772</v>
      </c>
      <c r="C1082" s="463" t="s">
        <v>1440</v>
      </c>
      <c r="D1082" s="464">
        <v>1</v>
      </c>
      <c r="E1082" s="464"/>
      <c r="F1082" s="464">
        <f>SUM(D1082*E1082)</f>
        <v>0</v>
      </c>
    </row>
    <row r="1083" spans="1:6" s="463" customFormat="1">
      <c r="B1083" s="463" t="s">
        <v>1773</v>
      </c>
      <c r="C1083" s="463" t="s">
        <v>1440</v>
      </c>
      <c r="D1083" s="464">
        <v>1</v>
      </c>
      <c r="E1083" s="464"/>
      <c r="F1083" s="464">
        <f>SUM(D1083*E1083)</f>
        <v>0</v>
      </c>
    </row>
    <row r="1084" spans="1:6" s="463" customFormat="1">
      <c r="B1084" s="463" t="s">
        <v>1774</v>
      </c>
      <c r="C1084" s="463" t="s">
        <v>1440</v>
      </c>
      <c r="D1084" s="464">
        <v>1</v>
      </c>
      <c r="E1084" s="464"/>
      <c r="F1084" s="464">
        <f t="shared" si="45"/>
        <v>0</v>
      </c>
    </row>
    <row r="1085" spans="1:6" s="463" customFormat="1">
      <c r="B1085" s="463" t="s">
        <v>1775</v>
      </c>
      <c r="C1085" s="463" t="s">
        <v>1440</v>
      </c>
      <c r="D1085" s="464">
        <v>1</v>
      </c>
      <c r="E1085" s="464"/>
      <c r="F1085" s="464">
        <f t="shared" si="45"/>
        <v>0</v>
      </c>
    </row>
    <row r="1086" spans="1:6" s="463" customFormat="1" ht="25">
      <c r="B1086" s="463" t="s">
        <v>1776</v>
      </c>
      <c r="C1086" s="463" t="s">
        <v>1440</v>
      </c>
      <c r="D1086" s="464">
        <v>1</v>
      </c>
      <c r="E1086" s="464"/>
      <c r="F1086" s="464">
        <f t="shared" si="45"/>
        <v>0</v>
      </c>
    </row>
    <row r="1087" spans="1:6" s="463" customFormat="1">
      <c r="B1087" s="463" t="s">
        <v>1777</v>
      </c>
      <c r="C1087" s="463" t="s">
        <v>1440</v>
      </c>
      <c r="D1087" s="464">
        <v>20</v>
      </c>
      <c r="E1087" s="464"/>
      <c r="F1087" s="464">
        <f t="shared" si="45"/>
        <v>0</v>
      </c>
    </row>
    <row r="1088" spans="1:6" s="463" customFormat="1">
      <c r="B1088" s="463" t="s">
        <v>1778</v>
      </c>
      <c r="C1088" s="463" t="s">
        <v>1440</v>
      </c>
      <c r="D1088" s="464">
        <v>1</v>
      </c>
      <c r="E1088" s="464"/>
      <c r="F1088" s="464">
        <f>SUM(D1088*E1088)</f>
        <v>0</v>
      </c>
    </row>
    <row r="1089" spans="1:6" s="463" customFormat="1">
      <c r="D1089" s="464"/>
      <c r="E1089" s="464"/>
      <c r="F1089" s="464"/>
    </row>
    <row r="1090" spans="1:6" s="463" customFormat="1" ht="100">
      <c r="A1090" s="463" t="s">
        <v>9</v>
      </c>
      <c r="B1090" s="463" t="s">
        <v>1788</v>
      </c>
      <c r="C1090" s="463" t="s">
        <v>1438</v>
      </c>
      <c r="D1090" s="464">
        <v>1</v>
      </c>
      <c r="E1090" s="464"/>
      <c r="F1090" s="464"/>
    </row>
    <row r="1091" spans="1:6" s="463" customFormat="1">
      <c r="B1091" s="463" t="s">
        <v>1786</v>
      </c>
      <c r="C1091" s="463" t="s">
        <v>1440</v>
      </c>
      <c r="D1091" s="464">
        <v>1</v>
      </c>
      <c r="E1091" s="464"/>
      <c r="F1091" s="464">
        <f>D1091*E1091</f>
        <v>0</v>
      </c>
    </row>
    <row r="1092" spans="1:6" s="463" customFormat="1">
      <c r="B1092" s="463" t="s">
        <v>1768</v>
      </c>
      <c r="C1092" s="463" t="s">
        <v>1440</v>
      </c>
      <c r="D1092" s="464">
        <v>1</v>
      </c>
      <c r="E1092" s="464"/>
      <c r="F1092" s="464">
        <f t="shared" ref="F1092:F1102" si="46">SUM(D1092*E1092)</f>
        <v>0</v>
      </c>
    </row>
    <row r="1093" spans="1:6" s="463" customFormat="1">
      <c r="B1093" s="463" t="s">
        <v>1769</v>
      </c>
      <c r="C1093" s="463" t="s">
        <v>1440</v>
      </c>
      <c r="D1093" s="464">
        <v>2</v>
      </c>
      <c r="E1093" s="464"/>
      <c r="F1093" s="464">
        <f t="shared" si="46"/>
        <v>0</v>
      </c>
    </row>
    <row r="1094" spans="1:6" s="463" customFormat="1">
      <c r="B1094" s="463" t="s">
        <v>1787</v>
      </c>
      <c r="C1094" s="463" t="s">
        <v>1440</v>
      </c>
      <c r="D1094" s="464">
        <v>36</v>
      </c>
      <c r="E1094" s="464"/>
      <c r="F1094" s="464">
        <f t="shared" si="46"/>
        <v>0</v>
      </c>
    </row>
    <row r="1095" spans="1:6" s="463" customFormat="1">
      <c r="B1095" s="463" t="s">
        <v>1771</v>
      </c>
      <c r="C1095" s="463" t="s">
        <v>1440</v>
      </c>
      <c r="D1095" s="464">
        <v>1</v>
      </c>
      <c r="E1095" s="464"/>
      <c r="F1095" s="464">
        <f t="shared" si="46"/>
        <v>0</v>
      </c>
    </row>
    <row r="1096" spans="1:6" s="463" customFormat="1">
      <c r="B1096" s="463" t="s">
        <v>1772</v>
      </c>
      <c r="C1096" s="463" t="s">
        <v>1440</v>
      </c>
      <c r="D1096" s="464">
        <v>1</v>
      </c>
      <c r="E1096" s="464"/>
      <c r="F1096" s="464">
        <f t="shared" si="46"/>
        <v>0</v>
      </c>
    </row>
    <row r="1097" spans="1:6" s="463" customFormat="1">
      <c r="B1097" s="463" t="s">
        <v>1773</v>
      </c>
      <c r="C1097" s="463" t="s">
        <v>1440</v>
      </c>
      <c r="D1097" s="464">
        <v>1</v>
      </c>
      <c r="E1097" s="464"/>
      <c r="F1097" s="464">
        <f t="shared" si="46"/>
        <v>0</v>
      </c>
    </row>
    <row r="1098" spans="1:6" s="463" customFormat="1">
      <c r="B1098" s="463" t="s">
        <v>1774</v>
      </c>
      <c r="C1098" s="463" t="s">
        <v>1440</v>
      </c>
      <c r="D1098" s="464">
        <v>1</v>
      </c>
      <c r="E1098" s="464"/>
      <c r="F1098" s="464">
        <f t="shared" si="46"/>
        <v>0</v>
      </c>
    </row>
    <row r="1099" spans="1:6" s="463" customFormat="1">
      <c r="B1099" s="463" t="s">
        <v>1775</v>
      </c>
      <c r="C1099" s="463" t="s">
        <v>1440</v>
      </c>
      <c r="D1099" s="464">
        <v>1</v>
      </c>
      <c r="E1099" s="464"/>
      <c r="F1099" s="464">
        <f t="shared" si="46"/>
        <v>0</v>
      </c>
    </row>
    <row r="1100" spans="1:6" s="463" customFormat="1" ht="25">
      <c r="B1100" s="463" t="s">
        <v>1776</v>
      </c>
      <c r="C1100" s="463" t="s">
        <v>1440</v>
      </c>
      <c r="D1100" s="464">
        <v>1</v>
      </c>
      <c r="E1100" s="464"/>
      <c r="F1100" s="464">
        <f t="shared" si="46"/>
        <v>0</v>
      </c>
    </row>
    <row r="1101" spans="1:6" s="463" customFormat="1">
      <c r="B1101" s="463" t="s">
        <v>1777</v>
      </c>
      <c r="C1101" s="463" t="s">
        <v>1440</v>
      </c>
      <c r="D1101" s="464">
        <v>20</v>
      </c>
      <c r="E1101" s="464"/>
      <c r="F1101" s="464">
        <f t="shared" si="46"/>
        <v>0</v>
      </c>
    </row>
    <row r="1102" spans="1:6" s="463" customFormat="1">
      <c r="B1102" s="463" t="s">
        <v>1778</v>
      </c>
      <c r="C1102" s="463" t="s">
        <v>1440</v>
      </c>
      <c r="D1102" s="464">
        <v>1</v>
      </c>
      <c r="E1102" s="464"/>
      <c r="F1102" s="464">
        <f t="shared" si="46"/>
        <v>0</v>
      </c>
    </row>
    <row r="1103" spans="1:6" s="463" customFormat="1">
      <c r="D1103" s="464"/>
      <c r="E1103" s="464"/>
      <c r="F1103" s="464"/>
    </row>
    <row r="1104" spans="1:6" s="463" customFormat="1" ht="118.5" customHeight="1">
      <c r="A1104" s="463" t="s">
        <v>10</v>
      </c>
      <c r="B1104" s="463" t="s">
        <v>1789</v>
      </c>
      <c r="C1104" s="463" t="s">
        <v>1438</v>
      </c>
      <c r="D1104" s="464">
        <v>1</v>
      </c>
      <c r="E1104" s="464"/>
      <c r="F1104" s="464"/>
    </row>
    <row r="1105" spans="1:6" s="463" customFormat="1">
      <c r="B1105" s="463" t="s">
        <v>1790</v>
      </c>
      <c r="C1105" s="463" t="s">
        <v>1440</v>
      </c>
      <c r="D1105" s="464">
        <v>1</v>
      </c>
      <c r="E1105" s="464"/>
      <c r="F1105" s="464">
        <f>SUM(D1105*E1105)</f>
        <v>0</v>
      </c>
    </row>
    <row r="1106" spans="1:6" s="463" customFormat="1">
      <c r="B1106" s="463" t="s">
        <v>1768</v>
      </c>
      <c r="C1106" s="463" t="s">
        <v>1440</v>
      </c>
      <c r="D1106" s="464">
        <v>1</v>
      </c>
      <c r="E1106" s="464"/>
      <c r="F1106" s="464">
        <f t="shared" ref="F1106:F1115" si="47">SUM(D1106*E1106)</f>
        <v>0</v>
      </c>
    </row>
    <row r="1107" spans="1:6" s="463" customFormat="1">
      <c r="B1107" s="463" t="s">
        <v>1769</v>
      </c>
      <c r="C1107" s="463" t="s">
        <v>1440</v>
      </c>
      <c r="D1107" s="464">
        <v>5</v>
      </c>
      <c r="E1107" s="464"/>
      <c r="F1107" s="464">
        <f t="shared" si="47"/>
        <v>0</v>
      </c>
    </row>
    <row r="1108" spans="1:6" s="463" customFormat="1">
      <c r="B1108" s="463" t="s">
        <v>1770</v>
      </c>
      <c r="C1108" s="463" t="s">
        <v>1440</v>
      </c>
      <c r="D1108" s="464">
        <v>90</v>
      </c>
      <c r="E1108" s="464"/>
      <c r="F1108" s="464">
        <f t="shared" si="47"/>
        <v>0</v>
      </c>
    </row>
    <row r="1109" spans="1:6" s="463" customFormat="1">
      <c r="B1109" s="463" t="s">
        <v>1771</v>
      </c>
      <c r="C1109" s="463" t="s">
        <v>1440</v>
      </c>
      <c r="D1109" s="464">
        <v>8</v>
      </c>
      <c r="E1109" s="464"/>
      <c r="F1109" s="464">
        <f>SUM(D1109*E1109)</f>
        <v>0</v>
      </c>
    </row>
    <row r="1110" spans="1:6" s="463" customFormat="1">
      <c r="B1110" s="463" t="s">
        <v>1772</v>
      </c>
      <c r="C1110" s="463" t="s">
        <v>1440</v>
      </c>
      <c r="D1110" s="464">
        <v>1</v>
      </c>
      <c r="E1110" s="464"/>
      <c r="F1110" s="464">
        <f>SUM(D1110*E1110)</f>
        <v>0</v>
      </c>
    </row>
    <row r="1111" spans="1:6" s="463" customFormat="1">
      <c r="B1111" s="463" t="s">
        <v>1773</v>
      </c>
      <c r="C1111" s="463" t="s">
        <v>1440</v>
      </c>
      <c r="D1111" s="464">
        <v>1</v>
      </c>
      <c r="E1111" s="464"/>
      <c r="F1111" s="464">
        <f>SUM(D1111*E1111)</f>
        <v>0</v>
      </c>
    </row>
    <row r="1112" spans="1:6" s="463" customFormat="1">
      <c r="B1112" s="463" t="s">
        <v>1774</v>
      </c>
      <c r="C1112" s="463" t="s">
        <v>1440</v>
      </c>
      <c r="D1112" s="464">
        <v>1</v>
      </c>
      <c r="E1112" s="464"/>
      <c r="F1112" s="464">
        <f t="shared" si="47"/>
        <v>0</v>
      </c>
    </row>
    <row r="1113" spans="1:6" s="463" customFormat="1">
      <c r="B1113" s="463" t="s">
        <v>1775</v>
      </c>
      <c r="C1113" s="463" t="s">
        <v>1440</v>
      </c>
      <c r="D1113" s="464">
        <v>1</v>
      </c>
      <c r="E1113" s="464"/>
      <c r="F1113" s="464">
        <f t="shared" si="47"/>
        <v>0</v>
      </c>
    </row>
    <row r="1114" spans="1:6" s="463" customFormat="1" ht="25">
      <c r="B1114" s="463" t="s">
        <v>1776</v>
      </c>
      <c r="C1114" s="463" t="s">
        <v>1440</v>
      </c>
      <c r="D1114" s="464">
        <v>1</v>
      </c>
      <c r="E1114" s="464"/>
      <c r="F1114" s="464">
        <f t="shared" si="47"/>
        <v>0</v>
      </c>
    </row>
    <row r="1115" spans="1:6" s="463" customFormat="1">
      <c r="B1115" s="463" t="s">
        <v>1777</v>
      </c>
      <c r="C1115" s="463" t="s">
        <v>1440</v>
      </c>
      <c r="D1115" s="464">
        <v>45</v>
      </c>
      <c r="E1115" s="464"/>
      <c r="F1115" s="464">
        <f t="shared" si="47"/>
        <v>0</v>
      </c>
    </row>
    <row r="1116" spans="1:6" s="463" customFormat="1">
      <c r="B1116" s="463" t="s">
        <v>1778</v>
      </c>
      <c r="C1116" s="463" t="s">
        <v>1440</v>
      </c>
      <c r="D1116" s="464">
        <v>1</v>
      </c>
      <c r="E1116" s="464"/>
      <c r="F1116" s="464">
        <f>SUM(D1116*E1116)</f>
        <v>0</v>
      </c>
    </row>
    <row r="1117" spans="1:6" s="463" customFormat="1">
      <c r="D1117" s="464"/>
      <c r="E1117" s="464"/>
      <c r="F1117" s="464"/>
    </row>
    <row r="1118" spans="1:6" s="463" customFormat="1" ht="112.5" customHeight="1">
      <c r="A1118" s="463" t="s">
        <v>11</v>
      </c>
      <c r="B1118" s="463" t="s">
        <v>1791</v>
      </c>
      <c r="C1118" s="463" t="s">
        <v>1438</v>
      </c>
      <c r="D1118" s="464">
        <v>1</v>
      </c>
      <c r="E1118" s="464"/>
      <c r="F1118" s="464"/>
    </row>
    <row r="1119" spans="1:6" s="463" customFormat="1">
      <c r="B1119" s="463" t="s">
        <v>1790</v>
      </c>
      <c r="C1119" s="463" t="s">
        <v>1440</v>
      </c>
      <c r="D1119" s="464">
        <v>1</v>
      </c>
      <c r="E1119" s="464"/>
      <c r="F1119" s="464">
        <f t="shared" ref="F1119:F1130" si="48">SUM(D1119*E1119)</f>
        <v>0</v>
      </c>
    </row>
    <row r="1120" spans="1:6" s="463" customFormat="1">
      <c r="B1120" s="463" t="s">
        <v>1768</v>
      </c>
      <c r="C1120" s="463" t="s">
        <v>1440</v>
      </c>
      <c r="D1120" s="464">
        <v>1</v>
      </c>
      <c r="E1120" s="464"/>
      <c r="F1120" s="464">
        <f t="shared" si="48"/>
        <v>0</v>
      </c>
    </row>
    <row r="1121" spans="1:6" s="463" customFormat="1">
      <c r="B1121" s="463" t="s">
        <v>1769</v>
      </c>
      <c r="C1121" s="463" t="s">
        <v>1440</v>
      </c>
      <c r="D1121" s="464">
        <v>5</v>
      </c>
      <c r="E1121" s="464"/>
      <c r="F1121" s="464">
        <f t="shared" si="48"/>
        <v>0</v>
      </c>
    </row>
    <row r="1122" spans="1:6" s="463" customFormat="1">
      <c r="B1122" s="463" t="s">
        <v>1770</v>
      </c>
      <c r="C1122" s="463" t="s">
        <v>1440</v>
      </c>
      <c r="D1122" s="464">
        <v>100</v>
      </c>
      <c r="E1122" s="464"/>
      <c r="F1122" s="464">
        <f t="shared" si="48"/>
        <v>0</v>
      </c>
    </row>
    <row r="1123" spans="1:6" s="463" customFormat="1">
      <c r="B1123" s="463" t="s">
        <v>1771</v>
      </c>
      <c r="C1123" s="463" t="s">
        <v>1440</v>
      </c>
      <c r="D1123" s="464">
        <v>8</v>
      </c>
      <c r="E1123" s="464"/>
      <c r="F1123" s="464">
        <f t="shared" si="48"/>
        <v>0</v>
      </c>
    </row>
    <row r="1124" spans="1:6" s="463" customFormat="1">
      <c r="B1124" s="463" t="s">
        <v>1772</v>
      </c>
      <c r="C1124" s="463" t="s">
        <v>1440</v>
      </c>
      <c r="D1124" s="464">
        <v>1</v>
      </c>
      <c r="E1124" s="464"/>
      <c r="F1124" s="464">
        <f t="shared" si="48"/>
        <v>0</v>
      </c>
    </row>
    <row r="1125" spans="1:6" s="463" customFormat="1">
      <c r="B1125" s="463" t="s">
        <v>1773</v>
      </c>
      <c r="C1125" s="463" t="s">
        <v>1440</v>
      </c>
      <c r="D1125" s="464">
        <v>1</v>
      </c>
      <c r="E1125" s="464"/>
      <c r="F1125" s="464">
        <f t="shared" si="48"/>
        <v>0</v>
      </c>
    </row>
    <row r="1126" spans="1:6" s="463" customFormat="1">
      <c r="B1126" s="463" t="s">
        <v>1774</v>
      </c>
      <c r="C1126" s="463" t="s">
        <v>1440</v>
      </c>
      <c r="D1126" s="464">
        <v>1</v>
      </c>
      <c r="E1126" s="464"/>
      <c r="F1126" s="464">
        <f t="shared" si="48"/>
        <v>0</v>
      </c>
    </row>
    <row r="1127" spans="1:6" s="463" customFormat="1">
      <c r="B1127" s="463" t="s">
        <v>1775</v>
      </c>
      <c r="C1127" s="463" t="s">
        <v>1440</v>
      </c>
      <c r="D1127" s="464">
        <v>1</v>
      </c>
      <c r="E1127" s="464"/>
      <c r="F1127" s="464">
        <f t="shared" si="48"/>
        <v>0</v>
      </c>
    </row>
    <row r="1128" spans="1:6" s="463" customFormat="1" ht="25">
      <c r="B1128" s="463" t="s">
        <v>1776</v>
      </c>
      <c r="C1128" s="463" t="s">
        <v>1440</v>
      </c>
      <c r="D1128" s="464">
        <v>1</v>
      </c>
      <c r="E1128" s="464"/>
      <c r="F1128" s="464">
        <f t="shared" si="48"/>
        <v>0</v>
      </c>
    </row>
    <row r="1129" spans="1:6" s="463" customFormat="1">
      <c r="B1129" s="463" t="s">
        <v>1777</v>
      </c>
      <c r="C1129" s="463" t="s">
        <v>1440</v>
      </c>
      <c r="D1129" s="464">
        <v>50</v>
      </c>
      <c r="E1129" s="464"/>
      <c r="F1129" s="464">
        <f t="shared" si="48"/>
        <v>0</v>
      </c>
    </row>
    <row r="1130" spans="1:6" s="463" customFormat="1">
      <c r="B1130" s="463" t="s">
        <v>1778</v>
      </c>
      <c r="C1130" s="463" t="s">
        <v>1440</v>
      </c>
      <c r="D1130" s="464">
        <v>1</v>
      </c>
      <c r="E1130" s="464"/>
      <c r="F1130" s="464">
        <f t="shared" si="48"/>
        <v>0</v>
      </c>
    </row>
    <row r="1131" spans="1:6" s="463" customFormat="1">
      <c r="D1131" s="464"/>
      <c r="E1131" s="464"/>
      <c r="F1131" s="464"/>
    </row>
    <row r="1132" spans="1:6" s="463" customFormat="1" ht="111.75" customHeight="1">
      <c r="A1132" s="463" t="s">
        <v>12</v>
      </c>
      <c r="B1132" s="463" t="s">
        <v>1792</v>
      </c>
      <c r="C1132" s="463" t="s">
        <v>187</v>
      </c>
      <c r="D1132" s="464">
        <v>1</v>
      </c>
      <c r="E1132" s="464"/>
      <c r="F1132" s="464"/>
    </row>
    <row r="1133" spans="1:6" s="463" customFormat="1">
      <c r="B1133" s="463" t="s">
        <v>1783</v>
      </c>
      <c r="C1133" s="463" t="s">
        <v>1440</v>
      </c>
      <c r="D1133" s="464">
        <v>1</v>
      </c>
      <c r="E1133" s="464"/>
      <c r="F1133" s="464">
        <f t="shared" ref="F1133:F1145" si="49">SUM(D1133*E1133)</f>
        <v>0</v>
      </c>
    </row>
    <row r="1134" spans="1:6" s="463" customFormat="1">
      <c r="B1134" s="463" t="s">
        <v>1768</v>
      </c>
      <c r="C1134" s="463" t="s">
        <v>1440</v>
      </c>
      <c r="D1134" s="464">
        <v>1</v>
      </c>
      <c r="E1134" s="464"/>
      <c r="F1134" s="464">
        <f t="shared" si="49"/>
        <v>0</v>
      </c>
    </row>
    <row r="1135" spans="1:6" s="463" customFormat="1">
      <c r="B1135" s="463" t="s">
        <v>1769</v>
      </c>
      <c r="C1135" s="463" t="s">
        <v>1440</v>
      </c>
      <c r="D1135" s="464">
        <v>2</v>
      </c>
      <c r="E1135" s="464"/>
      <c r="F1135" s="464">
        <f t="shared" si="49"/>
        <v>0</v>
      </c>
    </row>
    <row r="1136" spans="1:6" s="463" customFormat="1">
      <c r="B1136" s="463" t="s">
        <v>1770</v>
      </c>
      <c r="C1136" s="463" t="s">
        <v>1440</v>
      </c>
      <c r="D1136" s="464">
        <v>40</v>
      </c>
      <c r="E1136" s="464"/>
      <c r="F1136" s="464">
        <f t="shared" si="49"/>
        <v>0</v>
      </c>
    </row>
    <row r="1137" spans="1:6" s="463" customFormat="1">
      <c r="B1137" s="463" t="s">
        <v>1771</v>
      </c>
      <c r="C1137" s="463" t="s">
        <v>1440</v>
      </c>
      <c r="D1137" s="464">
        <v>2</v>
      </c>
      <c r="E1137" s="464"/>
      <c r="F1137" s="464">
        <f t="shared" si="49"/>
        <v>0</v>
      </c>
    </row>
    <row r="1138" spans="1:6" s="463" customFormat="1">
      <c r="B1138" s="463" t="s">
        <v>1772</v>
      </c>
      <c r="C1138" s="463" t="s">
        <v>1440</v>
      </c>
      <c r="D1138" s="464">
        <v>1</v>
      </c>
      <c r="E1138" s="464"/>
      <c r="F1138" s="464">
        <f t="shared" si="49"/>
        <v>0</v>
      </c>
    </row>
    <row r="1139" spans="1:6" s="463" customFormat="1">
      <c r="B1139" s="463" t="s">
        <v>1773</v>
      </c>
      <c r="C1139" s="463" t="s">
        <v>1440</v>
      </c>
      <c r="D1139" s="464">
        <v>1</v>
      </c>
      <c r="E1139" s="464"/>
      <c r="F1139" s="464">
        <f t="shared" si="49"/>
        <v>0</v>
      </c>
    </row>
    <row r="1140" spans="1:6" s="463" customFormat="1">
      <c r="B1140" s="463" t="s">
        <v>1774</v>
      </c>
      <c r="C1140" s="463" t="s">
        <v>1440</v>
      </c>
      <c r="D1140" s="464">
        <v>1</v>
      </c>
      <c r="E1140" s="464"/>
      <c r="F1140" s="464">
        <f t="shared" si="49"/>
        <v>0</v>
      </c>
    </row>
    <row r="1141" spans="1:6" s="463" customFormat="1">
      <c r="B1141" s="463" t="s">
        <v>1775</v>
      </c>
      <c r="C1141" s="463" t="s">
        <v>1440</v>
      </c>
      <c r="D1141" s="464">
        <v>1</v>
      </c>
      <c r="E1141" s="464"/>
      <c r="F1141" s="464">
        <f t="shared" si="49"/>
        <v>0</v>
      </c>
    </row>
    <row r="1142" spans="1:6" s="463" customFormat="1" ht="25">
      <c r="B1142" s="463" t="s">
        <v>1776</v>
      </c>
      <c r="C1142" s="463" t="s">
        <v>1440</v>
      </c>
      <c r="D1142" s="464">
        <v>1</v>
      </c>
      <c r="E1142" s="464"/>
      <c r="F1142" s="464">
        <f t="shared" si="49"/>
        <v>0</v>
      </c>
    </row>
    <row r="1143" spans="1:6" s="463" customFormat="1">
      <c r="B1143" s="463" t="s">
        <v>1777</v>
      </c>
      <c r="C1143" s="463" t="s">
        <v>1440</v>
      </c>
      <c r="D1143" s="464">
        <v>20</v>
      </c>
      <c r="E1143" s="464"/>
      <c r="F1143" s="464">
        <f t="shared" si="49"/>
        <v>0</v>
      </c>
    </row>
    <row r="1144" spans="1:6" s="463" customFormat="1">
      <c r="B1144" s="463" t="s">
        <v>1778</v>
      </c>
      <c r="C1144" s="463" t="s">
        <v>1440</v>
      </c>
      <c r="D1144" s="464">
        <v>1</v>
      </c>
      <c r="E1144" s="464"/>
      <c r="F1144" s="464">
        <f t="shared" si="49"/>
        <v>0</v>
      </c>
    </row>
    <row r="1145" spans="1:6" s="463" customFormat="1">
      <c r="B1145" s="463" t="s">
        <v>1793</v>
      </c>
      <c r="C1145" s="463" t="s">
        <v>1440</v>
      </c>
      <c r="D1145" s="464">
        <v>1</v>
      </c>
      <c r="E1145" s="464"/>
      <c r="F1145" s="464">
        <f t="shared" si="49"/>
        <v>0</v>
      </c>
    </row>
    <row r="1146" spans="1:6" s="463" customFormat="1">
      <c r="D1146" s="464"/>
      <c r="E1146" s="464"/>
      <c r="F1146" s="464"/>
    </row>
    <row r="1147" spans="1:6" s="463" customFormat="1" ht="111" customHeight="1">
      <c r="A1147" s="463" t="s">
        <v>13</v>
      </c>
      <c r="B1147" s="463" t="s">
        <v>1794</v>
      </c>
      <c r="C1147" s="463" t="s">
        <v>187</v>
      </c>
      <c r="D1147" s="464">
        <v>1</v>
      </c>
      <c r="E1147" s="464"/>
      <c r="F1147" s="464"/>
    </row>
    <row r="1148" spans="1:6" s="463" customFormat="1">
      <c r="B1148" s="463" t="s">
        <v>1783</v>
      </c>
      <c r="C1148" s="463" t="s">
        <v>1440</v>
      </c>
      <c r="D1148" s="464">
        <v>1</v>
      </c>
      <c r="E1148" s="464"/>
      <c r="F1148" s="464">
        <f t="shared" ref="F1148:F1160" si="50">SUM(D1148*E1148)</f>
        <v>0</v>
      </c>
    </row>
    <row r="1149" spans="1:6" s="463" customFormat="1">
      <c r="B1149" s="463" t="s">
        <v>1768</v>
      </c>
      <c r="C1149" s="463" t="s">
        <v>1440</v>
      </c>
      <c r="D1149" s="464">
        <v>1</v>
      </c>
      <c r="E1149" s="464"/>
      <c r="F1149" s="464">
        <f t="shared" si="50"/>
        <v>0</v>
      </c>
    </row>
    <row r="1150" spans="1:6" s="463" customFormat="1">
      <c r="B1150" s="463" t="s">
        <v>1769</v>
      </c>
      <c r="C1150" s="463" t="s">
        <v>1440</v>
      </c>
      <c r="D1150" s="464">
        <v>2</v>
      </c>
      <c r="E1150" s="464"/>
      <c r="F1150" s="464">
        <f t="shared" si="50"/>
        <v>0</v>
      </c>
    </row>
    <row r="1151" spans="1:6" s="463" customFormat="1">
      <c r="B1151" s="463" t="s">
        <v>1770</v>
      </c>
      <c r="C1151" s="463" t="s">
        <v>1440</v>
      </c>
      <c r="D1151" s="464">
        <v>40</v>
      </c>
      <c r="E1151" s="464"/>
      <c r="F1151" s="464">
        <f t="shared" si="50"/>
        <v>0</v>
      </c>
    </row>
    <row r="1152" spans="1:6" s="463" customFormat="1">
      <c r="B1152" s="463" t="s">
        <v>1771</v>
      </c>
      <c r="C1152" s="463" t="s">
        <v>1440</v>
      </c>
      <c r="D1152" s="464">
        <v>2</v>
      </c>
      <c r="E1152" s="464"/>
      <c r="F1152" s="464">
        <f t="shared" si="50"/>
        <v>0</v>
      </c>
    </row>
    <row r="1153" spans="1:6" s="463" customFormat="1">
      <c r="B1153" s="463" t="s">
        <v>1772</v>
      </c>
      <c r="C1153" s="463" t="s">
        <v>1440</v>
      </c>
      <c r="D1153" s="464">
        <v>1</v>
      </c>
      <c r="E1153" s="464"/>
      <c r="F1153" s="464">
        <f t="shared" si="50"/>
        <v>0</v>
      </c>
    </row>
    <row r="1154" spans="1:6" s="463" customFormat="1">
      <c r="B1154" s="463" t="s">
        <v>1773</v>
      </c>
      <c r="C1154" s="463" t="s">
        <v>1440</v>
      </c>
      <c r="D1154" s="464">
        <v>1</v>
      </c>
      <c r="E1154" s="464"/>
      <c r="F1154" s="464">
        <f t="shared" si="50"/>
        <v>0</v>
      </c>
    </row>
    <row r="1155" spans="1:6" s="463" customFormat="1">
      <c r="B1155" s="463" t="s">
        <v>1774</v>
      </c>
      <c r="C1155" s="463" t="s">
        <v>1440</v>
      </c>
      <c r="D1155" s="464">
        <v>1</v>
      </c>
      <c r="E1155" s="464"/>
      <c r="F1155" s="464">
        <f t="shared" si="50"/>
        <v>0</v>
      </c>
    </row>
    <row r="1156" spans="1:6" s="463" customFormat="1">
      <c r="B1156" s="463" t="s">
        <v>1775</v>
      </c>
      <c r="C1156" s="463" t="s">
        <v>1440</v>
      </c>
      <c r="D1156" s="464">
        <v>1</v>
      </c>
      <c r="E1156" s="464"/>
      <c r="F1156" s="464">
        <f t="shared" si="50"/>
        <v>0</v>
      </c>
    </row>
    <row r="1157" spans="1:6" s="463" customFormat="1" ht="25">
      <c r="B1157" s="463" t="s">
        <v>1776</v>
      </c>
      <c r="C1157" s="463" t="s">
        <v>1440</v>
      </c>
      <c r="D1157" s="464">
        <v>1</v>
      </c>
      <c r="E1157" s="464"/>
      <c r="F1157" s="464">
        <f t="shared" si="50"/>
        <v>0</v>
      </c>
    </row>
    <row r="1158" spans="1:6" s="463" customFormat="1">
      <c r="B1158" s="463" t="s">
        <v>1777</v>
      </c>
      <c r="C1158" s="463" t="s">
        <v>1440</v>
      </c>
      <c r="D1158" s="464">
        <v>20</v>
      </c>
      <c r="E1158" s="464"/>
      <c r="F1158" s="464">
        <f t="shared" si="50"/>
        <v>0</v>
      </c>
    </row>
    <row r="1159" spans="1:6" s="463" customFormat="1">
      <c r="B1159" s="463" t="s">
        <v>1778</v>
      </c>
      <c r="C1159" s="463" t="s">
        <v>1440</v>
      </c>
      <c r="D1159" s="464">
        <v>1</v>
      </c>
      <c r="E1159" s="464"/>
      <c r="F1159" s="464">
        <f t="shared" si="50"/>
        <v>0</v>
      </c>
    </row>
    <row r="1160" spans="1:6" s="463" customFormat="1">
      <c r="B1160" s="463" t="s">
        <v>1793</v>
      </c>
      <c r="C1160" s="463" t="s">
        <v>1440</v>
      </c>
      <c r="D1160" s="464">
        <v>1</v>
      </c>
      <c r="E1160" s="464"/>
      <c r="F1160" s="464">
        <f t="shared" si="50"/>
        <v>0</v>
      </c>
    </row>
    <row r="1161" spans="1:6" s="463" customFormat="1">
      <c r="D1161" s="464"/>
      <c r="E1161" s="464"/>
      <c r="F1161" s="464"/>
    </row>
    <row r="1162" spans="1:6" s="463" customFormat="1" ht="117" customHeight="1">
      <c r="A1162" s="463" t="s">
        <v>14</v>
      </c>
      <c r="B1162" s="463" t="s">
        <v>1795</v>
      </c>
      <c r="C1162" s="463" t="s">
        <v>187</v>
      </c>
      <c r="D1162" s="464">
        <v>1</v>
      </c>
      <c r="E1162" s="464"/>
      <c r="F1162" s="464"/>
    </row>
    <row r="1163" spans="1:6" s="463" customFormat="1">
      <c r="B1163" s="463" t="s">
        <v>1783</v>
      </c>
      <c r="C1163" s="463" t="s">
        <v>1440</v>
      </c>
      <c r="D1163" s="464">
        <v>1</v>
      </c>
      <c r="E1163" s="464"/>
      <c r="F1163" s="464">
        <f t="shared" ref="F1163:F1175" si="51">SUM(D1163*E1163)</f>
        <v>0</v>
      </c>
    </row>
    <row r="1164" spans="1:6" s="463" customFormat="1">
      <c r="B1164" s="463" t="s">
        <v>1768</v>
      </c>
      <c r="C1164" s="463" t="s">
        <v>1440</v>
      </c>
      <c r="D1164" s="464">
        <v>1</v>
      </c>
      <c r="E1164" s="464"/>
      <c r="F1164" s="464">
        <f t="shared" si="51"/>
        <v>0</v>
      </c>
    </row>
    <row r="1165" spans="1:6" s="463" customFormat="1">
      <c r="B1165" s="463" t="s">
        <v>1769</v>
      </c>
      <c r="C1165" s="463" t="s">
        <v>1440</v>
      </c>
      <c r="D1165" s="464">
        <v>2</v>
      </c>
      <c r="E1165" s="464"/>
      <c r="F1165" s="464">
        <f t="shared" si="51"/>
        <v>0</v>
      </c>
    </row>
    <row r="1166" spans="1:6" s="463" customFormat="1">
      <c r="B1166" s="463" t="s">
        <v>1770</v>
      </c>
      <c r="C1166" s="463" t="s">
        <v>1440</v>
      </c>
      <c r="D1166" s="464">
        <v>40</v>
      </c>
      <c r="E1166" s="464"/>
      <c r="F1166" s="464">
        <f t="shared" si="51"/>
        <v>0</v>
      </c>
    </row>
    <row r="1167" spans="1:6" s="463" customFormat="1">
      <c r="B1167" s="463" t="s">
        <v>1771</v>
      </c>
      <c r="C1167" s="463" t="s">
        <v>1440</v>
      </c>
      <c r="D1167" s="464">
        <v>2</v>
      </c>
      <c r="E1167" s="464"/>
      <c r="F1167" s="464">
        <f t="shared" si="51"/>
        <v>0</v>
      </c>
    </row>
    <row r="1168" spans="1:6" s="463" customFormat="1">
      <c r="B1168" s="463" t="s">
        <v>1772</v>
      </c>
      <c r="C1168" s="463" t="s">
        <v>1440</v>
      </c>
      <c r="D1168" s="464">
        <v>1</v>
      </c>
      <c r="E1168" s="464"/>
      <c r="F1168" s="464">
        <f t="shared" si="51"/>
        <v>0</v>
      </c>
    </row>
    <row r="1169" spans="1:6" s="463" customFormat="1">
      <c r="B1169" s="463" t="s">
        <v>1773</v>
      </c>
      <c r="C1169" s="463" t="s">
        <v>1440</v>
      </c>
      <c r="D1169" s="464">
        <v>1</v>
      </c>
      <c r="E1169" s="464"/>
      <c r="F1169" s="464">
        <f t="shared" si="51"/>
        <v>0</v>
      </c>
    </row>
    <row r="1170" spans="1:6" s="463" customFormat="1">
      <c r="B1170" s="463" t="s">
        <v>1774</v>
      </c>
      <c r="C1170" s="463" t="s">
        <v>1440</v>
      </c>
      <c r="D1170" s="464">
        <v>1</v>
      </c>
      <c r="E1170" s="464"/>
      <c r="F1170" s="464">
        <f t="shared" si="51"/>
        <v>0</v>
      </c>
    </row>
    <row r="1171" spans="1:6" s="463" customFormat="1">
      <c r="B1171" s="463" t="s">
        <v>1775</v>
      </c>
      <c r="C1171" s="463" t="s">
        <v>1440</v>
      </c>
      <c r="D1171" s="464">
        <v>1</v>
      </c>
      <c r="E1171" s="464"/>
      <c r="F1171" s="464">
        <f t="shared" si="51"/>
        <v>0</v>
      </c>
    </row>
    <row r="1172" spans="1:6" s="463" customFormat="1" ht="25">
      <c r="B1172" s="463" t="s">
        <v>1776</v>
      </c>
      <c r="C1172" s="463" t="s">
        <v>1440</v>
      </c>
      <c r="D1172" s="464">
        <v>1</v>
      </c>
      <c r="E1172" s="464"/>
      <c r="F1172" s="464">
        <f t="shared" si="51"/>
        <v>0</v>
      </c>
    </row>
    <row r="1173" spans="1:6" s="463" customFormat="1">
      <c r="B1173" s="463" t="s">
        <v>1777</v>
      </c>
      <c r="C1173" s="463" t="s">
        <v>1440</v>
      </c>
      <c r="D1173" s="464">
        <v>20</v>
      </c>
      <c r="E1173" s="464"/>
      <c r="F1173" s="464">
        <f t="shared" si="51"/>
        <v>0</v>
      </c>
    </row>
    <row r="1174" spans="1:6" s="463" customFormat="1">
      <c r="B1174" s="463" t="s">
        <v>1778</v>
      </c>
      <c r="C1174" s="463" t="s">
        <v>1440</v>
      </c>
      <c r="D1174" s="464">
        <v>1</v>
      </c>
      <c r="E1174" s="464"/>
      <c r="F1174" s="464">
        <f t="shared" si="51"/>
        <v>0</v>
      </c>
    </row>
    <row r="1175" spans="1:6" s="463" customFormat="1">
      <c r="B1175" s="463" t="s">
        <v>1793</v>
      </c>
      <c r="C1175" s="463" t="s">
        <v>1440</v>
      </c>
      <c r="D1175" s="464">
        <v>1</v>
      </c>
      <c r="E1175" s="464"/>
      <c r="F1175" s="464">
        <f t="shared" si="51"/>
        <v>0</v>
      </c>
    </row>
    <row r="1176" spans="1:6" s="463" customFormat="1">
      <c r="D1176" s="464"/>
      <c r="E1176" s="464"/>
      <c r="F1176" s="464"/>
    </row>
    <row r="1177" spans="1:6" s="463" customFormat="1" ht="37.5">
      <c r="A1177" s="463" t="s">
        <v>15</v>
      </c>
      <c r="B1177" s="463" t="s">
        <v>1796</v>
      </c>
      <c r="C1177" s="463" t="s">
        <v>187</v>
      </c>
      <c r="D1177" s="464">
        <v>1</v>
      </c>
      <c r="E1177" s="464"/>
      <c r="F1177" s="464"/>
    </row>
    <row r="1178" spans="1:6" s="463" customFormat="1">
      <c r="B1178" s="463" t="s">
        <v>1797</v>
      </c>
      <c r="C1178" s="463" t="s">
        <v>1</v>
      </c>
      <c r="D1178" s="464">
        <v>250</v>
      </c>
      <c r="E1178" s="464"/>
      <c r="F1178" s="464">
        <f>SUM(D1178*E1178)</f>
        <v>0</v>
      </c>
    </row>
    <row r="1179" spans="1:6" s="463" customFormat="1">
      <c r="B1179" s="463" t="s">
        <v>1787</v>
      </c>
      <c r="C1179" s="463" t="s">
        <v>1</v>
      </c>
      <c r="D1179" s="464">
        <f>D1178*2</f>
        <v>500</v>
      </c>
      <c r="E1179" s="464"/>
      <c r="F1179" s="464">
        <f>SUM(D1179*E1179)</f>
        <v>0</v>
      </c>
    </row>
    <row r="1180" spans="1:6" s="463" customFormat="1" ht="25">
      <c r="B1180" s="463" t="s">
        <v>1798</v>
      </c>
      <c r="C1180" s="463" t="s">
        <v>1</v>
      </c>
      <c r="D1180" s="464">
        <v>60</v>
      </c>
      <c r="E1180" s="464"/>
      <c r="F1180" s="464">
        <f>SUM(D1180*E1180)</f>
        <v>0</v>
      </c>
    </row>
    <row r="1181" spans="1:6" s="463" customFormat="1">
      <c r="B1181" s="463" t="s">
        <v>1799</v>
      </c>
      <c r="C1181" s="463" t="s">
        <v>1440</v>
      </c>
      <c r="D1181" s="464">
        <f>D1178+D1180</f>
        <v>310</v>
      </c>
      <c r="E1181" s="464"/>
      <c r="F1181" s="464">
        <f>SUM(D1181*E1181)</f>
        <v>0</v>
      </c>
    </row>
    <row r="1182" spans="1:6" s="463" customFormat="1">
      <c r="D1182" s="464"/>
      <c r="E1182" s="464"/>
      <c r="F1182" s="464"/>
    </row>
    <row r="1183" spans="1:6" s="463" customFormat="1" ht="25">
      <c r="A1183" s="463" t="s">
        <v>16</v>
      </c>
      <c r="B1183" s="463" t="s">
        <v>1800</v>
      </c>
      <c r="C1183" s="463" t="s">
        <v>1440</v>
      </c>
      <c r="D1183" s="464">
        <v>30</v>
      </c>
      <c r="E1183" s="464"/>
      <c r="F1183" s="464">
        <f>SUM(D1183*E1183)</f>
        <v>0</v>
      </c>
    </row>
    <row r="1184" spans="1:6" s="463" customFormat="1">
      <c r="D1184" s="464"/>
      <c r="E1184" s="464"/>
      <c r="F1184" s="464"/>
    </row>
    <row r="1185" spans="1:6" s="463" customFormat="1" ht="37.5">
      <c r="A1185" s="463" t="s">
        <v>17</v>
      </c>
      <c r="B1185" s="463" t="s">
        <v>1801</v>
      </c>
      <c r="C1185" s="463" t="s">
        <v>233</v>
      </c>
      <c r="D1185" s="464">
        <v>21500</v>
      </c>
      <c r="E1185" s="464"/>
      <c r="F1185" s="464">
        <f>D1185*E1185</f>
        <v>0</v>
      </c>
    </row>
    <row r="1186" spans="1:6" s="463" customFormat="1">
      <c r="D1186" s="464"/>
      <c r="E1186" s="464"/>
      <c r="F1186" s="464"/>
    </row>
    <row r="1187" spans="1:6" s="463" customFormat="1" ht="37.5">
      <c r="A1187" s="463" t="s">
        <v>18</v>
      </c>
      <c r="B1187" s="463" t="s">
        <v>1802</v>
      </c>
      <c r="C1187" s="463" t="s">
        <v>1690</v>
      </c>
      <c r="D1187" s="464">
        <v>1000</v>
      </c>
      <c r="E1187" s="464"/>
      <c r="F1187" s="464">
        <f>D1187*E1187</f>
        <v>0</v>
      </c>
    </row>
    <row r="1188" spans="1:6" s="463" customFormat="1">
      <c r="D1188" s="464"/>
      <c r="E1188" s="464"/>
      <c r="F1188" s="464"/>
    </row>
    <row r="1189" spans="1:6" s="463" customFormat="1">
      <c r="A1189" s="463" t="s">
        <v>19</v>
      </c>
      <c r="B1189" s="463" t="s">
        <v>1744</v>
      </c>
      <c r="D1189" s="464"/>
      <c r="E1189" s="464"/>
      <c r="F1189" s="464"/>
    </row>
    <row r="1190" spans="1:6" s="463" customFormat="1">
      <c r="B1190" s="463" t="s">
        <v>1745</v>
      </c>
      <c r="C1190" s="463" t="s">
        <v>1690</v>
      </c>
      <c r="D1190" s="464">
        <v>400</v>
      </c>
      <c r="E1190" s="464"/>
      <c r="F1190" s="464">
        <f>D1190*E1190</f>
        <v>0</v>
      </c>
    </row>
    <row r="1191" spans="1:6" s="463" customFormat="1">
      <c r="B1191" s="463" t="s">
        <v>1746</v>
      </c>
      <c r="C1191" s="463" t="s">
        <v>1690</v>
      </c>
      <c r="D1191" s="464">
        <v>200</v>
      </c>
      <c r="E1191" s="464"/>
      <c r="F1191" s="464">
        <f>D1191*E1191</f>
        <v>0</v>
      </c>
    </row>
    <row r="1192" spans="1:6" s="463" customFormat="1">
      <c r="B1192" s="463" t="s">
        <v>1747</v>
      </c>
      <c r="C1192" s="463" t="s">
        <v>1690</v>
      </c>
      <c r="D1192" s="464">
        <v>200</v>
      </c>
      <c r="E1192" s="464"/>
      <c r="F1192" s="464">
        <f>D1192*E1192</f>
        <v>0</v>
      </c>
    </row>
    <row r="1193" spans="1:6" s="463" customFormat="1">
      <c r="D1193" s="464"/>
      <c r="E1193" s="464"/>
      <c r="F1193" s="464"/>
    </row>
    <row r="1194" spans="1:6" s="463" customFormat="1">
      <c r="A1194" s="463" t="s">
        <v>20</v>
      </c>
      <c r="B1194" s="463" t="s">
        <v>1733</v>
      </c>
      <c r="D1194" s="464"/>
      <c r="E1194" s="464"/>
      <c r="F1194" s="464"/>
    </row>
    <row r="1195" spans="1:6" s="463" customFormat="1">
      <c r="B1195" s="463" t="s">
        <v>1734</v>
      </c>
      <c r="C1195" s="463" t="s">
        <v>1690</v>
      </c>
      <c r="D1195" s="464">
        <f>D1185*0.25</f>
        <v>5375</v>
      </c>
      <c r="E1195" s="464"/>
      <c r="F1195" s="464">
        <f>SUM(D1195*E1195)</f>
        <v>0</v>
      </c>
    </row>
    <row r="1196" spans="1:6" s="463" customFormat="1">
      <c r="B1196" s="463" t="s">
        <v>1736</v>
      </c>
      <c r="C1196" s="463" t="s">
        <v>1690</v>
      </c>
      <c r="D1196" s="464">
        <f>D1187*0.25</f>
        <v>250</v>
      </c>
      <c r="E1196" s="464"/>
      <c r="F1196" s="464">
        <f>SUM(D1196*E1196)</f>
        <v>0</v>
      </c>
    </row>
    <row r="1197" spans="1:6" s="463" customFormat="1">
      <c r="D1197" s="464"/>
      <c r="E1197" s="464"/>
      <c r="F1197" s="464"/>
    </row>
    <row r="1198" spans="1:6" s="463" customFormat="1" ht="37.5">
      <c r="A1198" s="463" t="s">
        <v>21</v>
      </c>
      <c r="B1198" s="463" t="s">
        <v>1748</v>
      </c>
      <c r="D1198" s="464"/>
      <c r="E1198" s="464"/>
      <c r="F1198" s="464"/>
    </row>
    <row r="1199" spans="1:6" s="463" customFormat="1">
      <c r="B1199" s="463" t="s">
        <v>1752</v>
      </c>
      <c r="C1199" s="463" t="s">
        <v>1690</v>
      </c>
      <c r="D1199" s="464">
        <v>930</v>
      </c>
      <c r="E1199" s="464"/>
      <c r="F1199" s="464">
        <f>E1199*D1199</f>
        <v>0</v>
      </c>
    </row>
    <row r="1200" spans="1:6" s="463" customFormat="1">
      <c r="B1200" s="463" t="s">
        <v>1751</v>
      </c>
      <c r="C1200" s="463" t="s">
        <v>1690</v>
      </c>
      <c r="D1200" s="464">
        <v>30</v>
      </c>
      <c r="E1200" s="464"/>
      <c r="F1200" s="464">
        <f>E1200*D1200</f>
        <v>0</v>
      </c>
    </row>
    <row r="1201" spans="1:6" s="463" customFormat="1">
      <c r="D1201" s="464"/>
      <c r="E1201" s="464"/>
      <c r="F1201" s="464"/>
    </row>
    <row r="1202" spans="1:6" s="463" customFormat="1" ht="50">
      <c r="A1202" s="463" t="s">
        <v>22</v>
      </c>
      <c r="B1202" s="463" t="s">
        <v>1803</v>
      </c>
      <c r="C1202" s="463" t="s">
        <v>1690</v>
      </c>
      <c r="D1202" s="464">
        <v>75</v>
      </c>
      <c r="E1202" s="464"/>
      <c r="F1202" s="464">
        <f>D1202*E1202</f>
        <v>0</v>
      </c>
    </row>
    <row r="1203" spans="1:6" s="463" customFormat="1">
      <c r="D1203" s="464"/>
      <c r="E1203" s="464"/>
      <c r="F1203" s="464"/>
    </row>
    <row r="1204" spans="1:6" s="463" customFormat="1">
      <c r="D1204" s="464"/>
      <c r="E1204" s="464"/>
      <c r="F1204" s="464"/>
    </row>
    <row r="1205" spans="1:6" s="463" customFormat="1">
      <c r="D1205" s="464"/>
      <c r="E1205" s="464"/>
      <c r="F1205" s="464"/>
    </row>
    <row r="1206" spans="1:6" s="467" customFormat="1" ht="13">
      <c r="B1206" s="467" t="s">
        <v>1804</v>
      </c>
      <c r="D1206" s="468"/>
      <c r="E1206" s="468"/>
      <c r="F1206" s="468">
        <f>SUM(F1003:F1205)</f>
        <v>0</v>
      </c>
    </row>
    <row r="1207" spans="1:6" s="463" customFormat="1">
      <c r="D1207" s="464"/>
      <c r="E1207" s="464"/>
      <c r="F1207" s="464"/>
    </row>
    <row r="1208" spans="1:6" s="471" customFormat="1" ht="13">
      <c r="A1208" s="471" t="s">
        <v>1805</v>
      </c>
      <c r="B1208" s="471" t="s">
        <v>1806</v>
      </c>
      <c r="D1208" s="472"/>
      <c r="E1208" s="472"/>
      <c r="F1208" s="472"/>
    </row>
    <row r="1209" spans="1:6" s="463" customFormat="1">
      <c r="D1209" s="464"/>
      <c r="E1209" s="464"/>
      <c r="F1209" s="464"/>
    </row>
    <row r="1210" spans="1:6" s="463" customFormat="1">
      <c r="D1210" s="464"/>
      <c r="E1210" s="464"/>
      <c r="F1210" s="464"/>
    </row>
    <row r="1211" spans="1:6" s="463" customFormat="1" ht="79.5" customHeight="1">
      <c r="A1211" s="463" t="s">
        <v>0</v>
      </c>
      <c r="B1211" s="463" t="s">
        <v>1807</v>
      </c>
      <c r="C1211" s="463" t="s">
        <v>187</v>
      </c>
      <c r="D1211" s="464">
        <v>1</v>
      </c>
      <c r="E1211" s="464"/>
      <c r="F1211" s="464"/>
    </row>
    <row r="1212" spans="1:6" s="463" customFormat="1">
      <c r="B1212" s="463" t="s">
        <v>1808</v>
      </c>
      <c r="C1212" s="463" t="s">
        <v>1</v>
      </c>
      <c r="D1212" s="464">
        <v>1</v>
      </c>
      <c r="E1212" s="464"/>
      <c r="F1212" s="464">
        <f t="shared" ref="F1212:F1217" si="52">SUM(D1212*E1212)</f>
        <v>0</v>
      </c>
    </row>
    <row r="1213" spans="1:6" s="463" customFormat="1">
      <c r="B1213" s="463" t="s">
        <v>1809</v>
      </c>
      <c r="C1213" s="463" t="s">
        <v>1</v>
      </c>
      <c r="D1213" s="464">
        <v>1</v>
      </c>
      <c r="E1213" s="464"/>
      <c r="F1213" s="464">
        <f t="shared" si="52"/>
        <v>0</v>
      </c>
    </row>
    <row r="1214" spans="1:6" s="463" customFormat="1" ht="25">
      <c r="B1214" s="463" t="s">
        <v>1810</v>
      </c>
      <c r="C1214" s="463" t="s">
        <v>1</v>
      </c>
      <c r="D1214" s="464">
        <v>1</v>
      </c>
      <c r="E1214" s="464"/>
      <c r="F1214" s="464">
        <f t="shared" si="52"/>
        <v>0</v>
      </c>
    </row>
    <row r="1215" spans="1:6" s="463" customFormat="1">
      <c r="B1215" s="463" t="s">
        <v>1811</v>
      </c>
      <c r="C1215" s="463" t="s">
        <v>1</v>
      </c>
      <c r="D1215" s="464">
        <v>4</v>
      </c>
      <c r="E1215" s="464"/>
      <c r="F1215" s="464">
        <f t="shared" si="52"/>
        <v>0</v>
      </c>
    </row>
    <row r="1216" spans="1:6" s="463" customFormat="1" ht="25">
      <c r="B1216" s="463" t="s">
        <v>1812</v>
      </c>
      <c r="C1216" s="463" t="s">
        <v>1</v>
      </c>
      <c r="D1216" s="464">
        <v>1</v>
      </c>
      <c r="E1216" s="464"/>
      <c r="F1216" s="464">
        <f t="shared" si="52"/>
        <v>0</v>
      </c>
    </row>
    <row r="1217" spans="1:6" s="463" customFormat="1">
      <c r="B1217" s="463" t="s">
        <v>1813</v>
      </c>
      <c r="C1217" s="463" t="s">
        <v>1</v>
      </c>
      <c r="D1217" s="464">
        <v>21</v>
      </c>
      <c r="E1217" s="464"/>
      <c r="F1217" s="464">
        <f t="shared" si="52"/>
        <v>0</v>
      </c>
    </row>
    <row r="1218" spans="1:6" s="463" customFormat="1">
      <c r="D1218" s="464"/>
      <c r="E1218" s="464"/>
      <c r="F1218" s="464"/>
    </row>
    <row r="1219" spans="1:6" s="463" customFormat="1">
      <c r="D1219" s="464"/>
      <c r="E1219" s="464"/>
      <c r="F1219" s="464"/>
    </row>
    <row r="1220" spans="1:6" s="463" customFormat="1" ht="77.25" customHeight="1">
      <c r="A1220" s="463" t="s">
        <v>2</v>
      </c>
      <c r="B1220" s="463" t="s">
        <v>1814</v>
      </c>
      <c r="C1220" s="463" t="s">
        <v>187</v>
      </c>
      <c r="D1220" s="464">
        <v>1</v>
      </c>
      <c r="E1220" s="464"/>
      <c r="F1220" s="464"/>
    </row>
    <row r="1221" spans="1:6" s="463" customFormat="1">
      <c r="B1221" s="463" t="s">
        <v>1808</v>
      </c>
      <c r="C1221" s="463" t="s">
        <v>1</v>
      </c>
      <c r="D1221" s="464">
        <v>1</v>
      </c>
      <c r="E1221" s="464"/>
      <c r="F1221" s="464">
        <f t="shared" ref="F1221:F1226" si="53">SUM(D1221*E1221)</f>
        <v>0</v>
      </c>
    </row>
    <row r="1222" spans="1:6" s="463" customFormat="1">
      <c r="B1222" s="463" t="s">
        <v>1815</v>
      </c>
      <c r="C1222" s="463" t="s">
        <v>1</v>
      </c>
      <c r="D1222" s="464">
        <v>1</v>
      </c>
      <c r="E1222" s="464"/>
      <c r="F1222" s="464">
        <f t="shared" si="53"/>
        <v>0</v>
      </c>
    </row>
    <row r="1223" spans="1:6" s="463" customFormat="1">
      <c r="B1223" s="463" t="s">
        <v>1816</v>
      </c>
      <c r="C1223" s="463" t="s">
        <v>1</v>
      </c>
      <c r="D1223" s="464">
        <v>1</v>
      </c>
      <c r="E1223" s="464"/>
      <c r="F1223" s="464">
        <f t="shared" si="53"/>
        <v>0</v>
      </c>
    </row>
    <row r="1224" spans="1:6" s="463" customFormat="1" ht="25">
      <c r="B1224" s="463" t="s">
        <v>1817</v>
      </c>
      <c r="C1224" s="463" t="s">
        <v>1</v>
      </c>
      <c r="D1224" s="464">
        <v>12</v>
      </c>
      <c r="E1224" s="464"/>
      <c r="F1224" s="464">
        <f>SUM(D1224*E1224)</f>
        <v>0</v>
      </c>
    </row>
    <row r="1225" spans="1:6" s="463" customFormat="1">
      <c r="B1225" s="463" t="s">
        <v>1818</v>
      </c>
      <c r="C1225" s="463" t="s">
        <v>1</v>
      </c>
      <c r="D1225" s="464">
        <v>4</v>
      </c>
      <c r="E1225" s="464"/>
      <c r="F1225" s="464">
        <f t="shared" si="53"/>
        <v>0</v>
      </c>
    </row>
    <row r="1226" spans="1:6" s="463" customFormat="1">
      <c r="B1226" s="463" t="s">
        <v>1813</v>
      </c>
      <c r="C1226" s="463" t="s">
        <v>1</v>
      </c>
      <c r="D1226" s="464">
        <v>18</v>
      </c>
      <c r="E1226" s="464"/>
      <c r="F1226" s="464">
        <f t="shared" si="53"/>
        <v>0</v>
      </c>
    </row>
    <row r="1227" spans="1:6" s="463" customFormat="1">
      <c r="D1227" s="464"/>
      <c r="E1227" s="464"/>
      <c r="F1227" s="464"/>
    </row>
    <row r="1228" spans="1:6" s="463" customFormat="1">
      <c r="D1228" s="464"/>
      <c r="E1228" s="464"/>
      <c r="F1228" s="464"/>
    </row>
    <row r="1229" spans="1:6" s="463" customFormat="1" ht="79.5" customHeight="1">
      <c r="A1229" s="463" t="s">
        <v>3</v>
      </c>
      <c r="B1229" s="463" t="s">
        <v>1819</v>
      </c>
      <c r="C1229" s="463" t="s">
        <v>187</v>
      </c>
      <c r="D1229" s="464">
        <v>1</v>
      </c>
      <c r="E1229" s="464"/>
      <c r="F1229" s="464"/>
    </row>
    <row r="1230" spans="1:6" s="463" customFormat="1">
      <c r="B1230" s="463" t="s">
        <v>1808</v>
      </c>
      <c r="C1230" s="463" t="s">
        <v>1</v>
      </c>
      <c r="D1230" s="464">
        <v>1</v>
      </c>
      <c r="E1230" s="464"/>
      <c r="F1230" s="464">
        <f t="shared" ref="F1230:F1235" si="54">SUM(D1230*E1230)</f>
        <v>0</v>
      </c>
    </row>
    <row r="1231" spans="1:6" s="463" customFormat="1">
      <c r="B1231" s="463" t="s">
        <v>1815</v>
      </c>
      <c r="C1231" s="463" t="s">
        <v>1</v>
      </c>
      <c r="D1231" s="464">
        <v>1</v>
      </c>
      <c r="E1231" s="464"/>
      <c r="F1231" s="464">
        <f t="shared" si="54"/>
        <v>0</v>
      </c>
    </row>
    <row r="1232" spans="1:6" s="463" customFormat="1">
      <c r="B1232" s="463" t="s">
        <v>1816</v>
      </c>
      <c r="C1232" s="463" t="s">
        <v>1</v>
      </c>
      <c r="D1232" s="464">
        <v>1</v>
      </c>
      <c r="E1232" s="464"/>
      <c r="F1232" s="464">
        <f t="shared" si="54"/>
        <v>0</v>
      </c>
    </row>
    <row r="1233" spans="1:6" s="463" customFormat="1" ht="25">
      <c r="B1233" s="463" t="s">
        <v>1817</v>
      </c>
      <c r="C1233" s="463" t="s">
        <v>1</v>
      </c>
      <c r="D1233" s="464">
        <v>12</v>
      </c>
      <c r="E1233" s="464"/>
      <c r="F1233" s="464">
        <f t="shared" si="54"/>
        <v>0</v>
      </c>
    </row>
    <row r="1234" spans="1:6" s="463" customFormat="1">
      <c r="B1234" s="463" t="s">
        <v>1818</v>
      </c>
      <c r="C1234" s="463" t="s">
        <v>1</v>
      </c>
      <c r="D1234" s="464">
        <v>4</v>
      </c>
      <c r="E1234" s="464"/>
      <c r="F1234" s="464">
        <f t="shared" si="54"/>
        <v>0</v>
      </c>
    </row>
    <row r="1235" spans="1:6" s="463" customFormat="1">
      <c r="B1235" s="463" t="s">
        <v>1813</v>
      </c>
      <c r="C1235" s="463" t="s">
        <v>1</v>
      </c>
      <c r="D1235" s="464">
        <v>18</v>
      </c>
      <c r="E1235" s="464"/>
      <c r="F1235" s="464">
        <f t="shared" si="54"/>
        <v>0</v>
      </c>
    </row>
    <row r="1236" spans="1:6" s="463" customFormat="1">
      <c r="D1236" s="464"/>
      <c r="E1236" s="464"/>
      <c r="F1236" s="464"/>
    </row>
    <row r="1237" spans="1:6" s="463" customFormat="1" ht="77.25" customHeight="1">
      <c r="A1237" s="463" t="s">
        <v>4</v>
      </c>
      <c r="B1237" s="463" t="s">
        <v>1820</v>
      </c>
      <c r="C1237" s="463" t="s">
        <v>187</v>
      </c>
      <c r="D1237" s="464">
        <v>1</v>
      </c>
      <c r="E1237" s="464"/>
      <c r="F1237" s="464"/>
    </row>
    <row r="1238" spans="1:6" s="463" customFormat="1">
      <c r="B1238" s="463" t="s">
        <v>1808</v>
      </c>
      <c r="C1238" s="463" t="s">
        <v>1</v>
      </c>
      <c r="D1238" s="464">
        <v>1</v>
      </c>
      <c r="E1238" s="464"/>
      <c r="F1238" s="464">
        <f>SUM(D1238*E1238)</f>
        <v>0</v>
      </c>
    </row>
    <row r="1239" spans="1:6" s="463" customFormat="1">
      <c r="B1239" s="463" t="s">
        <v>1815</v>
      </c>
      <c r="C1239" s="463" t="s">
        <v>1</v>
      </c>
      <c r="D1239" s="464">
        <v>1</v>
      </c>
      <c r="E1239" s="464"/>
      <c r="F1239" s="464">
        <f>SUM(D1239*E1239)</f>
        <v>0</v>
      </c>
    </row>
    <row r="1240" spans="1:6" s="463" customFormat="1">
      <c r="B1240" s="463" t="s">
        <v>1821</v>
      </c>
      <c r="C1240" s="463" t="s">
        <v>1</v>
      </c>
      <c r="D1240" s="464">
        <v>2</v>
      </c>
      <c r="E1240" s="464"/>
      <c r="F1240" s="464">
        <f>SUM(D1240*E1240)</f>
        <v>0</v>
      </c>
    </row>
    <row r="1241" spans="1:6" s="463" customFormat="1" ht="25">
      <c r="B1241" s="463" t="s">
        <v>1817</v>
      </c>
      <c r="C1241" s="463" t="s">
        <v>1</v>
      </c>
      <c r="D1241" s="464">
        <v>9</v>
      </c>
      <c r="E1241" s="464"/>
      <c r="F1241" s="464">
        <f>SUM(D1241*E1241)</f>
        <v>0</v>
      </c>
    </row>
    <row r="1242" spans="1:6" s="463" customFormat="1">
      <c r="B1242" s="463" t="s">
        <v>1813</v>
      </c>
      <c r="C1242" s="463" t="s">
        <v>1</v>
      </c>
      <c r="D1242" s="464">
        <v>46</v>
      </c>
      <c r="E1242" s="464"/>
      <c r="F1242" s="464">
        <f>SUM(D1242*E1242)</f>
        <v>0</v>
      </c>
    </row>
    <row r="1243" spans="1:6" s="463" customFormat="1">
      <c r="D1243" s="464"/>
      <c r="E1243" s="464"/>
      <c r="F1243" s="464"/>
    </row>
    <row r="1244" spans="1:6" s="463" customFormat="1" ht="76.5" customHeight="1">
      <c r="A1244" s="463" t="s">
        <v>5</v>
      </c>
      <c r="B1244" s="463" t="s">
        <v>1822</v>
      </c>
      <c r="C1244" s="463" t="s">
        <v>187</v>
      </c>
      <c r="D1244" s="464">
        <v>1</v>
      </c>
      <c r="E1244" s="464"/>
      <c r="F1244" s="464"/>
    </row>
    <row r="1245" spans="1:6" s="463" customFormat="1">
      <c r="B1245" s="463" t="s">
        <v>1823</v>
      </c>
      <c r="C1245" s="463" t="s">
        <v>1440</v>
      </c>
      <c r="D1245" s="464">
        <v>1</v>
      </c>
      <c r="E1245" s="464"/>
      <c r="F1245" s="464">
        <f t="shared" ref="F1245:F1250" si="55">SUM(D1245*E1245)</f>
        <v>0</v>
      </c>
    </row>
    <row r="1246" spans="1:6" s="463" customFormat="1">
      <c r="B1246" s="463" t="s">
        <v>1815</v>
      </c>
      <c r="C1246" s="463" t="s">
        <v>1</v>
      </c>
      <c r="D1246" s="464">
        <v>1</v>
      </c>
      <c r="E1246" s="464"/>
      <c r="F1246" s="464">
        <f t="shared" si="55"/>
        <v>0</v>
      </c>
    </row>
    <row r="1247" spans="1:6" s="463" customFormat="1">
      <c r="B1247" s="463" t="s">
        <v>1824</v>
      </c>
      <c r="C1247" s="463" t="s">
        <v>1</v>
      </c>
      <c r="D1247" s="464">
        <v>2</v>
      </c>
      <c r="E1247" s="464"/>
      <c r="F1247" s="464">
        <f t="shared" si="55"/>
        <v>0</v>
      </c>
    </row>
    <row r="1248" spans="1:6" s="463" customFormat="1" ht="25">
      <c r="B1248" s="463" t="s">
        <v>1817</v>
      </c>
      <c r="C1248" s="463" t="s">
        <v>1</v>
      </c>
      <c r="D1248" s="464">
        <v>9</v>
      </c>
      <c r="E1248" s="464"/>
      <c r="F1248" s="464">
        <f t="shared" si="55"/>
        <v>0</v>
      </c>
    </row>
    <row r="1249" spans="1:6" s="463" customFormat="1">
      <c r="B1249" s="463" t="s">
        <v>1818</v>
      </c>
      <c r="C1249" s="463" t="s">
        <v>1</v>
      </c>
      <c r="D1249" s="464">
        <v>1</v>
      </c>
      <c r="E1249" s="464"/>
      <c r="F1249" s="464">
        <f t="shared" si="55"/>
        <v>0</v>
      </c>
    </row>
    <row r="1250" spans="1:6" s="463" customFormat="1">
      <c r="B1250" s="463" t="s">
        <v>1813</v>
      </c>
      <c r="C1250" s="463" t="s">
        <v>1</v>
      </c>
      <c r="D1250" s="464">
        <v>36</v>
      </c>
      <c r="E1250" s="464"/>
      <c r="F1250" s="464">
        <f t="shared" si="55"/>
        <v>0</v>
      </c>
    </row>
    <row r="1251" spans="1:6" s="463" customFormat="1">
      <c r="D1251" s="464"/>
      <c r="E1251" s="464"/>
      <c r="F1251" s="464"/>
    </row>
    <row r="1252" spans="1:6" s="463" customFormat="1" ht="74.25" customHeight="1">
      <c r="A1252" s="463" t="s">
        <v>8</v>
      </c>
      <c r="B1252" s="463" t="s">
        <v>1825</v>
      </c>
      <c r="C1252" s="463" t="s">
        <v>187</v>
      </c>
      <c r="D1252" s="464">
        <v>1</v>
      </c>
      <c r="E1252" s="464"/>
      <c r="F1252" s="464"/>
    </row>
    <row r="1253" spans="1:6" s="463" customFormat="1">
      <c r="B1253" s="463" t="s">
        <v>1823</v>
      </c>
      <c r="C1253" s="463" t="s">
        <v>1440</v>
      </c>
      <c r="D1253" s="464">
        <v>1</v>
      </c>
      <c r="E1253" s="464"/>
      <c r="F1253" s="464">
        <f t="shared" ref="F1253:F1258" si="56">SUM(D1253*E1253)</f>
        <v>0</v>
      </c>
    </row>
    <row r="1254" spans="1:6" s="463" customFormat="1">
      <c r="B1254" s="463" t="s">
        <v>1815</v>
      </c>
      <c r="C1254" s="463" t="s">
        <v>1</v>
      </c>
      <c r="D1254" s="464">
        <v>1</v>
      </c>
      <c r="E1254" s="464"/>
      <c r="F1254" s="464">
        <f t="shared" si="56"/>
        <v>0</v>
      </c>
    </row>
    <row r="1255" spans="1:6" s="463" customFormat="1">
      <c r="B1255" s="463" t="s">
        <v>1824</v>
      </c>
      <c r="C1255" s="463" t="s">
        <v>1</v>
      </c>
      <c r="D1255" s="464">
        <v>1</v>
      </c>
      <c r="E1255" s="464"/>
      <c r="F1255" s="464">
        <f t="shared" si="56"/>
        <v>0</v>
      </c>
    </row>
    <row r="1256" spans="1:6" s="463" customFormat="1" ht="25">
      <c r="B1256" s="463" t="s">
        <v>1817</v>
      </c>
      <c r="C1256" s="463" t="s">
        <v>1</v>
      </c>
      <c r="D1256" s="464">
        <v>9</v>
      </c>
      <c r="E1256" s="464"/>
      <c r="F1256" s="464">
        <f t="shared" si="56"/>
        <v>0</v>
      </c>
    </row>
    <row r="1257" spans="1:6" s="463" customFormat="1">
      <c r="B1257" s="463" t="s">
        <v>1818</v>
      </c>
      <c r="C1257" s="463" t="s">
        <v>1</v>
      </c>
      <c r="D1257" s="464">
        <v>1</v>
      </c>
      <c r="E1257" s="464"/>
      <c r="F1257" s="464">
        <f t="shared" si="56"/>
        <v>0</v>
      </c>
    </row>
    <row r="1258" spans="1:6" s="463" customFormat="1">
      <c r="B1258" s="463" t="s">
        <v>1813</v>
      </c>
      <c r="C1258" s="463" t="s">
        <v>1</v>
      </c>
      <c r="D1258" s="464">
        <v>20</v>
      </c>
      <c r="E1258" s="464"/>
      <c r="F1258" s="464">
        <f t="shared" si="56"/>
        <v>0</v>
      </c>
    </row>
    <row r="1259" spans="1:6" s="463" customFormat="1">
      <c r="D1259" s="464"/>
      <c r="E1259" s="464"/>
      <c r="F1259" s="464"/>
    </row>
    <row r="1260" spans="1:6" s="463" customFormat="1" ht="77.25" customHeight="1">
      <c r="A1260" s="463" t="s">
        <v>9</v>
      </c>
      <c r="B1260" s="463" t="s">
        <v>1826</v>
      </c>
      <c r="C1260" s="463" t="s">
        <v>187</v>
      </c>
      <c r="D1260" s="464">
        <v>1</v>
      </c>
      <c r="E1260" s="464"/>
      <c r="F1260" s="464"/>
    </row>
    <row r="1261" spans="1:6" s="463" customFormat="1">
      <c r="B1261" s="463" t="s">
        <v>1808</v>
      </c>
      <c r="C1261" s="463" t="s">
        <v>1</v>
      </c>
      <c r="D1261" s="464">
        <v>1</v>
      </c>
      <c r="E1261" s="464"/>
      <c r="F1261" s="464">
        <f>SUM(D1261*E1261)</f>
        <v>0</v>
      </c>
    </row>
    <row r="1262" spans="1:6" s="463" customFormat="1">
      <c r="B1262" s="463" t="s">
        <v>1815</v>
      </c>
      <c r="C1262" s="463" t="s">
        <v>1</v>
      </c>
      <c r="D1262" s="464">
        <v>1</v>
      </c>
      <c r="E1262" s="464"/>
      <c r="F1262" s="464">
        <f>SUM(D1262*E1262)</f>
        <v>0</v>
      </c>
    </row>
    <row r="1263" spans="1:6" s="463" customFormat="1">
      <c r="B1263" s="463" t="s">
        <v>1821</v>
      </c>
      <c r="C1263" s="463" t="s">
        <v>1</v>
      </c>
      <c r="D1263" s="464">
        <v>2</v>
      </c>
      <c r="E1263" s="464"/>
      <c r="F1263" s="464">
        <f>SUM(D1263*E1263)</f>
        <v>0</v>
      </c>
    </row>
    <row r="1264" spans="1:6" s="463" customFormat="1" ht="25">
      <c r="B1264" s="463" t="s">
        <v>1817</v>
      </c>
      <c r="C1264" s="463" t="s">
        <v>1</v>
      </c>
      <c r="D1264" s="464">
        <v>9</v>
      </c>
      <c r="E1264" s="464"/>
      <c r="F1264" s="464">
        <f>SUM(D1264*E1264)</f>
        <v>0</v>
      </c>
    </row>
    <row r="1265" spans="1:6" s="463" customFormat="1">
      <c r="B1265" s="463" t="s">
        <v>1813</v>
      </c>
      <c r="C1265" s="463" t="s">
        <v>1</v>
      </c>
      <c r="D1265" s="464">
        <v>46</v>
      </c>
      <c r="E1265" s="464"/>
      <c r="F1265" s="464">
        <f>SUM(D1265*E1265)</f>
        <v>0</v>
      </c>
    </row>
    <row r="1266" spans="1:6" s="463" customFormat="1">
      <c r="D1266" s="464"/>
      <c r="E1266" s="464"/>
      <c r="F1266" s="464"/>
    </row>
    <row r="1267" spans="1:6" s="463" customFormat="1">
      <c r="D1267" s="464"/>
      <c r="E1267" s="464"/>
      <c r="F1267" s="464"/>
    </row>
    <row r="1268" spans="1:6" s="463" customFormat="1">
      <c r="B1268" s="463" t="s">
        <v>1827</v>
      </c>
      <c r="D1268" s="464"/>
      <c r="E1268" s="464"/>
      <c r="F1268" s="464"/>
    </row>
    <row r="1269" spans="1:6" s="463" customFormat="1">
      <c r="D1269" s="464"/>
      <c r="E1269" s="464"/>
      <c r="F1269" s="464"/>
    </row>
    <row r="1270" spans="1:6" s="463" customFormat="1" ht="37.5">
      <c r="A1270" s="463" t="s">
        <v>10</v>
      </c>
      <c r="B1270" s="463" t="s">
        <v>1828</v>
      </c>
      <c r="C1270" s="463" t="s">
        <v>1690</v>
      </c>
      <c r="D1270" s="464">
        <v>3000</v>
      </c>
      <c r="E1270" s="464"/>
      <c r="F1270" s="464">
        <f>SUM(D1270*E1270)</f>
        <v>0</v>
      </c>
    </row>
    <row r="1271" spans="1:6" s="463" customFormat="1">
      <c r="D1271" s="464"/>
      <c r="E1271" s="464"/>
      <c r="F1271" s="464"/>
    </row>
    <row r="1272" spans="1:6" s="463" customFormat="1" ht="25">
      <c r="A1272" s="463" t="s">
        <v>11</v>
      </c>
      <c r="B1272" s="463" t="s">
        <v>1829</v>
      </c>
      <c r="C1272" s="463" t="s">
        <v>1440</v>
      </c>
      <c r="D1272" s="464">
        <v>100</v>
      </c>
      <c r="E1272" s="464"/>
      <c r="F1272" s="464">
        <f>SUM(D1272*E1272)</f>
        <v>0</v>
      </c>
    </row>
    <row r="1273" spans="1:6" s="463" customFormat="1">
      <c r="D1273" s="464"/>
      <c r="E1273" s="464"/>
      <c r="F1273" s="464"/>
    </row>
    <row r="1274" spans="1:6" s="463" customFormat="1">
      <c r="B1274" s="463" t="s">
        <v>1830</v>
      </c>
      <c r="D1274" s="464"/>
      <c r="E1274" s="464"/>
      <c r="F1274" s="464"/>
    </row>
    <row r="1275" spans="1:6" s="463" customFormat="1">
      <c r="D1275" s="464"/>
      <c r="E1275" s="464"/>
      <c r="F1275" s="464"/>
    </row>
    <row r="1276" spans="1:6" s="463" customFormat="1" ht="25">
      <c r="A1276" s="463" t="s">
        <v>12</v>
      </c>
      <c r="B1276" s="463" t="s">
        <v>1831</v>
      </c>
      <c r="C1276" s="463" t="s">
        <v>1440</v>
      </c>
      <c r="D1276" s="464">
        <v>1</v>
      </c>
      <c r="E1276" s="464"/>
      <c r="F1276" s="464">
        <f>SUM(D1276*E1276)</f>
        <v>0</v>
      </c>
    </row>
    <row r="1277" spans="1:6" s="463" customFormat="1">
      <c r="D1277" s="464"/>
      <c r="E1277" s="464"/>
      <c r="F1277" s="464"/>
    </row>
    <row r="1278" spans="1:6" s="463" customFormat="1" ht="25">
      <c r="A1278" s="463" t="s">
        <v>13</v>
      </c>
      <c r="B1278" s="463" t="s">
        <v>1832</v>
      </c>
      <c r="C1278" s="463" t="s">
        <v>1440</v>
      </c>
      <c r="D1278" s="464">
        <v>2</v>
      </c>
      <c r="E1278" s="464"/>
      <c r="F1278" s="464">
        <f>SUM(D1278*E1278)</f>
        <v>0</v>
      </c>
    </row>
    <row r="1279" spans="1:6" s="463" customFormat="1">
      <c r="D1279" s="464"/>
      <c r="E1279" s="464"/>
      <c r="F1279" s="464"/>
    </row>
    <row r="1280" spans="1:6" s="463" customFormat="1" ht="25">
      <c r="A1280" s="463" t="s">
        <v>14</v>
      </c>
      <c r="B1280" s="463" t="s">
        <v>1833</v>
      </c>
      <c r="C1280" s="463" t="s">
        <v>1440</v>
      </c>
      <c r="D1280" s="464">
        <v>1</v>
      </c>
      <c r="E1280" s="464"/>
      <c r="F1280" s="464">
        <f>SUM(D1280*E1280)</f>
        <v>0</v>
      </c>
    </row>
    <row r="1281" spans="1:6" s="463" customFormat="1">
      <c r="D1281" s="464"/>
      <c r="E1281" s="464"/>
      <c r="F1281" s="464"/>
    </row>
    <row r="1282" spans="1:6" s="463" customFormat="1" ht="37.5">
      <c r="A1282" s="463" t="s">
        <v>15</v>
      </c>
      <c r="B1282" s="463" t="s">
        <v>1834</v>
      </c>
      <c r="C1282" s="463" t="s">
        <v>1440</v>
      </c>
      <c r="D1282" s="464">
        <v>1</v>
      </c>
      <c r="E1282" s="464"/>
      <c r="F1282" s="464">
        <f>SUM(D1282*E1282)</f>
        <v>0</v>
      </c>
    </row>
    <row r="1283" spans="1:6" s="463" customFormat="1">
      <c r="D1283" s="464"/>
      <c r="E1283" s="464"/>
      <c r="F1283" s="464"/>
    </row>
    <row r="1284" spans="1:6" s="463" customFormat="1" ht="25">
      <c r="A1284" s="463" t="s">
        <v>16</v>
      </c>
      <c r="B1284" s="463" t="s">
        <v>1835</v>
      </c>
      <c r="C1284" s="463" t="s">
        <v>1440</v>
      </c>
      <c r="D1284" s="464">
        <v>1</v>
      </c>
      <c r="E1284" s="464"/>
      <c r="F1284" s="464">
        <f>SUM(D1284*E1284)</f>
        <v>0</v>
      </c>
    </row>
    <row r="1285" spans="1:6" s="463" customFormat="1">
      <c r="D1285" s="464"/>
      <c r="E1285" s="464"/>
      <c r="F1285" s="464"/>
    </row>
    <row r="1286" spans="1:6" s="463" customFormat="1" ht="25">
      <c r="A1286" s="463" t="s">
        <v>17</v>
      </c>
      <c r="B1286" s="463" t="s">
        <v>1836</v>
      </c>
      <c r="C1286" s="463" t="s">
        <v>1440</v>
      </c>
      <c r="D1286" s="464">
        <v>2</v>
      </c>
      <c r="E1286" s="464"/>
      <c r="F1286" s="464">
        <f>SUM(D1286*E1286)</f>
        <v>0</v>
      </c>
    </row>
    <row r="1287" spans="1:6" s="463" customFormat="1">
      <c r="D1287" s="464"/>
      <c r="E1287" s="464"/>
      <c r="F1287" s="464"/>
    </row>
    <row r="1288" spans="1:6" s="463" customFormat="1" ht="25">
      <c r="A1288" s="463" t="s">
        <v>18</v>
      </c>
      <c r="B1288" s="463" t="s">
        <v>1837</v>
      </c>
      <c r="C1288" s="463" t="s">
        <v>1440</v>
      </c>
      <c r="D1288" s="464">
        <v>1</v>
      </c>
      <c r="E1288" s="464"/>
      <c r="F1288" s="464">
        <f>SUM(D1288*E1288)</f>
        <v>0</v>
      </c>
    </row>
    <row r="1289" spans="1:6" s="463" customFormat="1">
      <c r="D1289" s="464"/>
      <c r="E1289" s="464"/>
      <c r="F1289" s="464"/>
    </row>
    <row r="1290" spans="1:6" s="463" customFormat="1" ht="37.5">
      <c r="A1290" s="463" t="s">
        <v>19</v>
      </c>
      <c r="B1290" s="463" t="s">
        <v>1838</v>
      </c>
      <c r="C1290" s="463" t="s">
        <v>1440</v>
      </c>
      <c r="D1290" s="464">
        <v>3</v>
      </c>
      <c r="E1290" s="464"/>
      <c r="F1290" s="464">
        <f>SUM(D1290*E1290)</f>
        <v>0</v>
      </c>
    </row>
    <row r="1291" spans="1:6" s="463" customFormat="1">
      <c r="D1291" s="464"/>
      <c r="E1291" s="464"/>
      <c r="F1291" s="464"/>
    </row>
    <row r="1292" spans="1:6" s="463" customFormat="1" ht="25">
      <c r="A1292" s="463" t="s">
        <v>20</v>
      </c>
      <c r="B1292" s="463" t="s">
        <v>1839</v>
      </c>
      <c r="C1292" s="463" t="s">
        <v>1440</v>
      </c>
      <c r="D1292" s="464">
        <v>12</v>
      </c>
      <c r="E1292" s="464"/>
      <c r="F1292" s="464">
        <f>SUM(D1292*E1292)</f>
        <v>0</v>
      </c>
    </row>
    <row r="1293" spans="1:6" s="463" customFormat="1">
      <c r="D1293" s="464"/>
      <c r="E1293" s="464"/>
      <c r="F1293" s="464"/>
    </row>
    <row r="1294" spans="1:6" s="463" customFormat="1" ht="25">
      <c r="A1294" s="463" t="s">
        <v>21</v>
      </c>
      <c r="B1294" s="463" t="s">
        <v>1840</v>
      </c>
      <c r="C1294" s="463" t="s">
        <v>1440</v>
      </c>
      <c r="D1294" s="464">
        <v>12</v>
      </c>
      <c r="E1294" s="464"/>
      <c r="F1294" s="464">
        <f>SUM(D1294*E1294)</f>
        <v>0</v>
      </c>
    </row>
    <row r="1295" spans="1:6" s="463" customFormat="1">
      <c r="D1295" s="464"/>
      <c r="E1295" s="464"/>
      <c r="F1295" s="464"/>
    </row>
    <row r="1296" spans="1:6" s="463" customFormat="1" ht="25">
      <c r="A1296" s="463" t="s">
        <v>22</v>
      </c>
      <c r="B1296" s="463" t="s">
        <v>1841</v>
      </c>
      <c r="C1296" s="463" t="s">
        <v>1690</v>
      </c>
      <c r="D1296" s="464">
        <v>200</v>
      </c>
      <c r="E1296" s="464"/>
      <c r="F1296" s="464">
        <f>SUM(D1296*E1296)</f>
        <v>0</v>
      </c>
    </row>
    <row r="1297" spans="1:6" s="463" customFormat="1">
      <c r="D1297" s="464"/>
      <c r="E1297" s="464"/>
      <c r="F1297" s="464"/>
    </row>
    <row r="1298" spans="1:6" s="463" customFormat="1" ht="37.5">
      <c r="A1298" s="463" t="s">
        <v>23</v>
      </c>
      <c r="B1298" s="463" t="s">
        <v>1748</v>
      </c>
      <c r="D1298" s="464"/>
      <c r="E1298" s="464"/>
      <c r="F1298" s="464"/>
    </row>
    <row r="1299" spans="1:6" s="463" customFormat="1">
      <c r="B1299" s="463" t="s">
        <v>1752</v>
      </c>
      <c r="C1299" s="463" t="s">
        <v>1690</v>
      </c>
      <c r="D1299" s="464">
        <v>546</v>
      </c>
      <c r="E1299" s="464"/>
      <c r="F1299" s="464">
        <f>E1299*D1299</f>
        <v>0</v>
      </c>
    </row>
    <row r="1300" spans="1:6" s="463" customFormat="1">
      <c r="D1300" s="464"/>
      <c r="E1300" s="464"/>
      <c r="F1300" s="464"/>
    </row>
    <row r="1301" spans="1:6" s="463" customFormat="1" ht="25">
      <c r="A1301" s="463" t="s">
        <v>24</v>
      </c>
      <c r="B1301" s="463" t="s">
        <v>1842</v>
      </c>
      <c r="C1301" s="463" t="s">
        <v>1690</v>
      </c>
      <c r="D1301" s="464">
        <v>400</v>
      </c>
      <c r="E1301" s="464"/>
      <c r="F1301" s="464">
        <f>SUM(D1301*E1301)</f>
        <v>0</v>
      </c>
    </row>
    <row r="1302" spans="1:6" s="463" customFormat="1">
      <c r="D1302" s="464"/>
      <c r="E1302" s="464"/>
      <c r="F1302" s="464"/>
    </row>
    <row r="1303" spans="1:6" s="463" customFormat="1">
      <c r="A1303" s="463" t="s">
        <v>25</v>
      </c>
      <c r="B1303" s="463" t="s">
        <v>1741</v>
      </c>
      <c r="D1303" s="464"/>
      <c r="E1303" s="464"/>
      <c r="F1303" s="464"/>
    </row>
    <row r="1304" spans="1:6" s="463" customFormat="1">
      <c r="B1304" s="463" t="s">
        <v>1743</v>
      </c>
      <c r="C1304" s="463" t="s">
        <v>1690</v>
      </c>
      <c r="D1304" s="464">
        <v>100</v>
      </c>
      <c r="E1304" s="464"/>
      <c r="F1304" s="464">
        <f>D1304*E1304</f>
        <v>0</v>
      </c>
    </row>
    <row r="1305" spans="1:6" s="463" customFormat="1">
      <c r="D1305" s="464"/>
      <c r="E1305" s="464"/>
      <c r="F1305" s="464"/>
    </row>
    <row r="1306" spans="1:6" s="463" customFormat="1">
      <c r="A1306" s="463" t="s">
        <v>26</v>
      </c>
      <c r="B1306" s="463" t="s">
        <v>1744</v>
      </c>
      <c r="D1306" s="464"/>
      <c r="E1306" s="464"/>
      <c r="F1306" s="464"/>
    </row>
    <row r="1307" spans="1:6" s="463" customFormat="1">
      <c r="B1307" s="463" t="s">
        <v>1746</v>
      </c>
      <c r="C1307" s="463" t="s">
        <v>1690</v>
      </c>
      <c r="D1307" s="464">
        <v>200</v>
      </c>
      <c r="E1307" s="464"/>
      <c r="F1307" s="464">
        <f>D1307*E1307</f>
        <v>0</v>
      </c>
    </row>
    <row r="1308" spans="1:6" s="463" customFormat="1">
      <c r="D1308" s="464"/>
      <c r="E1308" s="464"/>
      <c r="F1308" s="464"/>
    </row>
    <row r="1309" spans="1:6" s="463" customFormat="1">
      <c r="D1309" s="464"/>
      <c r="E1309" s="464"/>
      <c r="F1309" s="464"/>
    </row>
    <row r="1310" spans="1:6" s="463" customFormat="1">
      <c r="D1310" s="464"/>
      <c r="E1310" s="464"/>
      <c r="F1310" s="464"/>
    </row>
    <row r="1311" spans="1:6" s="467" customFormat="1" ht="13">
      <c r="B1311" s="467" t="s">
        <v>1843</v>
      </c>
      <c r="D1311" s="468"/>
      <c r="E1311" s="468"/>
      <c r="F1311" s="468">
        <f>SUM(F1211:F1310)</f>
        <v>0</v>
      </c>
    </row>
    <row r="1312" spans="1:6" s="463" customFormat="1">
      <c r="D1312" s="464"/>
      <c r="E1312" s="464"/>
      <c r="F1312" s="464"/>
    </row>
    <row r="1313" spans="1:6" s="463" customFormat="1">
      <c r="D1313" s="464"/>
      <c r="E1313" s="464"/>
      <c r="F1313" s="464"/>
    </row>
    <row r="1314" spans="1:6" s="471" customFormat="1" ht="13">
      <c r="A1314" s="471" t="s">
        <v>1844</v>
      </c>
      <c r="B1314" s="471" t="s">
        <v>1845</v>
      </c>
      <c r="D1314" s="472"/>
      <c r="E1314" s="472"/>
      <c r="F1314" s="472"/>
    </row>
    <row r="1315" spans="1:6" s="463" customFormat="1">
      <c r="D1315" s="464"/>
      <c r="E1315" s="464"/>
      <c r="F1315" s="464"/>
    </row>
    <row r="1316" spans="1:6" s="463" customFormat="1" ht="75">
      <c r="A1316" s="463" t="s">
        <v>0</v>
      </c>
      <c r="B1316" s="463" t="s">
        <v>1846</v>
      </c>
      <c r="D1316" s="464"/>
      <c r="E1316" s="464"/>
      <c r="F1316" s="464"/>
    </row>
    <row r="1317" spans="1:6" s="463" customFormat="1">
      <c r="C1317" s="463" t="s">
        <v>1</v>
      </c>
      <c r="D1317" s="464">
        <v>1</v>
      </c>
      <c r="E1317" s="464"/>
      <c r="F1317" s="464">
        <f>SUM(D1317*E1317)</f>
        <v>0</v>
      </c>
    </row>
    <row r="1318" spans="1:6" s="463" customFormat="1">
      <c r="D1318" s="464"/>
      <c r="E1318" s="464"/>
      <c r="F1318" s="464"/>
    </row>
    <row r="1319" spans="1:6" s="463" customFormat="1" ht="62.5">
      <c r="A1319" s="463" t="s">
        <v>2</v>
      </c>
      <c r="B1319" s="463" t="s">
        <v>1847</v>
      </c>
      <c r="D1319" s="464"/>
      <c r="E1319" s="464"/>
      <c r="F1319" s="464"/>
    </row>
    <row r="1320" spans="1:6" s="463" customFormat="1">
      <c r="C1320" s="463" t="s">
        <v>1</v>
      </c>
      <c r="D1320" s="464">
        <v>1</v>
      </c>
      <c r="E1320" s="464"/>
      <c r="F1320" s="464">
        <f>SUM(D1320*E1320)</f>
        <v>0</v>
      </c>
    </row>
    <row r="1321" spans="1:6" s="463" customFormat="1">
      <c r="D1321" s="464"/>
      <c r="E1321" s="464"/>
      <c r="F1321" s="464"/>
    </row>
    <row r="1322" spans="1:6" s="463" customFormat="1">
      <c r="A1322" s="463" t="s">
        <v>3</v>
      </c>
      <c r="B1322" s="463" t="s">
        <v>1848</v>
      </c>
      <c r="D1322" s="464"/>
      <c r="E1322" s="464"/>
      <c r="F1322" s="464"/>
    </row>
    <row r="1323" spans="1:6" s="463" customFormat="1">
      <c r="B1323" s="463" t="s">
        <v>1849</v>
      </c>
      <c r="C1323" s="463" t="s">
        <v>233</v>
      </c>
      <c r="D1323" s="464">
        <v>60</v>
      </c>
      <c r="E1323" s="464"/>
      <c r="F1323" s="464">
        <f>SUM(D1323*E1323)</f>
        <v>0</v>
      </c>
    </row>
    <row r="1324" spans="1:6" s="463" customFormat="1">
      <c r="D1324" s="464"/>
      <c r="E1324" s="464"/>
      <c r="F1324" s="464"/>
    </row>
    <row r="1325" spans="1:6" s="463" customFormat="1">
      <c r="A1325" s="463" t="s">
        <v>4</v>
      </c>
      <c r="B1325" s="463" t="s">
        <v>1850</v>
      </c>
      <c r="C1325" s="463" t="s">
        <v>233</v>
      </c>
      <c r="D1325" s="464">
        <v>60</v>
      </c>
      <c r="E1325" s="464"/>
      <c r="F1325" s="464">
        <f>SUM(D1325*E1325)</f>
        <v>0</v>
      </c>
    </row>
    <row r="1326" spans="1:6" s="463" customFormat="1">
      <c r="D1326" s="464"/>
      <c r="E1326" s="464"/>
      <c r="F1326" s="464"/>
    </row>
    <row r="1327" spans="1:6" s="463" customFormat="1">
      <c r="D1327" s="464"/>
      <c r="E1327" s="464"/>
      <c r="F1327" s="464"/>
    </row>
    <row r="1328" spans="1:6" s="463" customFormat="1" ht="25">
      <c r="A1328" s="463" t="s">
        <v>5</v>
      </c>
      <c r="B1328" s="463" t="s">
        <v>1851</v>
      </c>
      <c r="C1328" s="463" t="s">
        <v>1</v>
      </c>
      <c r="D1328" s="464">
        <v>10</v>
      </c>
      <c r="E1328" s="464"/>
      <c r="F1328" s="464">
        <f>SUM(D1328*E1328)</f>
        <v>0</v>
      </c>
    </row>
    <row r="1329" spans="1:6" s="463" customFormat="1">
      <c r="D1329" s="464"/>
      <c r="E1329" s="464"/>
      <c r="F1329" s="464"/>
    </row>
    <row r="1330" spans="1:6" s="463" customFormat="1" ht="50">
      <c r="A1330" s="463" t="s">
        <v>8</v>
      </c>
      <c r="B1330" s="463" t="s">
        <v>1852</v>
      </c>
      <c r="C1330" s="463" t="s">
        <v>360</v>
      </c>
      <c r="D1330" s="464">
        <v>1</v>
      </c>
      <c r="E1330" s="464"/>
      <c r="F1330" s="464">
        <f>SUM(D1330*E1330)</f>
        <v>0</v>
      </c>
    </row>
    <row r="1331" spans="1:6" s="463" customFormat="1">
      <c r="D1331" s="464"/>
      <c r="E1331" s="464"/>
      <c r="F1331" s="464"/>
    </row>
    <row r="1332" spans="1:6" s="463" customFormat="1" ht="62.5">
      <c r="A1332" s="463" t="s">
        <v>9</v>
      </c>
      <c r="B1332" s="463" t="s">
        <v>1853</v>
      </c>
      <c r="C1332" s="463" t="s">
        <v>360</v>
      </c>
      <c r="D1332" s="464">
        <v>1</v>
      </c>
      <c r="E1332" s="464"/>
      <c r="F1332" s="464">
        <f>SUM(D1332*E1332)</f>
        <v>0</v>
      </c>
    </row>
    <row r="1333" spans="1:6" s="463" customFormat="1">
      <c r="D1333" s="464"/>
      <c r="E1333" s="464"/>
      <c r="F1333" s="464"/>
    </row>
    <row r="1334" spans="1:6" s="463" customFormat="1">
      <c r="A1334" s="463" t="s">
        <v>10</v>
      </c>
      <c r="B1334" s="463" t="s">
        <v>1848</v>
      </c>
      <c r="D1334" s="464"/>
      <c r="E1334" s="464"/>
      <c r="F1334" s="464"/>
    </row>
    <row r="1335" spans="1:6" s="463" customFormat="1">
      <c r="B1335" s="463" t="s">
        <v>1854</v>
      </c>
      <c r="C1335" s="463" t="s">
        <v>233</v>
      </c>
      <c r="D1335" s="464">
        <v>750</v>
      </c>
      <c r="E1335" s="464"/>
      <c r="F1335" s="464">
        <f>SUM(D1335*E1335)</f>
        <v>0</v>
      </c>
    </row>
    <row r="1336" spans="1:6" s="463" customFormat="1">
      <c r="D1336" s="464"/>
      <c r="E1336" s="464"/>
      <c r="F1336" s="464"/>
    </row>
    <row r="1337" spans="1:6" s="463" customFormat="1" ht="25">
      <c r="A1337" s="463" t="s">
        <v>11</v>
      </c>
      <c r="B1337" s="463" t="s">
        <v>1855</v>
      </c>
      <c r="C1337" s="463" t="s">
        <v>233</v>
      </c>
      <c r="D1337" s="464">
        <v>100</v>
      </c>
      <c r="E1337" s="464"/>
      <c r="F1337" s="464">
        <f>SUM(D1337*E1337)</f>
        <v>0</v>
      </c>
    </row>
    <row r="1338" spans="1:6" s="463" customFormat="1">
      <c r="D1338" s="464"/>
      <c r="E1338" s="464"/>
      <c r="F1338" s="464"/>
    </row>
    <row r="1339" spans="1:6" s="463" customFormat="1">
      <c r="A1339" s="463" t="s">
        <v>12</v>
      </c>
      <c r="B1339" s="463" t="s">
        <v>1856</v>
      </c>
      <c r="C1339" s="463" t="s">
        <v>360</v>
      </c>
      <c r="D1339" s="464">
        <v>1</v>
      </c>
      <c r="E1339" s="464"/>
      <c r="F1339" s="464">
        <f>SUM(D1339*E1339)</f>
        <v>0</v>
      </c>
    </row>
    <row r="1340" spans="1:6" s="463" customFormat="1">
      <c r="D1340" s="464"/>
      <c r="E1340" s="464"/>
      <c r="F1340" s="464"/>
    </row>
    <row r="1341" spans="1:6" s="463" customFormat="1">
      <c r="D1341" s="464"/>
      <c r="E1341" s="464"/>
      <c r="F1341" s="464"/>
    </row>
    <row r="1342" spans="1:6" s="463" customFormat="1">
      <c r="D1342" s="464"/>
      <c r="E1342" s="464"/>
      <c r="F1342" s="464"/>
    </row>
    <row r="1343" spans="1:6" s="467" customFormat="1" ht="13">
      <c r="B1343" s="467" t="s">
        <v>1857</v>
      </c>
      <c r="D1343" s="468"/>
      <c r="E1343" s="468"/>
      <c r="F1343" s="468">
        <f>SUM(F1316:F1340)</f>
        <v>0</v>
      </c>
    </row>
    <row r="1344" spans="1:6" s="463" customFormat="1">
      <c r="D1344" s="464"/>
      <c r="E1344" s="464"/>
      <c r="F1344" s="464"/>
    </row>
    <row r="1345" spans="1:6" s="471" customFormat="1" ht="13">
      <c r="A1345" s="471" t="s">
        <v>1858</v>
      </c>
      <c r="B1345" s="471" t="s">
        <v>1859</v>
      </c>
      <c r="D1345" s="472"/>
      <c r="E1345" s="472"/>
      <c r="F1345" s="472"/>
    </row>
    <row r="1346" spans="1:6" s="463" customFormat="1">
      <c r="D1346" s="464"/>
      <c r="E1346" s="464"/>
      <c r="F1346" s="464"/>
    </row>
    <row r="1347" spans="1:6" s="463" customFormat="1">
      <c r="D1347" s="464"/>
      <c r="E1347" s="464"/>
      <c r="F1347" s="464"/>
    </row>
    <row r="1348" spans="1:6" s="463" customFormat="1">
      <c r="B1348" s="463" t="s">
        <v>1860</v>
      </c>
      <c r="D1348" s="464"/>
      <c r="E1348" s="464"/>
      <c r="F1348" s="464"/>
    </row>
    <row r="1349" spans="1:6" s="463" customFormat="1">
      <c r="D1349" s="464"/>
      <c r="E1349" s="464"/>
      <c r="F1349" s="464"/>
    </row>
    <row r="1350" spans="1:6" s="463" customFormat="1">
      <c r="A1350" s="1267" t="s">
        <v>1861</v>
      </c>
      <c r="B1350" s="1267"/>
      <c r="C1350" s="1267"/>
      <c r="D1350" s="1267"/>
      <c r="E1350" s="464"/>
      <c r="F1350" s="464"/>
    </row>
    <row r="1351" spans="1:6" s="463" customFormat="1" ht="55.5" customHeight="1">
      <c r="A1351" s="463" t="s">
        <v>0</v>
      </c>
      <c r="B1351" s="463" t="s">
        <v>1862</v>
      </c>
      <c r="C1351" s="463" t="s">
        <v>1</v>
      </c>
      <c r="D1351" s="464">
        <v>2</v>
      </c>
      <c r="E1351" s="464"/>
      <c r="F1351" s="464">
        <f>D1351*E1351</f>
        <v>0</v>
      </c>
    </row>
    <row r="1352" spans="1:6" s="463" customFormat="1">
      <c r="D1352" s="464"/>
      <c r="E1352" s="464"/>
      <c r="F1352" s="464"/>
    </row>
    <row r="1353" spans="1:6" s="463" customFormat="1" ht="53.25" customHeight="1">
      <c r="A1353" s="463" t="s">
        <v>2</v>
      </c>
      <c r="B1353" s="463" t="s">
        <v>1863</v>
      </c>
      <c r="C1353" s="463" t="s">
        <v>1</v>
      </c>
      <c r="D1353" s="464">
        <v>2</v>
      </c>
      <c r="E1353" s="464"/>
      <c r="F1353" s="464">
        <f>D1353*E1353</f>
        <v>0</v>
      </c>
    </row>
    <row r="1354" spans="1:6" s="463" customFormat="1">
      <c r="D1354" s="464"/>
      <c r="E1354" s="464"/>
      <c r="F1354" s="464"/>
    </row>
    <row r="1355" spans="1:6" s="463" customFormat="1" ht="37.5">
      <c r="A1355" s="463" t="s">
        <v>3</v>
      </c>
      <c r="B1355" s="463" t="s">
        <v>1864</v>
      </c>
      <c r="C1355" s="463" t="s">
        <v>1</v>
      </c>
      <c r="D1355" s="464">
        <v>1</v>
      </c>
      <c r="E1355" s="464"/>
      <c r="F1355" s="464">
        <f>D1355*E1355</f>
        <v>0</v>
      </c>
    </row>
    <row r="1356" spans="1:6" s="463" customFormat="1">
      <c r="D1356" s="464"/>
      <c r="E1356" s="464"/>
      <c r="F1356" s="464"/>
    </row>
    <row r="1357" spans="1:6" s="463" customFormat="1">
      <c r="A1357" s="463" t="s">
        <v>4</v>
      </c>
      <c r="B1357" s="463" t="s">
        <v>1865</v>
      </c>
      <c r="C1357" s="463" t="s">
        <v>1</v>
      </c>
      <c r="D1357" s="464">
        <v>1</v>
      </c>
      <c r="E1357" s="464"/>
      <c r="F1357" s="464">
        <f>D1357*E1357</f>
        <v>0</v>
      </c>
    </row>
    <row r="1358" spans="1:6" s="463" customFormat="1">
      <c r="D1358" s="464"/>
      <c r="E1358" s="464"/>
      <c r="F1358" s="464"/>
    </row>
    <row r="1359" spans="1:6" s="463" customFormat="1">
      <c r="A1359" s="463" t="s">
        <v>5</v>
      </c>
      <c r="B1359" s="463" t="s">
        <v>1866</v>
      </c>
      <c r="C1359" s="463" t="s">
        <v>1</v>
      </c>
      <c r="D1359" s="464">
        <v>1</v>
      </c>
      <c r="E1359" s="464"/>
      <c r="F1359" s="464">
        <f>D1359*E1359</f>
        <v>0</v>
      </c>
    </row>
    <row r="1360" spans="1:6" s="463" customFormat="1">
      <c r="D1360" s="464"/>
      <c r="E1360" s="464"/>
      <c r="F1360" s="464"/>
    </row>
    <row r="1361" spans="1:6" s="463" customFormat="1">
      <c r="A1361" s="463" t="s">
        <v>8</v>
      </c>
      <c r="B1361" s="463" t="s">
        <v>1867</v>
      </c>
      <c r="C1361" s="463" t="s">
        <v>1</v>
      </c>
      <c r="D1361" s="464">
        <v>1</v>
      </c>
      <c r="E1361" s="464"/>
      <c r="F1361" s="464">
        <f>D1361*E1361</f>
        <v>0</v>
      </c>
    </row>
    <row r="1362" spans="1:6" s="463" customFormat="1">
      <c r="D1362" s="464"/>
      <c r="E1362" s="464"/>
      <c r="F1362" s="464"/>
    </row>
    <row r="1363" spans="1:6" s="463" customFormat="1">
      <c r="B1363" s="1267" t="s">
        <v>1868</v>
      </c>
      <c r="C1363" s="1267"/>
      <c r="D1363" s="1267"/>
      <c r="E1363" s="1267"/>
      <c r="F1363" s="1267"/>
    </row>
    <row r="1364" spans="1:6" s="463" customFormat="1">
      <c r="D1364" s="464"/>
      <c r="E1364" s="464"/>
      <c r="F1364" s="464"/>
    </row>
    <row r="1365" spans="1:6" s="463" customFormat="1">
      <c r="A1365" s="1267" t="s">
        <v>1869</v>
      </c>
      <c r="B1365" s="1267"/>
      <c r="D1365" s="464"/>
      <c r="E1365" s="464"/>
      <c r="F1365" s="464"/>
    </row>
    <row r="1366" spans="1:6" s="463" customFormat="1" ht="125">
      <c r="A1366" s="463" t="s">
        <v>9</v>
      </c>
      <c r="B1366" s="463" t="s">
        <v>1870</v>
      </c>
      <c r="C1366" s="463" t="s">
        <v>1</v>
      </c>
      <c r="D1366" s="464" t="s">
        <v>1871</v>
      </c>
      <c r="E1366" s="464"/>
      <c r="F1366" s="464">
        <f>D1366*E1366</f>
        <v>0</v>
      </c>
    </row>
    <row r="1367" spans="1:6" s="463" customFormat="1">
      <c r="D1367" s="464"/>
      <c r="E1367" s="464"/>
      <c r="F1367" s="464"/>
    </row>
    <row r="1368" spans="1:6" s="463" customFormat="1" ht="25">
      <c r="A1368" s="463" t="s">
        <v>10</v>
      </c>
      <c r="B1368" s="463" t="s">
        <v>1872</v>
      </c>
      <c r="C1368" s="463" t="s">
        <v>1</v>
      </c>
      <c r="D1368" s="464">
        <v>2</v>
      </c>
      <c r="E1368" s="464"/>
      <c r="F1368" s="464">
        <f>D1368*E1368</f>
        <v>0</v>
      </c>
    </row>
    <row r="1369" spans="1:6" s="463" customFormat="1">
      <c r="D1369" s="464"/>
      <c r="E1369" s="464"/>
      <c r="F1369" s="464"/>
    </row>
    <row r="1370" spans="1:6" s="463" customFormat="1" ht="25">
      <c r="A1370" s="463" t="s">
        <v>11</v>
      </c>
      <c r="B1370" s="463" t="s">
        <v>1873</v>
      </c>
      <c r="C1370" s="463" t="s">
        <v>1</v>
      </c>
      <c r="D1370" s="464">
        <v>2</v>
      </c>
      <c r="E1370" s="464"/>
      <c r="F1370" s="464">
        <f>D1370*E1370</f>
        <v>0</v>
      </c>
    </row>
    <row r="1371" spans="1:6" s="463" customFormat="1">
      <c r="D1371" s="464"/>
      <c r="E1371" s="464"/>
      <c r="F1371" s="464"/>
    </row>
    <row r="1372" spans="1:6" s="463" customFormat="1">
      <c r="A1372" s="463" t="s">
        <v>12</v>
      </c>
      <c r="B1372" s="463" t="s">
        <v>1874</v>
      </c>
      <c r="C1372" s="463" t="s">
        <v>1</v>
      </c>
      <c r="D1372" s="464">
        <v>2</v>
      </c>
      <c r="E1372" s="464"/>
      <c r="F1372" s="464">
        <f>D1372*E1372</f>
        <v>0</v>
      </c>
    </row>
    <row r="1373" spans="1:6" s="463" customFormat="1">
      <c r="D1373" s="464"/>
      <c r="E1373" s="464"/>
      <c r="F1373" s="464"/>
    </row>
    <row r="1374" spans="1:6" s="463" customFormat="1">
      <c r="D1374" s="464"/>
      <c r="E1374" s="464"/>
      <c r="F1374" s="464"/>
    </row>
    <row r="1375" spans="1:6" s="463" customFormat="1">
      <c r="B1375" s="463" t="s">
        <v>1875</v>
      </c>
      <c r="D1375" s="464"/>
      <c r="E1375" s="464"/>
      <c r="F1375" s="464"/>
    </row>
    <row r="1376" spans="1:6" s="463" customFormat="1">
      <c r="D1376" s="464"/>
      <c r="E1376" s="464"/>
      <c r="F1376" s="464"/>
    </row>
    <row r="1377" spans="1:6" s="463" customFormat="1">
      <c r="D1377" s="464"/>
      <c r="E1377" s="464"/>
      <c r="F1377" s="464"/>
    </row>
    <row r="1378" spans="1:6" s="463" customFormat="1">
      <c r="D1378" s="464"/>
      <c r="E1378" s="464"/>
      <c r="F1378" s="464"/>
    </row>
    <row r="1379" spans="1:6" s="467" customFormat="1" ht="13">
      <c r="B1379" s="467" t="s">
        <v>1876</v>
      </c>
      <c r="D1379" s="468"/>
      <c r="E1379" s="468"/>
      <c r="F1379" s="468">
        <f>SUM(F1351:F1378)</f>
        <v>0</v>
      </c>
    </row>
    <row r="1380" spans="1:6" s="463" customFormat="1">
      <c r="D1380" s="464"/>
      <c r="E1380" s="464"/>
      <c r="F1380" s="464"/>
    </row>
    <row r="1381" spans="1:6" s="463" customFormat="1">
      <c r="D1381" s="464"/>
      <c r="E1381" s="464"/>
      <c r="F1381" s="464"/>
    </row>
    <row r="1382" spans="1:6" s="471" customFormat="1" ht="13">
      <c r="A1382" s="471" t="s">
        <v>1877</v>
      </c>
      <c r="B1382" s="471" t="s">
        <v>1878</v>
      </c>
      <c r="D1382" s="472"/>
      <c r="E1382" s="472"/>
      <c r="F1382" s="472"/>
    </row>
    <row r="1383" spans="1:6" s="463" customFormat="1">
      <c r="D1383" s="464"/>
      <c r="E1383" s="464"/>
      <c r="F1383" s="464"/>
    </row>
    <row r="1384" spans="1:6" s="463" customFormat="1">
      <c r="D1384" s="464"/>
      <c r="E1384" s="464"/>
      <c r="F1384" s="464"/>
    </row>
    <row r="1385" spans="1:6" s="463" customFormat="1">
      <c r="D1385" s="464"/>
      <c r="E1385" s="464"/>
      <c r="F1385" s="464"/>
    </row>
    <row r="1386" spans="1:6" s="463" customFormat="1" ht="100">
      <c r="B1386" s="463" t="s">
        <v>1879</v>
      </c>
      <c r="D1386" s="464"/>
      <c r="E1386" s="464"/>
      <c r="F1386" s="464"/>
    </row>
    <row r="1387" spans="1:6" s="463" customFormat="1" ht="25">
      <c r="A1387" s="463" t="s">
        <v>0</v>
      </c>
      <c r="B1387" s="463" t="s">
        <v>1880</v>
      </c>
      <c r="D1387" s="464"/>
      <c r="E1387" s="464"/>
      <c r="F1387" s="464"/>
    </row>
    <row r="1388" spans="1:6" s="463" customFormat="1" ht="175">
      <c r="A1388" s="463" t="s">
        <v>1881</v>
      </c>
      <c r="B1388" s="463" t="s">
        <v>1882</v>
      </c>
      <c r="C1388" s="463" t="s">
        <v>1</v>
      </c>
      <c r="D1388" s="464">
        <v>1</v>
      </c>
      <c r="E1388" s="464"/>
      <c r="F1388" s="464">
        <f>D1388*E1388</f>
        <v>0</v>
      </c>
    </row>
    <row r="1389" spans="1:6" s="463" customFormat="1" ht="175">
      <c r="A1389" s="463" t="s">
        <v>1883</v>
      </c>
      <c r="B1389" s="463" t="s">
        <v>1884</v>
      </c>
      <c r="C1389" s="463" t="s">
        <v>1</v>
      </c>
      <c r="D1389" s="464">
        <v>1</v>
      </c>
      <c r="E1389" s="464"/>
      <c r="F1389" s="464">
        <f t="shared" ref="F1389:F1397" si="57">D1389*E1389</f>
        <v>0</v>
      </c>
    </row>
    <row r="1390" spans="1:6" s="463" customFormat="1" ht="100">
      <c r="A1390" s="463" t="s">
        <v>1885</v>
      </c>
      <c r="B1390" s="463" t="s">
        <v>1886</v>
      </c>
      <c r="C1390" s="463" t="s">
        <v>1</v>
      </c>
      <c r="D1390" s="464">
        <v>1</v>
      </c>
      <c r="E1390" s="464"/>
      <c r="F1390" s="464">
        <f t="shared" si="57"/>
        <v>0</v>
      </c>
    </row>
    <row r="1391" spans="1:6" s="463" customFormat="1" ht="25">
      <c r="A1391" s="463" t="s">
        <v>1887</v>
      </c>
      <c r="B1391" s="463" t="s">
        <v>1888</v>
      </c>
      <c r="C1391" s="463" t="s">
        <v>1</v>
      </c>
      <c r="D1391" s="464">
        <v>1</v>
      </c>
      <c r="E1391" s="464"/>
      <c r="F1391" s="464">
        <f t="shared" si="57"/>
        <v>0</v>
      </c>
    </row>
    <row r="1392" spans="1:6" s="463" customFormat="1" ht="25">
      <c r="A1392" s="463" t="s">
        <v>1889</v>
      </c>
      <c r="B1392" s="463" t="s">
        <v>1890</v>
      </c>
      <c r="C1392" s="463" t="s">
        <v>1</v>
      </c>
      <c r="D1392" s="464">
        <v>1</v>
      </c>
      <c r="E1392" s="464"/>
      <c r="F1392" s="464">
        <f t="shared" si="57"/>
        <v>0</v>
      </c>
    </row>
    <row r="1393" spans="1:6" s="463" customFormat="1" ht="25">
      <c r="A1393" s="463" t="s">
        <v>1891</v>
      </c>
      <c r="B1393" s="463" t="s">
        <v>1892</v>
      </c>
      <c r="C1393" s="463" t="s">
        <v>1</v>
      </c>
      <c r="D1393" s="464">
        <v>1</v>
      </c>
      <c r="E1393" s="464"/>
      <c r="F1393" s="464">
        <f t="shared" si="57"/>
        <v>0</v>
      </c>
    </row>
    <row r="1394" spans="1:6" s="463" customFormat="1" ht="25">
      <c r="A1394" s="463" t="s">
        <v>1893</v>
      </c>
      <c r="B1394" s="463" t="s">
        <v>1894</v>
      </c>
      <c r="C1394" s="463" t="s">
        <v>1</v>
      </c>
      <c r="D1394" s="464">
        <v>1</v>
      </c>
      <c r="E1394" s="464"/>
      <c r="F1394" s="464">
        <f t="shared" si="57"/>
        <v>0</v>
      </c>
    </row>
    <row r="1395" spans="1:6" s="463" customFormat="1" ht="25">
      <c r="A1395" s="463" t="s">
        <v>1895</v>
      </c>
      <c r="B1395" s="463" t="s">
        <v>1896</v>
      </c>
      <c r="C1395" s="463" t="s">
        <v>1690</v>
      </c>
      <c r="D1395" s="464">
        <v>20</v>
      </c>
      <c r="E1395" s="464"/>
      <c r="F1395" s="464">
        <f t="shared" si="57"/>
        <v>0</v>
      </c>
    </row>
    <row r="1396" spans="1:6" s="463" customFormat="1">
      <c r="A1396" s="463" t="s">
        <v>1897</v>
      </c>
      <c r="B1396" s="463" t="s">
        <v>1898</v>
      </c>
      <c r="C1396" s="463" t="s">
        <v>1899</v>
      </c>
      <c r="D1396" s="464">
        <v>1</v>
      </c>
      <c r="E1396" s="464"/>
      <c r="F1396" s="464">
        <f t="shared" si="57"/>
        <v>0</v>
      </c>
    </row>
    <row r="1397" spans="1:6" s="463" customFormat="1">
      <c r="A1397" s="463" t="s">
        <v>1900</v>
      </c>
      <c r="B1397" s="463" t="s">
        <v>1901</v>
      </c>
      <c r="C1397" s="463" t="s">
        <v>1899</v>
      </c>
      <c r="D1397" s="464">
        <v>1</v>
      </c>
      <c r="E1397" s="464"/>
      <c r="F1397" s="464">
        <f t="shared" si="57"/>
        <v>0</v>
      </c>
    </row>
    <row r="1398" spans="1:6" s="463" customFormat="1">
      <c r="B1398" s="463" t="s">
        <v>1902</v>
      </c>
      <c r="C1398" s="463" t="s">
        <v>187</v>
      </c>
      <c r="D1398" s="464">
        <v>2</v>
      </c>
      <c r="E1398" s="464"/>
      <c r="F1398" s="464">
        <f>D1398*E1398</f>
        <v>0</v>
      </c>
    </row>
    <row r="1399" spans="1:6" s="463" customFormat="1">
      <c r="D1399" s="464"/>
      <c r="E1399" s="464"/>
      <c r="F1399" s="464"/>
    </row>
    <row r="1400" spans="1:6" s="463" customFormat="1">
      <c r="A1400" s="463" t="s">
        <v>2</v>
      </c>
      <c r="B1400" s="463" t="s">
        <v>1903</v>
      </c>
      <c r="D1400" s="464"/>
      <c r="E1400" s="464"/>
      <c r="F1400" s="464"/>
    </row>
    <row r="1401" spans="1:6" s="463" customFormat="1" ht="100">
      <c r="A1401" s="463" t="s">
        <v>1904</v>
      </c>
      <c r="B1401" s="463" t="s">
        <v>1905</v>
      </c>
      <c r="C1401" s="463" t="s">
        <v>1</v>
      </c>
      <c r="D1401" s="464">
        <v>2</v>
      </c>
      <c r="E1401" s="464"/>
      <c r="F1401" s="464">
        <f>D1401*E1401</f>
        <v>0</v>
      </c>
    </row>
    <row r="1402" spans="1:6" s="463" customFormat="1" ht="337.5">
      <c r="A1402" s="463" t="s">
        <v>1906</v>
      </c>
      <c r="B1402" s="463" t="s">
        <v>1907</v>
      </c>
      <c r="C1402" s="463" t="s">
        <v>1</v>
      </c>
      <c r="D1402" s="464">
        <v>1</v>
      </c>
      <c r="E1402" s="464"/>
      <c r="F1402" s="464">
        <f t="shared" ref="F1402:F1457" si="58">D1402*E1402</f>
        <v>0</v>
      </c>
    </row>
    <row r="1403" spans="1:6" s="463" customFormat="1" ht="187.5">
      <c r="A1403" s="463" t="s">
        <v>1908</v>
      </c>
      <c r="B1403" s="463" t="s">
        <v>1909</v>
      </c>
      <c r="D1403" s="464"/>
      <c r="E1403" s="464"/>
      <c r="F1403" s="464">
        <f t="shared" si="58"/>
        <v>0</v>
      </c>
    </row>
    <row r="1404" spans="1:6" s="463" customFormat="1" ht="262.5">
      <c r="A1404" s="463" t="s">
        <v>1910</v>
      </c>
      <c r="B1404" s="463" t="s">
        <v>1911</v>
      </c>
      <c r="C1404" s="463" t="s">
        <v>1</v>
      </c>
      <c r="D1404" s="464">
        <v>1</v>
      </c>
      <c r="E1404" s="464"/>
      <c r="F1404" s="464">
        <f t="shared" si="58"/>
        <v>0</v>
      </c>
    </row>
    <row r="1405" spans="1:6" s="463" customFormat="1" ht="275">
      <c r="A1405" s="463" t="s">
        <v>1912</v>
      </c>
      <c r="B1405" s="463" t="s">
        <v>1913</v>
      </c>
      <c r="C1405" s="463" t="s">
        <v>1</v>
      </c>
      <c r="D1405" s="464">
        <v>2</v>
      </c>
      <c r="E1405" s="464"/>
      <c r="F1405" s="464">
        <f t="shared" si="58"/>
        <v>0</v>
      </c>
    </row>
    <row r="1406" spans="1:6" s="463" customFormat="1" ht="37.5">
      <c r="A1406" s="463" t="s">
        <v>1914</v>
      </c>
      <c r="B1406" s="463" t="s">
        <v>1915</v>
      </c>
      <c r="C1406" s="463" t="s">
        <v>1</v>
      </c>
      <c r="D1406" s="464">
        <v>1</v>
      </c>
      <c r="E1406" s="464"/>
      <c r="F1406" s="464">
        <f t="shared" si="58"/>
        <v>0</v>
      </c>
    </row>
    <row r="1407" spans="1:6" s="463" customFormat="1" ht="62.5">
      <c r="A1407" s="463" t="s">
        <v>1916</v>
      </c>
      <c r="B1407" s="463" t="s">
        <v>1917</v>
      </c>
      <c r="C1407" s="463" t="s">
        <v>1</v>
      </c>
      <c r="D1407" s="464">
        <v>1</v>
      </c>
      <c r="E1407" s="464"/>
      <c r="F1407" s="464">
        <f t="shared" si="58"/>
        <v>0</v>
      </c>
    </row>
    <row r="1408" spans="1:6" s="463" customFormat="1" ht="175">
      <c r="A1408" s="463" t="s">
        <v>1918</v>
      </c>
      <c r="B1408" s="463" t="s">
        <v>1919</v>
      </c>
      <c r="C1408" s="463" t="s">
        <v>1</v>
      </c>
      <c r="D1408" s="464">
        <v>1</v>
      </c>
      <c r="E1408" s="464"/>
      <c r="F1408" s="464">
        <f t="shared" si="58"/>
        <v>0</v>
      </c>
    </row>
    <row r="1409" spans="1:6" s="463" customFormat="1" ht="25">
      <c r="A1409" s="463" t="s">
        <v>1920</v>
      </c>
      <c r="B1409" s="463" t="s">
        <v>1921</v>
      </c>
      <c r="C1409" s="463" t="s">
        <v>1</v>
      </c>
      <c r="D1409" s="464">
        <v>1</v>
      </c>
      <c r="E1409" s="464"/>
      <c r="F1409" s="464">
        <f t="shared" si="58"/>
        <v>0</v>
      </c>
    </row>
    <row r="1410" spans="1:6" s="463" customFormat="1" ht="100">
      <c r="A1410" s="463" t="s">
        <v>1922</v>
      </c>
      <c r="B1410" s="463" t="s">
        <v>1923</v>
      </c>
      <c r="C1410" s="463" t="s">
        <v>1</v>
      </c>
      <c r="D1410" s="464">
        <v>1</v>
      </c>
      <c r="E1410" s="464"/>
      <c r="F1410" s="464">
        <f t="shared" si="58"/>
        <v>0</v>
      </c>
    </row>
    <row r="1411" spans="1:6" s="463" customFormat="1" ht="112.5">
      <c r="A1411" s="463" t="s">
        <v>1924</v>
      </c>
      <c r="B1411" s="463" t="s">
        <v>1925</v>
      </c>
      <c r="C1411" s="463" t="s">
        <v>1</v>
      </c>
      <c r="D1411" s="464">
        <v>2</v>
      </c>
      <c r="E1411" s="464"/>
      <c r="F1411" s="464">
        <f t="shared" si="58"/>
        <v>0</v>
      </c>
    </row>
    <row r="1412" spans="1:6" s="463" customFormat="1" ht="37.5">
      <c r="A1412" s="463" t="s">
        <v>1926</v>
      </c>
      <c r="B1412" s="463" t="s">
        <v>1927</v>
      </c>
      <c r="C1412" s="463" t="s">
        <v>1</v>
      </c>
      <c r="D1412" s="464">
        <v>2</v>
      </c>
      <c r="E1412" s="464"/>
      <c r="F1412" s="464">
        <f t="shared" si="58"/>
        <v>0</v>
      </c>
    </row>
    <row r="1413" spans="1:6" s="463" customFormat="1" ht="62.5">
      <c r="A1413" s="463" t="s">
        <v>1928</v>
      </c>
      <c r="B1413" s="463" t="s">
        <v>1929</v>
      </c>
      <c r="C1413" s="463" t="s">
        <v>187</v>
      </c>
      <c r="D1413" s="464">
        <v>2</v>
      </c>
      <c r="E1413" s="464"/>
      <c r="F1413" s="464">
        <f t="shared" si="58"/>
        <v>0</v>
      </c>
    </row>
    <row r="1414" spans="1:6" s="463" customFormat="1" ht="75">
      <c r="A1414" s="463" t="s">
        <v>1930</v>
      </c>
      <c r="B1414" s="463" t="s">
        <v>1931</v>
      </c>
      <c r="C1414" s="463" t="s">
        <v>1</v>
      </c>
      <c r="D1414" s="464">
        <v>1</v>
      </c>
      <c r="E1414" s="464"/>
      <c r="F1414" s="464">
        <f t="shared" si="58"/>
        <v>0</v>
      </c>
    </row>
    <row r="1415" spans="1:6" s="463" customFormat="1" ht="237.5">
      <c r="A1415" s="463" t="s">
        <v>1932</v>
      </c>
      <c r="B1415" s="463" t="s">
        <v>1933</v>
      </c>
      <c r="C1415" s="463" t="s">
        <v>187</v>
      </c>
      <c r="D1415" s="464">
        <v>1</v>
      </c>
      <c r="E1415" s="464"/>
      <c r="F1415" s="464">
        <f t="shared" si="58"/>
        <v>0</v>
      </c>
    </row>
    <row r="1416" spans="1:6" s="463" customFormat="1" ht="37.5">
      <c r="A1416" s="463" t="s">
        <v>1934</v>
      </c>
      <c r="B1416" s="463" t="s">
        <v>1935</v>
      </c>
      <c r="C1416" s="463" t="s">
        <v>187</v>
      </c>
      <c r="D1416" s="464">
        <v>1</v>
      </c>
      <c r="E1416" s="464"/>
      <c r="F1416" s="464">
        <f t="shared" si="58"/>
        <v>0</v>
      </c>
    </row>
    <row r="1417" spans="1:6" s="463" customFormat="1" ht="37.5">
      <c r="A1417" s="463" t="s">
        <v>1936</v>
      </c>
      <c r="B1417" s="463" t="s">
        <v>1937</v>
      </c>
      <c r="C1417" s="463" t="s">
        <v>187</v>
      </c>
      <c r="D1417" s="464">
        <v>3</v>
      </c>
      <c r="E1417" s="464"/>
      <c r="F1417" s="464">
        <f t="shared" si="58"/>
        <v>0</v>
      </c>
    </row>
    <row r="1418" spans="1:6" s="463" customFormat="1" ht="75">
      <c r="A1418" s="463" t="s">
        <v>1938</v>
      </c>
      <c r="B1418" s="463" t="s">
        <v>1939</v>
      </c>
      <c r="C1418" s="463" t="s">
        <v>187</v>
      </c>
      <c r="D1418" s="464">
        <v>3</v>
      </c>
      <c r="E1418" s="464"/>
      <c r="F1418" s="464">
        <f t="shared" si="58"/>
        <v>0</v>
      </c>
    </row>
    <row r="1419" spans="1:6" s="463" customFormat="1" ht="50">
      <c r="A1419" s="463" t="s">
        <v>1940</v>
      </c>
      <c r="B1419" s="463" t="s">
        <v>1941</v>
      </c>
      <c r="C1419" s="463" t="s">
        <v>1</v>
      </c>
      <c r="D1419" s="464">
        <v>1</v>
      </c>
      <c r="E1419" s="464"/>
      <c r="F1419" s="464">
        <f t="shared" si="58"/>
        <v>0</v>
      </c>
    </row>
    <row r="1420" spans="1:6" s="463" customFormat="1" ht="50">
      <c r="A1420" s="463" t="s">
        <v>1942</v>
      </c>
      <c r="B1420" s="463" t="s">
        <v>1943</v>
      </c>
      <c r="C1420" s="463" t="s">
        <v>187</v>
      </c>
      <c r="D1420" s="464">
        <v>1</v>
      </c>
      <c r="E1420" s="464"/>
      <c r="F1420" s="464">
        <f t="shared" si="58"/>
        <v>0</v>
      </c>
    </row>
    <row r="1421" spans="1:6" s="463" customFormat="1" ht="125">
      <c r="A1421" s="463" t="s">
        <v>1944</v>
      </c>
      <c r="B1421" s="463" t="s">
        <v>1945</v>
      </c>
      <c r="C1421" s="463" t="s">
        <v>1</v>
      </c>
      <c r="D1421" s="464">
        <v>2</v>
      </c>
      <c r="E1421" s="464"/>
      <c r="F1421" s="464">
        <f t="shared" si="58"/>
        <v>0</v>
      </c>
    </row>
    <row r="1422" spans="1:6" s="463" customFormat="1" ht="137.5">
      <c r="A1422" s="463" t="s">
        <v>1946</v>
      </c>
      <c r="B1422" s="463" t="s">
        <v>1947</v>
      </c>
      <c r="C1422" s="463" t="s">
        <v>1</v>
      </c>
      <c r="D1422" s="464">
        <v>1</v>
      </c>
      <c r="E1422" s="464"/>
      <c r="F1422" s="464">
        <f t="shared" si="58"/>
        <v>0</v>
      </c>
    </row>
    <row r="1423" spans="1:6" s="463" customFormat="1" ht="112.5">
      <c r="A1423" s="463" t="s">
        <v>1948</v>
      </c>
      <c r="B1423" s="463" t="s">
        <v>1949</v>
      </c>
      <c r="C1423" s="463" t="s">
        <v>1</v>
      </c>
      <c r="D1423" s="464">
        <v>2</v>
      </c>
      <c r="E1423" s="464"/>
      <c r="F1423" s="464">
        <f t="shared" si="58"/>
        <v>0</v>
      </c>
    </row>
    <row r="1424" spans="1:6" s="463" customFormat="1" ht="112.5">
      <c r="A1424" s="463" t="s">
        <v>1950</v>
      </c>
      <c r="B1424" s="463" t="s">
        <v>1951</v>
      </c>
      <c r="C1424" s="463" t="s">
        <v>1</v>
      </c>
      <c r="D1424" s="464">
        <v>1</v>
      </c>
      <c r="E1424" s="464"/>
      <c r="F1424" s="464">
        <f t="shared" si="58"/>
        <v>0</v>
      </c>
    </row>
    <row r="1425" spans="1:6" s="463" customFormat="1" ht="137.5">
      <c r="A1425" s="463" t="s">
        <v>1952</v>
      </c>
      <c r="B1425" s="463" t="s">
        <v>1953</v>
      </c>
      <c r="C1425" s="463" t="s">
        <v>1</v>
      </c>
      <c r="D1425" s="464" t="s">
        <v>1954</v>
      </c>
      <c r="E1425" s="464"/>
      <c r="F1425" s="464">
        <f t="shared" si="58"/>
        <v>0</v>
      </c>
    </row>
    <row r="1426" spans="1:6" s="463" customFormat="1" ht="162.5">
      <c r="A1426" s="463" t="s">
        <v>1955</v>
      </c>
      <c r="B1426" s="463" t="s">
        <v>1956</v>
      </c>
      <c r="C1426" s="463" t="s">
        <v>1</v>
      </c>
      <c r="D1426" s="464" t="s">
        <v>1871</v>
      </c>
      <c r="E1426" s="464"/>
      <c r="F1426" s="464">
        <f t="shared" si="58"/>
        <v>0</v>
      </c>
    </row>
    <row r="1427" spans="1:6" s="463" customFormat="1" ht="175">
      <c r="A1427" s="463" t="s">
        <v>1957</v>
      </c>
      <c r="B1427" s="463" t="s">
        <v>1958</v>
      </c>
      <c r="C1427" s="463" t="s">
        <v>1</v>
      </c>
      <c r="D1427" s="464" t="s">
        <v>1959</v>
      </c>
      <c r="E1427" s="464"/>
      <c r="F1427" s="464">
        <f t="shared" si="58"/>
        <v>0</v>
      </c>
    </row>
    <row r="1428" spans="1:6" s="463" customFormat="1" ht="25">
      <c r="A1428" s="463" t="s">
        <v>1960</v>
      </c>
      <c r="B1428" s="463" t="s">
        <v>1961</v>
      </c>
      <c r="C1428" s="463" t="s">
        <v>1</v>
      </c>
      <c r="D1428" s="464" t="s">
        <v>1959</v>
      </c>
      <c r="E1428" s="464"/>
      <c r="F1428" s="464">
        <f t="shared" si="58"/>
        <v>0</v>
      </c>
    </row>
    <row r="1429" spans="1:6" s="463" customFormat="1" ht="137.5">
      <c r="A1429" s="463" t="s">
        <v>1962</v>
      </c>
      <c r="B1429" s="463" t="s">
        <v>1963</v>
      </c>
      <c r="C1429" s="463" t="s">
        <v>1</v>
      </c>
      <c r="D1429" s="464">
        <v>1</v>
      </c>
      <c r="E1429" s="464"/>
      <c r="F1429" s="464">
        <f t="shared" si="58"/>
        <v>0</v>
      </c>
    </row>
    <row r="1430" spans="1:6" s="463" customFormat="1" ht="75">
      <c r="A1430" s="463" t="s">
        <v>1964</v>
      </c>
      <c r="B1430" s="463" t="s">
        <v>1965</v>
      </c>
      <c r="C1430" s="463" t="s">
        <v>1</v>
      </c>
      <c r="D1430" s="464">
        <v>3</v>
      </c>
      <c r="E1430" s="464"/>
      <c r="F1430" s="464">
        <f t="shared" si="58"/>
        <v>0</v>
      </c>
    </row>
    <row r="1431" spans="1:6" s="463" customFormat="1">
      <c r="A1431" s="463" t="s">
        <v>1966</v>
      </c>
      <c r="B1431" s="463" t="s">
        <v>1967</v>
      </c>
      <c r="C1431" s="463" t="s">
        <v>1690</v>
      </c>
      <c r="D1431" s="464">
        <v>900</v>
      </c>
      <c r="E1431" s="464"/>
      <c r="F1431" s="464">
        <f t="shared" si="58"/>
        <v>0</v>
      </c>
    </row>
    <row r="1432" spans="1:6" s="463" customFormat="1">
      <c r="A1432" s="463" t="s">
        <v>1968</v>
      </c>
      <c r="B1432" s="463" t="s">
        <v>1969</v>
      </c>
      <c r="C1432" s="463" t="s">
        <v>1690</v>
      </c>
      <c r="D1432" s="464">
        <v>400</v>
      </c>
      <c r="E1432" s="464"/>
      <c r="F1432" s="464">
        <f t="shared" si="58"/>
        <v>0</v>
      </c>
    </row>
    <row r="1433" spans="1:6" s="463" customFormat="1" ht="25">
      <c r="A1433" s="463" t="s">
        <v>1970</v>
      </c>
      <c r="B1433" s="463" t="s">
        <v>1971</v>
      </c>
      <c r="C1433" s="463" t="s">
        <v>1690</v>
      </c>
      <c r="D1433" s="464">
        <v>350</v>
      </c>
      <c r="E1433" s="464"/>
      <c r="F1433" s="464">
        <f t="shared" si="58"/>
        <v>0</v>
      </c>
    </row>
    <row r="1434" spans="1:6" s="463" customFormat="1" ht="25">
      <c r="A1434" s="463" t="s">
        <v>1972</v>
      </c>
      <c r="B1434" s="463" t="s">
        <v>1973</v>
      </c>
      <c r="C1434" s="463" t="s">
        <v>1690</v>
      </c>
      <c r="D1434" s="464">
        <v>150</v>
      </c>
      <c r="E1434" s="464"/>
      <c r="F1434" s="464">
        <f t="shared" si="58"/>
        <v>0</v>
      </c>
    </row>
    <row r="1435" spans="1:6" s="463" customFormat="1" ht="25">
      <c r="A1435" s="463" t="s">
        <v>1974</v>
      </c>
      <c r="B1435" s="463" t="s">
        <v>1975</v>
      </c>
      <c r="C1435" s="463" t="s">
        <v>187</v>
      </c>
      <c r="D1435" s="464">
        <v>1</v>
      </c>
      <c r="E1435" s="464"/>
      <c r="F1435" s="464">
        <f t="shared" si="58"/>
        <v>0</v>
      </c>
    </row>
    <row r="1436" spans="1:6" s="463" customFormat="1" ht="112.5">
      <c r="A1436" s="463" t="s">
        <v>1976</v>
      </c>
      <c r="B1436" s="463" t="s">
        <v>1977</v>
      </c>
      <c r="C1436" s="463" t="s">
        <v>187</v>
      </c>
      <c r="D1436" s="464">
        <v>1</v>
      </c>
      <c r="E1436" s="464"/>
      <c r="F1436" s="464">
        <f t="shared" si="58"/>
        <v>0</v>
      </c>
    </row>
    <row r="1437" spans="1:6" s="463" customFormat="1" ht="25">
      <c r="A1437" s="463" t="s">
        <v>1978</v>
      </c>
      <c r="B1437" s="463" t="s">
        <v>1979</v>
      </c>
      <c r="C1437" s="463" t="s">
        <v>187</v>
      </c>
      <c r="D1437" s="464">
        <v>1</v>
      </c>
      <c r="E1437" s="464"/>
      <c r="F1437" s="464">
        <f t="shared" si="58"/>
        <v>0</v>
      </c>
    </row>
    <row r="1438" spans="1:6" s="463" customFormat="1" ht="25">
      <c r="A1438" s="463" t="s">
        <v>1980</v>
      </c>
      <c r="B1438" s="463" t="s">
        <v>1981</v>
      </c>
      <c r="C1438" s="463" t="s">
        <v>187</v>
      </c>
      <c r="D1438" s="464">
        <v>1</v>
      </c>
      <c r="E1438" s="464"/>
      <c r="F1438" s="464">
        <f t="shared" si="58"/>
        <v>0</v>
      </c>
    </row>
    <row r="1439" spans="1:6" s="463" customFormat="1" ht="25">
      <c r="A1439" s="463" t="s">
        <v>1982</v>
      </c>
      <c r="B1439" s="463" t="s">
        <v>1983</v>
      </c>
      <c r="C1439" s="463" t="s">
        <v>187</v>
      </c>
      <c r="D1439" s="464">
        <v>1</v>
      </c>
      <c r="E1439" s="464"/>
      <c r="F1439" s="464">
        <f t="shared" si="58"/>
        <v>0</v>
      </c>
    </row>
    <row r="1440" spans="1:6" s="463" customFormat="1" ht="25">
      <c r="A1440" s="463" t="s">
        <v>1984</v>
      </c>
      <c r="B1440" s="463" t="s">
        <v>1985</v>
      </c>
      <c r="C1440" s="463" t="s">
        <v>187</v>
      </c>
      <c r="D1440" s="464">
        <v>1</v>
      </c>
      <c r="E1440" s="464"/>
      <c r="F1440" s="464">
        <f t="shared" si="58"/>
        <v>0</v>
      </c>
    </row>
    <row r="1441" spans="1:6" s="463" customFormat="1">
      <c r="B1441" s="463" t="s">
        <v>1986</v>
      </c>
      <c r="C1441" s="463" t="s">
        <v>187</v>
      </c>
      <c r="D1441" s="464">
        <v>1</v>
      </c>
      <c r="E1441" s="464"/>
      <c r="F1441" s="464">
        <f t="shared" si="58"/>
        <v>0</v>
      </c>
    </row>
    <row r="1442" spans="1:6" s="463" customFormat="1">
      <c r="D1442" s="464"/>
      <c r="E1442" s="464"/>
      <c r="F1442" s="464"/>
    </row>
    <row r="1443" spans="1:6" s="463" customFormat="1" ht="25">
      <c r="A1443" s="463" t="s">
        <v>3</v>
      </c>
      <c r="B1443" s="463" t="s">
        <v>1987</v>
      </c>
      <c r="D1443" s="464"/>
      <c r="E1443" s="464"/>
      <c r="F1443" s="464"/>
    </row>
    <row r="1444" spans="1:6" s="463" customFormat="1" ht="175">
      <c r="A1444" s="463" t="s">
        <v>1988</v>
      </c>
      <c r="B1444" s="463" t="s">
        <v>1882</v>
      </c>
      <c r="C1444" s="463" t="s">
        <v>1</v>
      </c>
      <c r="D1444" s="464">
        <v>2</v>
      </c>
      <c r="E1444" s="464"/>
      <c r="F1444" s="464">
        <f t="shared" si="58"/>
        <v>0</v>
      </c>
    </row>
    <row r="1445" spans="1:6" s="463" customFormat="1" ht="262.5">
      <c r="A1445" s="463" t="s">
        <v>1989</v>
      </c>
      <c r="B1445" s="463" t="s">
        <v>1911</v>
      </c>
      <c r="C1445" s="463" t="s">
        <v>1</v>
      </c>
      <c r="D1445" s="464">
        <v>1</v>
      </c>
      <c r="E1445" s="464"/>
      <c r="F1445" s="464">
        <f t="shared" si="58"/>
        <v>0</v>
      </c>
    </row>
    <row r="1446" spans="1:6" s="463" customFormat="1" ht="275">
      <c r="A1446" s="463" t="s">
        <v>1990</v>
      </c>
      <c r="B1446" s="463" t="s">
        <v>1913</v>
      </c>
      <c r="C1446" s="463" t="s">
        <v>1</v>
      </c>
      <c r="D1446" s="464">
        <v>2</v>
      </c>
      <c r="E1446" s="464"/>
      <c r="F1446" s="464">
        <f t="shared" si="58"/>
        <v>0</v>
      </c>
    </row>
    <row r="1447" spans="1:6" s="463" customFormat="1" ht="125">
      <c r="A1447" s="463" t="s">
        <v>1991</v>
      </c>
      <c r="B1447" s="463" t="s">
        <v>1992</v>
      </c>
      <c r="C1447" s="463" t="s">
        <v>1</v>
      </c>
      <c r="D1447" s="464">
        <v>1</v>
      </c>
      <c r="E1447" s="464"/>
      <c r="F1447" s="464">
        <f t="shared" si="58"/>
        <v>0</v>
      </c>
    </row>
    <row r="1448" spans="1:6" s="463" customFormat="1" ht="175">
      <c r="A1448" s="463" t="s">
        <v>1993</v>
      </c>
      <c r="B1448" s="463" t="s">
        <v>1884</v>
      </c>
      <c r="C1448" s="463" t="s">
        <v>1</v>
      </c>
      <c r="D1448" s="464">
        <v>1</v>
      </c>
      <c r="E1448" s="464"/>
      <c r="F1448" s="464">
        <f t="shared" si="58"/>
        <v>0</v>
      </c>
    </row>
    <row r="1449" spans="1:6" s="463" customFormat="1" ht="100">
      <c r="A1449" s="463" t="s">
        <v>1994</v>
      </c>
      <c r="B1449" s="463" t="s">
        <v>1886</v>
      </c>
      <c r="C1449" s="463" t="s">
        <v>1</v>
      </c>
      <c r="D1449" s="464">
        <v>2</v>
      </c>
      <c r="E1449" s="464"/>
      <c r="F1449" s="464">
        <f t="shared" si="58"/>
        <v>0</v>
      </c>
    </row>
    <row r="1450" spans="1:6" s="463" customFormat="1" ht="25">
      <c r="A1450" s="463" t="s">
        <v>1995</v>
      </c>
      <c r="B1450" s="463" t="s">
        <v>1996</v>
      </c>
      <c r="C1450" s="463" t="s">
        <v>187</v>
      </c>
      <c r="D1450" s="464">
        <v>1</v>
      </c>
      <c r="E1450" s="464"/>
      <c r="F1450" s="464">
        <f t="shared" si="58"/>
        <v>0</v>
      </c>
    </row>
    <row r="1451" spans="1:6" s="463" customFormat="1" ht="37.5">
      <c r="A1451" s="463" t="s">
        <v>1997</v>
      </c>
      <c r="B1451" s="463" t="s">
        <v>1998</v>
      </c>
      <c r="C1451" s="463" t="s">
        <v>1</v>
      </c>
      <c r="D1451" s="464">
        <v>1</v>
      </c>
      <c r="E1451" s="464"/>
      <c r="F1451" s="464">
        <f t="shared" si="58"/>
        <v>0</v>
      </c>
    </row>
    <row r="1452" spans="1:6" s="463" customFormat="1">
      <c r="A1452" s="463" t="s">
        <v>1999</v>
      </c>
      <c r="B1452" s="463" t="s">
        <v>2000</v>
      </c>
      <c r="C1452" s="463" t="s">
        <v>1</v>
      </c>
      <c r="D1452" s="464">
        <v>2</v>
      </c>
      <c r="E1452" s="464"/>
      <c r="F1452" s="464">
        <f t="shared" si="58"/>
        <v>0</v>
      </c>
    </row>
    <row r="1453" spans="1:6" s="463" customFormat="1">
      <c r="A1453" s="463" t="s">
        <v>2001</v>
      </c>
      <c r="B1453" s="463" t="s">
        <v>2002</v>
      </c>
      <c r="C1453" s="463" t="s">
        <v>1</v>
      </c>
      <c r="D1453" s="464">
        <v>1</v>
      </c>
      <c r="E1453" s="464"/>
      <c r="F1453" s="464">
        <f t="shared" si="58"/>
        <v>0</v>
      </c>
    </row>
    <row r="1454" spans="1:6" s="463" customFormat="1">
      <c r="A1454" s="463" t="s">
        <v>2003</v>
      </c>
      <c r="B1454" s="463" t="s">
        <v>2004</v>
      </c>
      <c r="C1454" s="463" t="s">
        <v>1690</v>
      </c>
      <c r="D1454" s="464">
        <v>20</v>
      </c>
      <c r="E1454" s="464"/>
      <c r="F1454" s="464">
        <f t="shared" si="58"/>
        <v>0</v>
      </c>
    </row>
    <row r="1455" spans="1:6" s="463" customFormat="1">
      <c r="A1455" s="463" t="s">
        <v>2005</v>
      </c>
      <c r="B1455" s="463" t="s">
        <v>1898</v>
      </c>
      <c r="C1455" s="463" t="s">
        <v>187</v>
      </c>
      <c r="D1455" s="464">
        <v>1</v>
      </c>
      <c r="E1455" s="464"/>
      <c r="F1455" s="464">
        <f t="shared" si="58"/>
        <v>0</v>
      </c>
    </row>
    <row r="1456" spans="1:6" s="463" customFormat="1">
      <c r="A1456" s="463" t="s">
        <v>2006</v>
      </c>
      <c r="B1456" s="463" t="s">
        <v>1901</v>
      </c>
      <c r="C1456" s="463" t="s">
        <v>187</v>
      </c>
      <c r="D1456" s="464">
        <v>1</v>
      </c>
      <c r="E1456" s="464"/>
      <c r="F1456" s="464">
        <f t="shared" si="58"/>
        <v>0</v>
      </c>
    </row>
    <row r="1457" spans="1:6" s="463" customFormat="1">
      <c r="B1457" s="463" t="s">
        <v>2007</v>
      </c>
      <c r="C1457" s="463" t="s">
        <v>187</v>
      </c>
      <c r="D1457" s="464">
        <v>3</v>
      </c>
      <c r="E1457" s="464"/>
      <c r="F1457" s="464">
        <f t="shared" si="58"/>
        <v>0</v>
      </c>
    </row>
    <row r="1458" spans="1:6" s="463" customFormat="1">
      <c r="D1458" s="464"/>
      <c r="E1458" s="464"/>
      <c r="F1458" s="464"/>
    </row>
    <row r="1459" spans="1:6" s="463" customFormat="1" ht="25">
      <c r="A1459" s="463" t="s">
        <v>4</v>
      </c>
      <c r="B1459" s="463" t="s">
        <v>2008</v>
      </c>
      <c r="D1459" s="464"/>
      <c r="E1459" s="464"/>
      <c r="F1459" s="464"/>
    </row>
    <row r="1460" spans="1:6" s="463" customFormat="1" ht="175">
      <c r="A1460" s="463" t="s">
        <v>2009</v>
      </c>
      <c r="B1460" s="463" t="s">
        <v>1882</v>
      </c>
      <c r="C1460" s="463" t="s">
        <v>1</v>
      </c>
      <c r="D1460" s="464">
        <v>2</v>
      </c>
      <c r="E1460" s="464"/>
      <c r="F1460" s="464">
        <f t="shared" ref="F1460:F1473" si="59">D1460*E1460</f>
        <v>0</v>
      </c>
    </row>
    <row r="1461" spans="1:6" s="463" customFormat="1" ht="262.5">
      <c r="A1461" s="463" t="s">
        <v>2010</v>
      </c>
      <c r="B1461" s="463" t="s">
        <v>1911</v>
      </c>
      <c r="C1461" s="463" t="s">
        <v>1</v>
      </c>
      <c r="D1461" s="464">
        <v>1</v>
      </c>
      <c r="E1461" s="464"/>
      <c r="F1461" s="464">
        <f t="shared" si="59"/>
        <v>0</v>
      </c>
    </row>
    <row r="1462" spans="1:6" s="463" customFormat="1" ht="275">
      <c r="A1462" s="463" t="s">
        <v>2011</v>
      </c>
      <c r="B1462" s="463" t="s">
        <v>1913</v>
      </c>
      <c r="C1462" s="463" t="s">
        <v>1</v>
      </c>
      <c r="D1462" s="464">
        <v>2</v>
      </c>
      <c r="E1462" s="464"/>
      <c r="F1462" s="464">
        <f t="shared" si="59"/>
        <v>0</v>
      </c>
    </row>
    <row r="1463" spans="1:6" s="463" customFormat="1" ht="125">
      <c r="A1463" s="463" t="s">
        <v>2012</v>
      </c>
      <c r="B1463" s="463" t="s">
        <v>1992</v>
      </c>
      <c r="C1463" s="463" t="s">
        <v>1</v>
      </c>
      <c r="D1463" s="464">
        <v>1</v>
      </c>
      <c r="E1463" s="464"/>
      <c r="F1463" s="464">
        <f t="shared" si="59"/>
        <v>0</v>
      </c>
    </row>
    <row r="1464" spans="1:6" s="463" customFormat="1" ht="175">
      <c r="A1464" s="463" t="s">
        <v>2013</v>
      </c>
      <c r="B1464" s="463" t="s">
        <v>1884</v>
      </c>
      <c r="C1464" s="463" t="s">
        <v>1</v>
      </c>
      <c r="D1464" s="464">
        <v>1</v>
      </c>
      <c r="E1464" s="464"/>
      <c r="F1464" s="464">
        <f t="shared" si="59"/>
        <v>0</v>
      </c>
    </row>
    <row r="1465" spans="1:6" s="463" customFormat="1" ht="100">
      <c r="A1465" s="463" t="s">
        <v>2014</v>
      </c>
      <c r="B1465" s="463" t="s">
        <v>1886</v>
      </c>
      <c r="C1465" s="463" t="s">
        <v>1</v>
      </c>
      <c r="D1465" s="464">
        <v>2</v>
      </c>
      <c r="E1465" s="464"/>
      <c r="F1465" s="464">
        <f t="shared" si="59"/>
        <v>0</v>
      </c>
    </row>
    <row r="1466" spans="1:6" s="463" customFormat="1" ht="25">
      <c r="A1466" s="463" t="s">
        <v>2015</v>
      </c>
      <c r="B1466" s="463" t="s">
        <v>2016</v>
      </c>
      <c r="C1466" s="463" t="s">
        <v>187</v>
      </c>
      <c r="D1466" s="464">
        <v>1</v>
      </c>
      <c r="E1466" s="464"/>
      <c r="F1466" s="464">
        <f t="shared" si="59"/>
        <v>0</v>
      </c>
    </row>
    <row r="1467" spans="1:6" s="463" customFormat="1" ht="37.5">
      <c r="A1467" s="463" t="s">
        <v>2017</v>
      </c>
      <c r="B1467" s="463" t="s">
        <v>1998</v>
      </c>
      <c r="C1467" s="463" t="s">
        <v>1</v>
      </c>
      <c r="D1467" s="464">
        <v>1</v>
      </c>
      <c r="E1467" s="464"/>
      <c r="F1467" s="464">
        <f t="shared" si="59"/>
        <v>0</v>
      </c>
    </row>
    <row r="1468" spans="1:6" s="463" customFormat="1">
      <c r="A1468" s="463" t="s">
        <v>2018</v>
      </c>
      <c r="B1468" s="463" t="s">
        <v>2000</v>
      </c>
      <c r="C1468" s="463" t="s">
        <v>1</v>
      </c>
      <c r="D1468" s="464">
        <v>1</v>
      </c>
      <c r="E1468" s="464"/>
      <c r="F1468" s="464">
        <f t="shared" si="59"/>
        <v>0</v>
      </c>
    </row>
    <row r="1469" spans="1:6" s="463" customFormat="1">
      <c r="A1469" s="463" t="s">
        <v>2019</v>
      </c>
      <c r="B1469" s="463" t="s">
        <v>2002</v>
      </c>
      <c r="C1469" s="463" t="s">
        <v>1</v>
      </c>
      <c r="D1469" s="464">
        <v>1</v>
      </c>
      <c r="E1469" s="464"/>
      <c r="F1469" s="464">
        <f t="shared" si="59"/>
        <v>0</v>
      </c>
    </row>
    <row r="1470" spans="1:6" s="463" customFormat="1">
      <c r="A1470" s="463" t="s">
        <v>2020</v>
      </c>
      <c r="B1470" s="463" t="s">
        <v>2004</v>
      </c>
      <c r="C1470" s="463" t="s">
        <v>1690</v>
      </c>
      <c r="D1470" s="464">
        <v>20</v>
      </c>
      <c r="E1470" s="464"/>
      <c r="F1470" s="464">
        <f t="shared" si="59"/>
        <v>0</v>
      </c>
    </row>
    <row r="1471" spans="1:6" s="463" customFormat="1">
      <c r="A1471" s="463" t="s">
        <v>2021</v>
      </c>
      <c r="B1471" s="463" t="s">
        <v>1898</v>
      </c>
      <c r="C1471" s="463" t="s">
        <v>187</v>
      </c>
      <c r="D1471" s="464">
        <v>1</v>
      </c>
      <c r="E1471" s="464"/>
      <c r="F1471" s="464">
        <f t="shared" si="59"/>
        <v>0</v>
      </c>
    </row>
    <row r="1472" spans="1:6" s="463" customFormat="1">
      <c r="A1472" s="463" t="s">
        <v>2022</v>
      </c>
      <c r="B1472" s="463" t="s">
        <v>1901</v>
      </c>
      <c r="C1472" s="463" t="s">
        <v>187</v>
      </c>
      <c r="D1472" s="464">
        <v>1</v>
      </c>
      <c r="E1472" s="464"/>
      <c r="F1472" s="464">
        <f t="shared" si="59"/>
        <v>0</v>
      </c>
    </row>
    <row r="1473" spans="1:6" s="463" customFormat="1">
      <c r="B1473" s="463" t="s">
        <v>2023</v>
      </c>
      <c r="C1473" s="463" t="s">
        <v>187</v>
      </c>
      <c r="D1473" s="464">
        <v>3</v>
      </c>
      <c r="E1473" s="464"/>
      <c r="F1473" s="464">
        <f t="shared" si="59"/>
        <v>0</v>
      </c>
    </row>
    <row r="1474" spans="1:6" s="463" customFormat="1">
      <c r="D1474" s="464"/>
      <c r="E1474" s="464"/>
      <c r="F1474" s="464"/>
    </row>
    <row r="1475" spans="1:6" s="463" customFormat="1" ht="25">
      <c r="A1475" s="463" t="s">
        <v>5</v>
      </c>
      <c r="B1475" s="463" t="s">
        <v>2024</v>
      </c>
      <c r="D1475" s="464"/>
      <c r="E1475" s="464"/>
      <c r="F1475" s="464"/>
    </row>
    <row r="1476" spans="1:6" s="463" customFormat="1" ht="175">
      <c r="A1476" s="463" t="s">
        <v>2025</v>
      </c>
      <c r="B1476" s="463" t="s">
        <v>1882</v>
      </c>
      <c r="C1476" s="463" t="s">
        <v>1</v>
      </c>
      <c r="D1476" s="464">
        <v>2</v>
      </c>
      <c r="E1476" s="464"/>
      <c r="F1476" s="464">
        <f t="shared" ref="F1476:F1489" si="60">D1476*E1476</f>
        <v>0</v>
      </c>
    </row>
    <row r="1477" spans="1:6" s="463" customFormat="1" ht="262.5">
      <c r="A1477" s="463" t="s">
        <v>2026</v>
      </c>
      <c r="B1477" s="463" t="s">
        <v>1911</v>
      </c>
      <c r="C1477" s="463" t="s">
        <v>1</v>
      </c>
      <c r="D1477" s="464">
        <v>1</v>
      </c>
      <c r="E1477" s="464"/>
      <c r="F1477" s="464">
        <f t="shared" si="60"/>
        <v>0</v>
      </c>
    </row>
    <row r="1478" spans="1:6" s="463" customFormat="1" ht="275">
      <c r="A1478" s="463" t="s">
        <v>2027</v>
      </c>
      <c r="B1478" s="463" t="s">
        <v>1913</v>
      </c>
      <c r="C1478" s="463" t="s">
        <v>1</v>
      </c>
      <c r="D1478" s="464">
        <v>2</v>
      </c>
      <c r="E1478" s="464"/>
      <c r="F1478" s="464">
        <f t="shared" si="60"/>
        <v>0</v>
      </c>
    </row>
    <row r="1479" spans="1:6" s="463" customFormat="1" ht="125">
      <c r="A1479" s="463" t="s">
        <v>2028</v>
      </c>
      <c r="B1479" s="463" t="s">
        <v>1992</v>
      </c>
      <c r="C1479" s="463" t="s">
        <v>1</v>
      </c>
      <c r="D1479" s="464">
        <v>1</v>
      </c>
      <c r="E1479" s="464"/>
      <c r="F1479" s="464">
        <f t="shared" si="60"/>
        <v>0</v>
      </c>
    </row>
    <row r="1480" spans="1:6" s="463" customFormat="1" ht="175">
      <c r="A1480" s="463" t="s">
        <v>2029</v>
      </c>
      <c r="B1480" s="463" t="s">
        <v>1884</v>
      </c>
      <c r="C1480" s="463" t="s">
        <v>1</v>
      </c>
      <c r="D1480" s="464">
        <v>1</v>
      </c>
      <c r="E1480" s="464"/>
      <c r="F1480" s="464">
        <f t="shared" si="60"/>
        <v>0</v>
      </c>
    </row>
    <row r="1481" spans="1:6" s="463" customFormat="1" ht="100">
      <c r="A1481" s="463" t="s">
        <v>2030</v>
      </c>
      <c r="B1481" s="463" t="s">
        <v>1886</v>
      </c>
      <c r="C1481" s="463" t="s">
        <v>1</v>
      </c>
      <c r="D1481" s="464">
        <v>2</v>
      </c>
      <c r="E1481" s="464"/>
      <c r="F1481" s="464">
        <f t="shared" si="60"/>
        <v>0</v>
      </c>
    </row>
    <row r="1482" spans="1:6" s="463" customFormat="1" ht="25">
      <c r="A1482" s="463" t="s">
        <v>2031</v>
      </c>
      <c r="B1482" s="463" t="s">
        <v>1996</v>
      </c>
      <c r="C1482" s="463" t="s">
        <v>187</v>
      </c>
      <c r="D1482" s="464">
        <v>1</v>
      </c>
      <c r="E1482" s="464"/>
      <c r="F1482" s="464">
        <f t="shared" si="60"/>
        <v>0</v>
      </c>
    </row>
    <row r="1483" spans="1:6" s="463" customFormat="1" ht="39.75" customHeight="1">
      <c r="A1483" s="463" t="s">
        <v>2032</v>
      </c>
      <c r="B1483" s="463" t="s">
        <v>2033</v>
      </c>
      <c r="C1483" s="463" t="s">
        <v>1</v>
      </c>
      <c r="D1483" s="464">
        <v>1</v>
      </c>
      <c r="E1483" s="464"/>
      <c r="F1483" s="464">
        <f t="shared" si="60"/>
        <v>0</v>
      </c>
    </row>
    <row r="1484" spans="1:6" s="463" customFormat="1">
      <c r="A1484" s="463" t="s">
        <v>2034</v>
      </c>
      <c r="B1484" s="463" t="s">
        <v>2000</v>
      </c>
      <c r="C1484" s="463" t="s">
        <v>1</v>
      </c>
      <c r="D1484" s="464">
        <v>1</v>
      </c>
      <c r="E1484" s="464"/>
      <c r="F1484" s="464">
        <f t="shared" si="60"/>
        <v>0</v>
      </c>
    </row>
    <row r="1485" spans="1:6" s="463" customFormat="1">
      <c r="A1485" s="463" t="s">
        <v>2035</v>
      </c>
      <c r="B1485" s="463" t="s">
        <v>2002</v>
      </c>
      <c r="C1485" s="463" t="s">
        <v>1</v>
      </c>
      <c r="D1485" s="464">
        <v>1</v>
      </c>
      <c r="E1485" s="464"/>
      <c r="F1485" s="464">
        <f t="shared" si="60"/>
        <v>0</v>
      </c>
    </row>
    <row r="1486" spans="1:6" s="463" customFormat="1">
      <c r="A1486" s="463" t="s">
        <v>2036</v>
      </c>
      <c r="B1486" s="463" t="s">
        <v>2004</v>
      </c>
      <c r="C1486" s="463" t="s">
        <v>1690</v>
      </c>
      <c r="D1486" s="464">
        <v>20</v>
      </c>
      <c r="E1486" s="464"/>
      <c r="F1486" s="464">
        <f t="shared" si="60"/>
        <v>0</v>
      </c>
    </row>
    <row r="1487" spans="1:6" s="463" customFormat="1">
      <c r="A1487" s="463" t="s">
        <v>2037</v>
      </c>
      <c r="B1487" s="463" t="s">
        <v>1898</v>
      </c>
      <c r="C1487" s="463" t="s">
        <v>187</v>
      </c>
      <c r="D1487" s="464">
        <v>1</v>
      </c>
      <c r="E1487" s="464"/>
      <c r="F1487" s="464">
        <f t="shared" si="60"/>
        <v>0</v>
      </c>
    </row>
    <row r="1488" spans="1:6" s="463" customFormat="1">
      <c r="A1488" s="463" t="s">
        <v>2038</v>
      </c>
      <c r="B1488" s="463" t="s">
        <v>1901</v>
      </c>
      <c r="C1488" s="463" t="s">
        <v>187</v>
      </c>
      <c r="D1488" s="464">
        <v>1</v>
      </c>
      <c r="E1488" s="464"/>
      <c r="F1488" s="464">
        <f t="shared" si="60"/>
        <v>0</v>
      </c>
    </row>
    <row r="1489" spans="1:6" s="463" customFormat="1">
      <c r="B1489" s="463" t="s">
        <v>2039</v>
      </c>
      <c r="C1489" s="463" t="s">
        <v>187</v>
      </c>
      <c r="D1489" s="464">
        <v>3</v>
      </c>
      <c r="E1489" s="464"/>
      <c r="F1489" s="464">
        <f t="shared" si="60"/>
        <v>0</v>
      </c>
    </row>
    <row r="1490" spans="1:6" s="463" customFormat="1">
      <c r="D1490" s="464"/>
      <c r="E1490" s="464"/>
      <c r="F1490" s="464"/>
    </row>
    <row r="1491" spans="1:6" s="463" customFormat="1">
      <c r="D1491" s="464"/>
      <c r="E1491" s="464"/>
      <c r="F1491" s="464"/>
    </row>
    <row r="1492" spans="1:6" s="463" customFormat="1">
      <c r="B1492" s="463" t="s">
        <v>1875</v>
      </c>
      <c r="D1492" s="464"/>
      <c r="E1492" s="464"/>
      <c r="F1492" s="464"/>
    </row>
    <row r="1493" spans="1:6" s="463" customFormat="1">
      <c r="D1493" s="464"/>
      <c r="E1493" s="464"/>
      <c r="F1493" s="464"/>
    </row>
    <row r="1494" spans="1:6" s="463" customFormat="1">
      <c r="D1494" s="464"/>
      <c r="E1494" s="464"/>
      <c r="F1494" s="464"/>
    </row>
    <row r="1495" spans="1:6" s="467" customFormat="1" ht="13">
      <c r="B1495" s="467" t="s">
        <v>2040</v>
      </c>
      <c r="D1495" s="468"/>
      <c r="E1495" s="468"/>
      <c r="F1495" s="468"/>
    </row>
    <row r="1496" spans="1:6" s="463" customFormat="1">
      <c r="D1496" s="464"/>
      <c r="E1496" s="464"/>
      <c r="F1496" s="464"/>
    </row>
    <row r="1497" spans="1:6" s="463" customFormat="1">
      <c r="D1497" s="464"/>
      <c r="E1497" s="464"/>
      <c r="F1497" s="464"/>
    </row>
    <row r="1498" spans="1:6" s="471" customFormat="1" ht="26">
      <c r="A1498" s="471" t="s">
        <v>1206</v>
      </c>
      <c r="B1498" s="471" t="s">
        <v>2041</v>
      </c>
      <c r="D1498" s="472"/>
      <c r="E1498" s="472"/>
      <c r="F1498" s="472"/>
    </row>
    <row r="1499" spans="1:6" s="463" customFormat="1">
      <c r="D1499" s="464"/>
      <c r="E1499" s="464"/>
      <c r="F1499" s="464"/>
    </row>
    <row r="1500" spans="1:6" s="463" customFormat="1">
      <c r="B1500" s="463" t="s">
        <v>2042</v>
      </c>
      <c r="D1500" s="464"/>
      <c r="E1500" s="464"/>
      <c r="F1500" s="464"/>
    </row>
    <row r="1501" spans="1:6" s="463" customFormat="1">
      <c r="D1501" s="464"/>
      <c r="E1501" s="464"/>
      <c r="F1501" s="464"/>
    </row>
    <row r="1502" spans="1:6" s="463" customFormat="1" ht="38">
      <c r="A1502" s="463" t="s">
        <v>0</v>
      </c>
      <c r="B1502" s="463" t="s">
        <v>2043</v>
      </c>
      <c r="C1502" s="463" t="s">
        <v>1438</v>
      </c>
      <c r="D1502" s="464">
        <v>62</v>
      </c>
      <c r="E1502" s="464"/>
      <c r="F1502" s="464">
        <f>D1502*E1502</f>
        <v>0</v>
      </c>
    </row>
    <row r="1503" spans="1:6" s="463" customFormat="1">
      <c r="B1503" s="463" t="s">
        <v>2044</v>
      </c>
      <c r="C1503" s="463" t="s">
        <v>1440</v>
      </c>
      <c r="D1503" s="464">
        <v>1</v>
      </c>
      <c r="E1503" s="464"/>
      <c r="F1503" s="464">
        <f t="shared" ref="F1503:F1511" si="61">D1503*E1503</f>
        <v>0</v>
      </c>
    </row>
    <row r="1504" spans="1:6" s="463" customFormat="1">
      <c r="B1504" s="463" t="s">
        <v>2045</v>
      </c>
      <c r="C1504" s="463" t="s">
        <v>1440</v>
      </c>
      <c r="D1504" s="464">
        <v>1</v>
      </c>
      <c r="E1504" s="464"/>
      <c r="F1504" s="464">
        <f t="shared" si="61"/>
        <v>0</v>
      </c>
    </row>
    <row r="1505" spans="1:6" s="463" customFormat="1">
      <c r="B1505" s="463" t="s">
        <v>1464</v>
      </c>
      <c r="C1505" s="463" t="s">
        <v>1440</v>
      </c>
      <c r="D1505" s="464">
        <v>2</v>
      </c>
      <c r="E1505" s="464"/>
      <c r="F1505" s="464">
        <f t="shared" si="61"/>
        <v>0</v>
      </c>
    </row>
    <row r="1506" spans="1:6" s="463" customFormat="1">
      <c r="B1506" s="463" t="s">
        <v>2046</v>
      </c>
      <c r="C1506" s="463" t="s">
        <v>1440</v>
      </c>
      <c r="D1506" s="464">
        <v>1</v>
      </c>
      <c r="E1506" s="464"/>
      <c r="F1506" s="464">
        <f t="shared" si="61"/>
        <v>0</v>
      </c>
    </row>
    <row r="1507" spans="1:6" s="463" customFormat="1">
      <c r="B1507" s="463" t="s">
        <v>2047</v>
      </c>
      <c r="C1507" s="463" t="s">
        <v>1440</v>
      </c>
      <c r="D1507" s="464">
        <v>20</v>
      </c>
      <c r="E1507" s="464"/>
      <c r="F1507" s="464">
        <f t="shared" si="61"/>
        <v>0</v>
      </c>
    </row>
    <row r="1508" spans="1:6" s="463" customFormat="1">
      <c r="B1508" s="463" t="s">
        <v>2048</v>
      </c>
      <c r="C1508" s="463" t="s">
        <v>1440</v>
      </c>
      <c r="D1508" s="464">
        <v>1</v>
      </c>
      <c r="E1508" s="464"/>
      <c r="F1508" s="464">
        <f t="shared" si="61"/>
        <v>0</v>
      </c>
    </row>
    <row r="1509" spans="1:6" s="463" customFormat="1">
      <c r="B1509" s="463" t="s">
        <v>2049</v>
      </c>
      <c r="C1509" s="463" t="s">
        <v>1440</v>
      </c>
      <c r="D1509" s="464">
        <v>2</v>
      </c>
      <c r="E1509" s="464"/>
      <c r="F1509" s="464">
        <f t="shared" si="61"/>
        <v>0</v>
      </c>
    </row>
    <row r="1510" spans="1:6" s="463" customFormat="1">
      <c r="B1510" s="463" t="s">
        <v>1494</v>
      </c>
      <c r="C1510" s="463" t="s">
        <v>1438</v>
      </c>
      <c r="D1510" s="464">
        <v>1</v>
      </c>
      <c r="E1510" s="464"/>
      <c r="F1510" s="464">
        <f t="shared" si="61"/>
        <v>0</v>
      </c>
    </row>
    <row r="1511" spans="1:6" s="463" customFormat="1">
      <c r="B1511" s="463" t="s">
        <v>1495</v>
      </c>
      <c r="C1511" s="463" t="s">
        <v>1438</v>
      </c>
      <c r="D1511" s="464">
        <v>1</v>
      </c>
      <c r="E1511" s="464"/>
      <c r="F1511" s="464">
        <f t="shared" si="61"/>
        <v>0</v>
      </c>
    </row>
    <row r="1512" spans="1:6" s="463" customFormat="1">
      <c r="D1512" s="464"/>
      <c r="E1512" s="464"/>
      <c r="F1512" s="464"/>
    </row>
    <row r="1513" spans="1:6" s="463" customFormat="1">
      <c r="D1513" s="464"/>
      <c r="E1513" s="464"/>
      <c r="F1513" s="464"/>
    </row>
    <row r="1514" spans="1:6" s="463" customFormat="1" ht="37.5">
      <c r="A1514" s="463" t="s">
        <v>2</v>
      </c>
      <c r="B1514" s="463" t="s">
        <v>2050</v>
      </c>
      <c r="C1514" s="463" t="s">
        <v>1438</v>
      </c>
      <c r="D1514" s="464">
        <v>13</v>
      </c>
      <c r="E1514" s="464"/>
      <c r="F1514" s="464">
        <f>D1514*E1514</f>
        <v>0</v>
      </c>
    </row>
    <row r="1515" spans="1:6" s="463" customFormat="1">
      <c r="B1515" s="463" t="s">
        <v>2051</v>
      </c>
      <c r="C1515" s="463" t="s">
        <v>1440</v>
      </c>
      <c r="D1515" s="464">
        <v>1</v>
      </c>
      <c r="E1515" s="464"/>
      <c r="F1515" s="464">
        <f t="shared" ref="F1515:F1523" si="62">D1515*E1515</f>
        <v>0</v>
      </c>
    </row>
    <row r="1516" spans="1:6" s="463" customFormat="1">
      <c r="B1516" s="463" t="s">
        <v>1467</v>
      </c>
      <c r="C1516" s="463" t="s">
        <v>1440</v>
      </c>
      <c r="D1516" s="464">
        <v>1</v>
      </c>
      <c r="E1516" s="464"/>
      <c r="F1516" s="464">
        <f t="shared" si="62"/>
        <v>0</v>
      </c>
    </row>
    <row r="1517" spans="1:6" s="463" customFormat="1">
      <c r="B1517" s="463" t="s">
        <v>1464</v>
      </c>
      <c r="C1517" s="463" t="s">
        <v>1440</v>
      </c>
      <c r="D1517" s="464">
        <v>2</v>
      </c>
      <c r="E1517" s="464"/>
      <c r="F1517" s="464">
        <f t="shared" si="62"/>
        <v>0</v>
      </c>
    </row>
    <row r="1518" spans="1:6" s="463" customFormat="1">
      <c r="B1518" s="463" t="s">
        <v>2047</v>
      </c>
      <c r="C1518" s="463" t="s">
        <v>1440</v>
      </c>
      <c r="D1518" s="464">
        <v>10</v>
      </c>
      <c r="E1518" s="464"/>
      <c r="F1518" s="464">
        <f t="shared" si="62"/>
        <v>0</v>
      </c>
    </row>
    <row r="1519" spans="1:6" s="463" customFormat="1">
      <c r="B1519" s="463" t="s">
        <v>2048</v>
      </c>
      <c r="C1519" s="463" t="s">
        <v>1440</v>
      </c>
      <c r="D1519" s="464">
        <v>1</v>
      </c>
      <c r="E1519" s="464"/>
      <c r="F1519" s="464">
        <f t="shared" si="62"/>
        <v>0</v>
      </c>
    </row>
    <row r="1520" spans="1:6" s="463" customFormat="1">
      <c r="B1520" s="463" t="s">
        <v>2049</v>
      </c>
      <c r="C1520" s="463" t="s">
        <v>1440</v>
      </c>
      <c r="D1520" s="464">
        <v>2</v>
      </c>
      <c r="E1520" s="464"/>
      <c r="F1520" s="464">
        <f t="shared" si="62"/>
        <v>0</v>
      </c>
    </row>
    <row r="1521" spans="1:6" s="463" customFormat="1">
      <c r="B1521" s="463" t="s">
        <v>2046</v>
      </c>
      <c r="C1521" s="463" t="s">
        <v>1440</v>
      </c>
      <c r="D1521" s="464">
        <v>1</v>
      </c>
      <c r="E1521" s="464"/>
      <c r="F1521" s="464">
        <f t="shared" si="62"/>
        <v>0</v>
      </c>
    </row>
    <row r="1522" spans="1:6" s="463" customFormat="1">
      <c r="B1522" s="463" t="s">
        <v>1494</v>
      </c>
      <c r="C1522" s="463" t="s">
        <v>1438</v>
      </c>
      <c r="D1522" s="464">
        <v>1</v>
      </c>
      <c r="E1522" s="464"/>
      <c r="F1522" s="464">
        <f t="shared" si="62"/>
        <v>0</v>
      </c>
    </row>
    <row r="1523" spans="1:6" s="463" customFormat="1">
      <c r="B1523" s="463" t="s">
        <v>1495</v>
      </c>
      <c r="C1523" s="463" t="s">
        <v>1438</v>
      </c>
      <c r="D1523" s="464">
        <v>1</v>
      </c>
      <c r="E1523" s="464"/>
      <c r="F1523" s="464">
        <f t="shared" si="62"/>
        <v>0</v>
      </c>
    </row>
    <row r="1524" spans="1:6" s="463" customFormat="1">
      <c r="D1524" s="464"/>
      <c r="E1524" s="464"/>
      <c r="F1524" s="464"/>
    </row>
    <row r="1525" spans="1:6" s="463" customFormat="1" ht="25">
      <c r="A1525" s="463" t="s">
        <v>3</v>
      </c>
      <c r="B1525" s="463" t="s">
        <v>2052</v>
      </c>
      <c r="D1525" s="464"/>
      <c r="E1525" s="464"/>
      <c r="F1525" s="464"/>
    </row>
    <row r="1526" spans="1:6" s="463" customFormat="1">
      <c r="B1526" s="463" t="s">
        <v>1467</v>
      </c>
      <c r="C1526" s="463" t="s">
        <v>1440</v>
      </c>
      <c r="D1526" s="464">
        <v>1</v>
      </c>
      <c r="E1526" s="464"/>
      <c r="F1526" s="464">
        <f>D1526*E1526</f>
        <v>0</v>
      </c>
    </row>
    <row r="1527" spans="1:6" s="463" customFormat="1">
      <c r="B1527" s="463" t="s">
        <v>2053</v>
      </c>
      <c r="C1527" s="463" t="s">
        <v>1440</v>
      </c>
      <c r="D1527" s="464">
        <v>1</v>
      </c>
      <c r="E1527" s="464"/>
      <c r="F1527" s="464">
        <f>D1527*E1527</f>
        <v>0</v>
      </c>
    </row>
    <row r="1528" spans="1:6" s="463" customFormat="1">
      <c r="B1528" s="463" t="s">
        <v>2054</v>
      </c>
      <c r="C1528" s="463" t="s">
        <v>1440</v>
      </c>
      <c r="D1528" s="464">
        <v>1</v>
      </c>
      <c r="E1528" s="464"/>
      <c r="F1528" s="464">
        <f>D1528*E1528</f>
        <v>0</v>
      </c>
    </row>
    <row r="1529" spans="1:6" s="463" customFormat="1">
      <c r="D1529" s="464"/>
      <c r="E1529" s="464"/>
      <c r="F1529" s="464"/>
    </row>
    <row r="1530" spans="1:6" s="463" customFormat="1">
      <c r="B1530" s="463" t="s">
        <v>2055</v>
      </c>
      <c r="D1530" s="464"/>
      <c r="E1530" s="464"/>
      <c r="F1530" s="464"/>
    </row>
    <row r="1531" spans="1:6" s="463" customFormat="1">
      <c r="D1531" s="464"/>
      <c r="E1531" s="464"/>
      <c r="F1531" s="464"/>
    </row>
    <row r="1532" spans="1:6" s="463" customFormat="1" ht="25">
      <c r="A1532" s="463" t="s">
        <v>4</v>
      </c>
      <c r="B1532" s="463" t="s">
        <v>2056</v>
      </c>
      <c r="D1532" s="464"/>
      <c r="E1532" s="464"/>
      <c r="F1532" s="464"/>
    </row>
    <row r="1533" spans="1:6" s="463" customFormat="1" ht="125">
      <c r="B1533" s="463" t="s">
        <v>2057</v>
      </c>
      <c r="C1533" s="463" t="s">
        <v>1</v>
      </c>
      <c r="D1533" s="464">
        <v>1</v>
      </c>
      <c r="E1533" s="464"/>
      <c r="F1533" s="464">
        <f>D1533*E1533</f>
        <v>0</v>
      </c>
    </row>
    <row r="1534" spans="1:6" s="463" customFormat="1">
      <c r="D1534" s="464"/>
      <c r="E1534" s="464"/>
      <c r="F1534" s="464"/>
    </row>
    <row r="1535" spans="1:6" s="463" customFormat="1" ht="25">
      <c r="A1535" s="463" t="s">
        <v>5</v>
      </c>
      <c r="B1535" s="463" t="s">
        <v>2058</v>
      </c>
      <c r="D1535" s="464"/>
      <c r="E1535" s="464"/>
      <c r="F1535" s="464"/>
    </row>
    <row r="1536" spans="1:6" s="463" customFormat="1" ht="87.5">
      <c r="B1536" s="463" t="s">
        <v>2059</v>
      </c>
      <c r="C1536" s="463" t="s">
        <v>1</v>
      </c>
      <c r="D1536" s="464">
        <v>3</v>
      </c>
      <c r="E1536" s="464"/>
      <c r="F1536" s="464">
        <f>D1536*E1536</f>
        <v>0</v>
      </c>
    </row>
    <row r="1537" spans="1:6" s="463" customFormat="1">
      <c r="D1537" s="464"/>
      <c r="E1537" s="464"/>
      <c r="F1537" s="464"/>
    </row>
    <row r="1538" spans="1:6" s="463" customFormat="1">
      <c r="A1538" s="463" t="s">
        <v>8</v>
      </c>
      <c r="B1538" s="463" t="s">
        <v>2060</v>
      </c>
      <c r="D1538" s="464"/>
      <c r="E1538" s="464"/>
      <c r="F1538" s="464"/>
    </row>
    <row r="1539" spans="1:6" s="463" customFormat="1">
      <c r="B1539" s="463" t="s">
        <v>2061</v>
      </c>
      <c r="C1539" s="463" t="s">
        <v>1</v>
      </c>
      <c r="D1539" s="464">
        <v>82</v>
      </c>
      <c r="E1539" s="464"/>
      <c r="F1539" s="464">
        <f>D1539*E1539</f>
        <v>0</v>
      </c>
    </row>
    <row r="1540" spans="1:6" s="463" customFormat="1">
      <c r="B1540" s="463" t="s">
        <v>2062</v>
      </c>
      <c r="C1540" s="463" t="s">
        <v>1</v>
      </c>
      <c r="D1540" s="464">
        <f>D1539</f>
        <v>82</v>
      </c>
      <c r="E1540" s="464"/>
      <c r="F1540" s="464">
        <f>D1540*E1540</f>
        <v>0</v>
      </c>
    </row>
    <row r="1541" spans="1:6" s="463" customFormat="1">
      <c r="B1541" s="463" t="s">
        <v>2063</v>
      </c>
      <c r="C1541" s="463" t="s">
        <v>1</v>
      </c>
      <c r="D1541" s="464">
        <f>D1540</f>
        <v>82</v>
      </c>
      <c r="E1541" s="464"/>
      <c r="F1541" s="464">
        <f>D1541*E1541</f>
        <v>0</v>
      </c>
    </row>
    <row r="1542" spans="1:6" s="463" customFormat="1">
      <c r="D1542" s="464"/>
      <c r="E1542" s="464"/>
      <c r="F1542" s="464"/>
    </row>
    <row r="1543" spans="1:6" s="463" customFormat="1" ht="25">
      <c r="A1543" s="463" t="s">
        <v>9</v>
      </c>
      <c r="B1543" s="463" t="s">
        <v>1688</v>
      </c>
      <c r="D1543" s="464"/>
      <c r="E1543" s="464"/>
      <c r="F1543" s="464"/>
    </row>
    <row r="1544" spans="1:6" s="463" customFormat="1">
      <c r="B1544" s="463" t="s">
        <v>1705</v>
      </c>
      <c r="C1544" s="463" t="s">
        <v>1690</v>
      </c>
      <c r="D1544" s="464">
        <v>2300</v>
      </c>
      <c r="E1544" s="464"/>
      <c r="F1544" s="464">
        <f>D1544*E1544</f>
        <v>0</v>
      </c>
    </row>
    <row r="1545" spans="1:6" s="463" customFormat="1">
      <c r="B1545" s="463" t="s">
        <v>1702</v>
      </c>
      <c r="C1545" s="463" t="s">
        <v>1690</v>
      </c>
      <c r="D1545" s="464">
        <v>400</v>
      </c>
      <c r="E1545" s="464"/>
      <c r="F1545" s="464">
        <f>D1545*E1545</f>
        <v>0</v>
      </c>
    </row>
    <row r="1546" spans="1:6" s="463" customFormat="1">
      <c r="B1546" s="463" t="s">
        <v>2064</v>
      </c>
      <c r="C1546" s="463" t="s">
        <v>1690</v>
      </c>
      <c r="D1546" s="464">
        <v>400</v>
      </c>
      <c r="E1546" s="464"/>
      <c r="F1546" s="464">
        <f>D1546*E1546</f>
        <v>0</v>
      </c>
    </row>
    <row r="1547" spans="1:6" s="463" customFormat="1">
      <c r="B1547" s="463" t="s">
        <v>2065</v>
      </c>
      <c r="C1547" s="463" t="s">
        <v>1690</v>
      </c>
      <c r="D1547" s="464">
        <v>2500</v>
      </c>
      <c r="E1547" s="464"/>
      <c r="F1547" s="464">
        <f>D1547*E1547</f>
        <v>0</v>
      </c>
    </row>
    <row r="1548" spans="1:6" s="463" customFormat="1">
      <c r="B1548" s="463" t="s">
        <v>2066</v>
      </c>
      <c r="C1548" s="463" t="s">
        <v>1690</v>
      </c>
      <c r="D1548" s="464">
        <v>400</v>
      </c>
      <c r="E1548" s="464"/>
      <c r="F1548" s="464">
        <f>D1548*E1548</f>
        <v>0</v>
      </c>
    </row>
    <row r="1549" spans="1:6" s="463" customFormat="1">
      <c r="D1549" s="464"/>
      <c r="E1549" s="464"/>
      <c r="F1549" s="464"/>
    </row>
    <row r="1550" spans="1:6" s="463" customFormat="1">
      <c r="A1550" s="463" t="s">
        <v>10</v>
      </c>
      <c r="B1550" s="463" t="s">
        <v>1733</v>
      </c>
      <c r="D1550" s="464"/>
      <c r="E1550" s="464"/>
      <c r="F1550" s="464"/>
    </row>
    <row r="1551" spans="1:6" s="463" customFormat="1">
      <c r="B1551" s="463" t="s">
        <v>1734</v>
      </c>
      <c r="C1551" s="463" t="s">
        <v>1690</v>
      </c>
      <c r="D1551" s="464">
        <f>(D1547+D1548)*0.25</f>
        <v>725</v>
      </c>
      <c r="E1551" s="464"/>
      <c r="F1551" s="464">
        <f>D1551*E1551</f>
        <v>0</v>
      </c>
    </row>
    <row r="1552" spans="1:6" s="463" customFormat="1">
      <c r="B1552" s="463" t="s">
        <v>1735</v>
      </c>
      <c r="C1552" s="463" t="s">
        <v>1690</v>
      </c>
      <c r="D1552" s="464">
        <f>(D1544+D1545+D1546)*0.25</f>
        <v>775</v>
      </c>
      <c r="E1552" s="464"/>
      <c r="F1552" s="464">
        <f>D1552*E1552</f>
        <v>0</v>
      </c>
    </row>
    <row r="1553" spans="1:6" s="463" customFormat="1">
      <c r="B1553" s="463" t="s">
        <v>1736</v>
      </c>
      <c r="C1553" s="463" t="s">
        <v>1690</v>
      </c>
      <c r="D1553" s="464">
        <v>150</v>
      </c>
      <c r="E1553" s="464"/>
      <c r="F1553" s="464">
        <f>D1553*E1553</f>
        <v>0</v>
      </c>
    </row>
    <row r="1554" spans="1:6" s="463" customFormat="1">
      <c r="D1554" s="464"/>
      <c r="E1554" s="464"/>
      <c r="F1554" s="464"/>
    </row>
    <row r="1555" spans="1:6" s="463" customFormat="1" ht="37.5">
      <c r="A1555" s="463" t="s">
        <v>11</v>
      </c>
      <c r="B1555" s="463" t="s">
        <v>1748</v>
      </c>
      <c r="D1555" s="464"/>
      <c r="E1555" s="464"/>
      <c r="F1555" s="464"/>
    </row>
    <row r="1556" spans="1:6" s="463" customFormat="1">
      <c r="B1556" s="463" t="s">
        <v>1752</v>
      </c>
      <c r="C1556" s="463" t="s">
        <v>1690</v>
      </c>
      <c r="D1556" s="464">
        <v>384</v>
      </c>
      <c r="E1556" s="464"/>
      <c r="F1556" s="464">
        <f>D1556*E1556</f>
        <v>0</v>
      </c>
    </row>
    <row r="1557" spans="1:6" s="463" customFormat="1">
      <c r="D1557" s="464"/>
      <c r="E1557" s="464"/>
      <c r="F1557" s="464"/>
    </row>
    <row r="1558" spans="1:6" s="463" customFormat="1">
      <c r="A1558" s="463" t="s">
        <v>12</v>
      </c>
      <c r="B1558" s="463" t="s">
        <v>2067</v>
      </c>
      <c r="C1558" s="463" t="s">
        <v>1438</v>
      </c>
      <c r="D1558" s="464">
        <v>1</v>
      </c>
      <c r="E1558" s="464"/>
      <c r="F1558" s="464">
        <f>D1558*E1558</f>
        <v>0</v>
      </c>
    </row>
    <row r="1559" spans="1:6" s="463" customFormat="1">
      <c r="D1559" s="464"/>
      <c r="E1559" s="464"/>
      <c r="F1559" s="464"/>
    </row>
    <row r="1560" spans="1:6" s="463" customFormat="1">
      <c r="D1560" s="464"/>
      <c r="E1560" s="464"/>
      <c r="F1560" s="464"/>
    </row>
    <row r="1561" spans="1:6" s="463" customFormat="1">
      <c r="D1561" s="464"/>
      <c r="E1561" s="464"/>
      <c r="F1561" s="464"/>
    </row>
    <row r="1562" spans="1:6" s="463" customFormat="1">
      <c r="B1562" s="463" t="s">
        <v>2068</v>
      </c>
      <c r="D1562" s="464"/>
      <c r="E1562" s="464"/>
      <c r="F1562" s="464"/>
    </row>
    <row r="1563" spans="1:6" s="463" customFormat="1">
      <c r="D1563" s="464"/>
      <c r="E1563" s="464"/>
      <c r="F1563" s="464"/>
    </row>
    <row r="1564" spans="1:6" s="463" customFormat="1">
      <c r="D1564" s="464"/>
      <c r="E1564" s="464"/>
      <c r="F1564" s="464"/>
    </row>
    <row r="1565" spans="1:6" s="467" customFormat="1" ht="26">
      <c r="B1565" s="467" t="s">
        <v>2069</v>
      </c>
      <c r="D1565" s="468"/>
      <c r="E1565" s="468"/>
      <c r="F1565" s="468">
        <f>SUM(F1502,F1514,F1526:F1558)</f>
        <v>0</v>
      </c>
    </row>
    <row r="1566" spans="1:6" s="463" customFormat="1">
      <c r="D1566" s="464"/>
      <c r="E1566" s="464"/>
      <c r="F1566" s="464"/>
    </row>
    <row r="1567" spans="1:6" s="471" customFormat="1" ht="13">
      <c r="A1567" s="471" t="s">
        <v>1206</v>
      </c>
      <c r="B1567" s="471" t="s">
        <v>2070</v>
      </c>
      <c r="D1567" s="472"/>
      <c r="E1567" s="472"/>
      <c r="F1567" s="472"/>
    </row>
    <row r="1568" spans="1:6" s="463" customFormat="1">
      <c r="D1568" s="464"/>
      <c r="E1568" s="464"/>
      <c r="F1568" s="464"/>
    </row>
    <row r="1569" spans="1:6" s="463" customFormat="1">
      <c r="D1569" s="464"/>
      <c r="E1569" s="464"/>
      <c r="F1569" s="464"/>
    </row>
    <row r="1570" spans="1:6" s="463" customFormat="1">
      <c r="A1570" s="463" t="s">
        <v>0</v>
      </c>
      <c r="B1570" s="463" t="s">
        <v>2071</v>
      </c>
      <c r="C1570" s="463" t="s">
        <v>1</v>
      </c>
      <c r="D1570" s="464">
        <v>8</v>
      </c>
      <c r="E1570" s="464"/>
      <c r="F1570" s="464">
        <f>E1570*D1570</f>
        <v>0</v>
      </c>
    </row>
    <row r="1571" spans="1:6" s="463" customFormat="1">
      <c r="D1571" s="464"/>
      <c r="E1571" s="464"/>
      <c r="F1571" s="464"/>
    </row>
    <row r="1572" spans="1:6" s="463" customFormat="1" ht="27.75" customHeight="1">
      <c r="A1572" s="463" t="s">
        <v>2</v>
      </c>
      <c r="B1572" s="463" t="s">
        <v>2072</v>
      </c>
      <c r="C1572" s="463" t="s">
        <v>1</v>
      </c>
      <c r="D1572" s="464">
        <v>8</v>
      </c>
      <c r="E1572" s="464"/>
      <c r="F1572" s="464">
        <f>E1572*D1572</f>
        <v>0</v>
      </c>
    </row>
    <row r="1573" spans="1:6" s="463" customFormat="1">
      <c r="D1573" s="464"/>
      <c r="E1573" s="464"/>
      <c r="F1573" s="464"/>
    </row>
    <row r="1574" spans="1:6" s="463" customFormat="1">
      <c r="A1574" s="463" t="s">
        <v>3</v>
      </c>
      <c r="B1574" s="463" t="s">
        <v>2073</v>
      </c>
      <c r="C1574" s="463" t="s">
        <v>1</v>
      </c>
      <c r="D1574" s="464">
        <v>8</v>
      </c>
      <c r="E1574" s="464"/>
      <c r="F1574" s="464">
        <f>E1574*D1574</f>
        <v>0</v>
      </c>
    </row>
    <row r="1575" spans="1:6" s="463" customFormat="1">
      <c r="D1575" s="464"/>
      <c r="E1575" s="464"/>
      <c r="F1575" s="464"/>
    </row>
    <row r="1576" spans="1:6" s="463" customFormat="1" ht="37.5">
      <c r="A1576" s="463" t="s">
        <v>4</v>
      </c>
      <c r="B1576" s="463" t="s">
        <v>2074</v>
      </c>
      <c r="C1576" s="463" t="s">
        <v>1</v>
      </c>
      <c r="D1576" s="464">
        <v>8</v>
      </c>
      <c r="E1576" s="464"/>
      <c r="F1576" s="464">
        <f>E1576*D1576</f>
        <v>0</v>
      </c>
    </row>
    <row r="1577" spans="1:6" s="463" customFormat="1">
      <c r="D1577" s="464"/>
      <c r="E1577" s="464"/>
      <c r="F1577" s="464"/>
    </row>
    <row r="1578" spans="1:6" s="463" customFormat="1" ht="25">
      <c r="A1578" s="463" t="s">
        <v>5</v>
      </c>
      <c r="B1578" s="463" t="s">
        <v>2075</v>
      </c>
      <c r="C1578" s="463" t="s">
        <v>2076</v>
      </c>
      <c r="D1578" s="464">
        <v>200</v>
      </c>
      <c r="E1578" s="464"/>
      <c r="F1578" s="464">
        <f>E1578*D1578</f>
        <v>0</v>
      </c>
    </row>
    <row r="1579" spans="1:6" s="463" customFormat="1">
      <c r="D1579" s="464"/>
      <c r="E1579" s="464"/>
      <c r="F1579" s="464"/>
    </row>
    <row r="1580" spans="1:6" s="463" customFormat="1">
      <c r="A1580" s="463" t="s">
        <v>8</v>
      </c>
      <c r="B1580" s="463" t="s">
        <v>2077</v>
      </c>
      <c r="C1580" s="463" t="s">
        <v>1</v>
      </c>
      <c r="D1580" s="464">
        <v>160</v>
      </c>
      <c r="E1580" s="464"/>
      <c r="F1580" s="464">
        <f>E1580*D1580</f>
        <v>0</v>
      </c>
    </row>
    <row r="1581" spans="1:6" s="463" customFormat="1">
      <c r="D1581" s="464"/>
      <c r="E1581" s="464"/>
      <c r="F1581" s="464"/>
    </row>
    <row r="1582" spans="1:6" s="463" customFormat="1">
      <c r="A1582" s="463" t="s">
        <v>9</v>
      </c>
      <c r="B1582" s="463" t="s">
        <v>2078</v>
      </c>
      <c r="C1582" s="463" t="s">
        <v>1</v>
      </c>
      <c r="D1582" s="464">
        <v>160</v>
      </c>
      <c r="E1582" s="464"/>
      <c r="F1582" s="464">
        <f>E1582*D1582</f>
        <v>0</v>
      </c>
    </row>
    <row r="1583" spans="1:6" s="463" customFormat="1">
      <c r="D1583" s="464"/>
      <c r="E1583" s="464"/>
      <c r="F1583" s="464"/>
    </row>
    <row r="1584" spans="1:6" s="463" customFormat="1" ht="25">
      <c r="A1584" s="463" t="s">
        <v>10</v>
      </c>
      <c r="B1584" s="463" t="s">
        <v>2079</v>
      </c>
      <c r="C1584" s="463" t="s">
        <v>1</v>
      </c>
      <c r="D1584" s="464">
        <v>20</v>
      </c>
      <c r="E1584" s="464"/>
      <c r="F1584" s="464">
        <f>E1584*D1584</f>
        <v>0</v>
      </c>
    </row>
    <row r="1585" spans="1:6" s="463" customFormat="1">
      <c r="D1585" s="464"/>
      <c r="E1585" s="464"/>
      <c r="F1585" s="464"/>
    </row>
    <row r="1586" spans="1:6" s="463" customFormat="1" ht="25">
      <c r="A1586" s="463" t="s">
        <v>11</v>
      </c>
      <c r="B1586" s="463" t="s">
        <v>2080</v>
      </c>
      <c r="C1586" s="463" t="s">
        <v>1</v>
      </c>
      <c r="D1586" s="464">
        <v>7</v>
      </c>
      <c r="E1586" s="464"/>
      <c r="F1586" s="464">
        <f>E1586*D1586</f>
        <v>0</v>
      </c>
    </row>
    <row r="1587" spans="1:6" s="463" customFormat="1">
      <c r="D1587" s="464"/>
      <c r="E1587" s="464"/>
      <c r="F1587" s="464"/>
    </row>
    <row r="1588" spans="1:6" s="463" customFormat="1" ht="25">
      <c r="A1588" s="463" t="s">
        <v>12</v>
      </c>
      <c r="B1588" s="463" t="s">
        <v>2081</v>
      </c>
      <c r="C1588" s="463" t="s">
        <v>1</v>
      </c>
      <c r="D1588" s="464">
        <v>7</v>
      </c>
      <c r="E1588" s="464"/>
      <c r="F1588" s="464">
        <f>E1588*D1588</f>
        <v>0</v>
      </c>
    </row>
    <row r="1589" spans="1:6" s="463" customFormat="1">
      <c r="D1589" s="464"/>
      <c r="E1589" s="464"/>
      <c r="F1589" s="464"/>
    </row>
    <row r="1590" spans="1:6" s="463" customFormat="1" ht="25">
      <c r="A1590" s="463" t="s">
        <v>13</v>
      </c>
      <c r="B1590" s="463" t="s">
        <v>2082</v>
      </c>
      <c r="C1590" s="463" t="s">
        <v>1690</v>
      </c>
      <c r="D1590" s="464">
        <v>300</v>
      </c>
      <c r="E1590" s="464"/>
      <c r="F1590" s="464">
        <f>E1590*D1590</f>
        <v>0</v>
      </c>
    </row>
    <row r="1591" spans="1:6" s="463" customFormat="1">
      <c r="D1591" s="464"/>
      <c r="E1591" s="464"/>
      <c r="F1591" s="464"/>
    </row>
    <row r="1592" spans="1:6" s="463" customFormat="1">
      <c r="A1592" s="463" t="s">
        <v>14</v>
      </c>
      <c r="B1592" s="463" t="s">
        <v>2083</v>
      </c>
      <c r="C1592" s="463" t="s">
        <v>1</v>
      </c>
      <c r="D1592" s="464">
        <v>90</v>
      </c>
      <c r="E1592" s="464"/>
      <c r="F1592" s="464">
        <f>E1592*D1592</f>
        <v>0</v>
      </c>
    </row>
    <row r="1593" spans="1:6" s="463" customFormat="1">
      <c r="D1593" s="464"/>
      <c r="E1593" s="464"/>
      <c r="F1593" s="464"/>
    </row>
    <row r="1594" spans="1:6" s="463" customFormat="1" ht="37.5">
      <c r="A1594" s="463" t="s">
        <v>15</v>
      </c>
      <c r="B1594" s="463" t="s">
        <v>2084</v>
      </c>
      <c r="C1594" s="463" t="s">
        <v>1</v>
      </c>
      <c r="D1594" s="464">
        <v>4</v>
      </c>
      <c r="E1594" s="464"/>
      <c r="F1594" s="464">
        <f>E1594*D1594</f>
        <v>0</v>
      </c>
    </row>
    <row r="1595" spans="1:6" s="463" customFormat="1">
      <c r="D1595" s="464"/>
      <c r="E1595" s="464"/>
      <c r="F1595" s="464"/>
    </row>
    <row r="1596" spans="1:6" s="463" customFormat="1" ht="25">
      <c r="A1596" s="463" t="s">
        <v>16</v>
      </c>
      <c r="B1596" s="463" t="s">
        <v>2085</v>
      </c>
      <c r="C1596" s="463" t="s">
        <v>1</v>
      </c>
      <c r="D1596" s="464">
        <v>4</v>
      </c>
      <c r="E1596" s="464"/>
      <c r="F1596" s="464">
        <f>E1596*D1596</f>
        <v>0</v>
      </c>
    </row>
    <row r="1597" spans="1:6" s="463" customFormat="1">
      <c r="D1597" s="464"/>
      <c r="E1597" s="464"/>
      <c r="F1597" s="464"/>
    </row>
    <row r="1598" spans="1:6" s="463" customFormat="1">
      <c r="A1598" s="463" t="s">
        <v>17</v>
      </c>
      <c r="B1598" s="463" t="s">
        <v>2086</v>
      </c>
      <c r="C1598" s="463" t="s">
        <v>187</v>
      </c>
      <c r="D1598" s="464">
        <v>1</v>
      </c>
      <c r="E1598" s="464"/>
      <c r="F1598" s="464">
        <f>E1598*D1598</f>
        <v>0</v>
      </c>
    </row>
    <row r="1599" spans="1:6" s="463" customFormat="1">
      <c r="D1599" s="464"/>
      <c r="E1599" s="464"/>
      <c r="F1599" s="464"/>
    </row>
    <row r="1600" spans="1:6" s="463" customFormat="1">
      <c r="D1600" s="464"/>
      <c r="E1600" s="464"/>
      <c r="F1600" s="464"/>
    </row>
    <row r="1601" spans="1:6" s="463" customFormat="1">
      <c r="D1601" s="464"/>
      <c r="E1601" s="464"/>
      <c r="F1601" s="464"/>
    </row>
    <row r="1602" spans="1:6" s="467" customFormat="1" ht="13">
      <c r="B1602" s="467" t="s">
        <v>2087</v>
      </c>
      <c r="D1602" s="468"/>
      <c r="E1602" s="468"/>
      <c r="F1602" s="468">
        <f>SUM(F1570:F1601)</f>
        <v>0</v>
      </c>
    </row>
    <row r="1603" spans="1:6" s="463" customFormat="1">
      <c r="D1603" s="464"/>
      <c r="E1603" s="464"/>
      <c r="F1603" s="464"/>
    </row>
    <row r="1604" spans="1:6" s="463" customFormat="1">
      <c r="D1604" s="464"/>
      <c r="E1604" s="464"/>
      <c r="F1604" s="464"/>
    </row>
    <row r="1605" spans="1:6" s="471" customFormat="1" ht="13">
      <c r="A1605" s="471" t="s">
        <v>2088</v>
      </c>
      <c r="B1605" s="471" t="s">
        <v>2089</v>
      </c>
      <c r="D1605" s="472"/>
      <c r="E1605" s="472"/>
      <c r="F1605" s="472"/>
    </row>
    <row r="1606" spans="1:6" s="463" customFormat="1">
      <c r="D1606" s="464"/>
      <c r="E1606" s="464"/>
      <c r="F1606" s="464"/>
    </row>
    <row r="1607" spans="1:6" s="463" customFormat="1">
      <c r="D1607" s="464"/>
      <c r="E1607" s="464"/>
      <c r="F1607" s="464"/>
    </row>
    <row r="1608" spans="1:6" s="463" customFormat="1">
      <c r="A1608" s="1267" t="s">
        <v>2090</v>
      </c>
      <c r="B1608" s="1267"/>
      <c r="D1608" s="464"/>
      <c r="E1608" s="464"/>
      <c r="F1608" s="464"/>
    </row>
    <row r="1609" spans="1:6" s="463" customFormat="1" ht="37.5">
      <c r="A1609" s="1267" t="s">
        <v>0</v>
      </c>
      <c r="B1609" s="463" t="s">
        <v>2091</v>
      </c>
      <c r="C1609" s="463" t="s">
        <v>187</v>
      </c>
      <c r="D1609" s="464">
        <v>1</v>
      </c>
      <c r="E1609" s="464"/>
      <c r="F1609" s="464"/>
    </row>
    <row r="1610" spans="1:6" s="463" customFormat="1">
      <c r="A1610" s="1267"/>
      <c r="B1610" s="463" t="s">
        <v>2092</v>
      </c>
      <c r="D1610" s="464"/>
      <c r="E1610" s="464"/>
      <c r="F1610" s="464"/>
    </row>
    <row r="1611" spans="1:6" s="463" customFormat="1">
      <c r="A1611" s="1267"/>
      <c r="B1611" s="463" t="s">
        <v>2093</v>
      </c>
      <c r="D1611" s="464"/>
      <c r="E1611" s="464"/>
      <c r="F1611" s="464"/>
    </row>
    <row r="1612" spans="1:6" s="463" customFormat="1">
      <c r="A1612" s="1267"/>
      <c r="B1612" s="463" t="s">
        <v>2094</v>
      </c>
      <c r="D1612" s="464"/>
      <c r="E1612" s="464"/>
      <c r="F1612" s="464"/>
    </row>
    <row r="1613" spans="1:6" s="463" customFormat="1">
      <c r="A1613" s="1267"/>
      <c r="B1613" s="463" t="s">
        <v>2095</v>
      </c>
      <c r="D1613" s="464"/>
      <c r="E1613" s="464"/>
      <c r="F1613" s="464"/>
    </row>
    <row r="1614" spans="1:6" s="463" customFormat="1">
      <c r="A1614" s="1267"/>
      <c r="B1614" s="463" t="s">
        <v>2096</v>
      </c>
      <c r="D1614" s="464"/>
      <c r="E1614" s="464"/>
      <c r="F1614" s="464"/>
    </row>
    <row r="1615" spans="1:6" s="463" customFormat="1">
      <c r="A1615" s="1267"/>
      <c r="B1615" s="463" t="s">
        <v>2097</v>
      </c>
      <c r="D1615" s="464"/>
      <c r="E1615" s="464"/>
      <c r="F1615" s="464"/>
    </row>
    <row r="1616" spans="1:6" s="463" customFormat="1">
      <c r="A1616" s="1267"/>
      <c r="B1616" s="463" t="s">
        <v>2098</v>
      </c>
      <c r="D1616" s="464"/>
      <c r="E1616" s="464"/>
      <c r="F1616" s="464"/>
    </row>
    <row r="1617" spans="1:6" s="463" customFormat="1">
      <c r="A1617" s="1267"/>
      <c r="B1617" s="463" t="s">
        <v>2099</v>
      </c>
      <c r="D1617" s="464"/>
      <c r="E1617" s="464"/>
      <c r="F1617" s="464"/>
    </row>
    <row r="1618" spans="1:6" s="463" customFormat="1">
      <c r="A1618" s="1267"/>
      <c r="B1618" s="463" t="s">
        <v>2100</v>
      </c>
      <c r="D1618" s="464"/>
      <c r="E1618" s="464"/>
      <c r="F1618" s="464"/>
    </row>
    <row r="1619" spans="1:6" s="463" customFormat="1">
      <c r="A1619" s="1267"/>
      <c r="D1619" s="464"/>
      <c r="E1619" s="464"/>
      <c r="F1619" s="464"/>
    </row>
    <row r="1620" spans="1:6" s="463" customFormat="1">
      <c r="A1620" s="1267"/>
      <c r="B1620" s="463" t="s">
        <v>2101</v>
      </c>
      <c r="D1620" s="464"/>
      <c r="E1620" s="464"/>
      <c r="F1620" s="464"/>
    </row>
    <row r="1621" spans="1:6" s="463" customFormat="1">
      <c r="A1621" s="1267"/>
      <c r="B1621" s="463" t="s">
        <v>2102</v>
      </c>
      <c r="D1621" s="464"/>
      <c r="E1621" s="464"/>
      <c r="F1621" s="464"/>
    </row>
    <row r="1622" spans="1:6" s="463" customFormat="1">
      <c r="A1622" s="1267"/>
      <c r="B1622" s="463" t="s">
        <v>2103</v>
      </c>
      <c r="D1622" s="464"/>
      <c r="E1622" s="464"/>
      <c r="F1622" s="464"/>
    </row>
    <row r="1623" spans="1:6" s="463" customFormat="1">
      <c r="A1623" s="1267"/>
      <c r="B1623" s="463" t="s">
        <v>2104</v>
      </c>
      <c r="D1623" s="464"/>
      <c r="E1623" s="464"/>
      <c r="F1623" s="464"/>
    </row>
    <row r="1624" spans="1:6" s="463" customFormat="1">
      <c r="A1624" s="1267"/>
      <c r="B1624" s="463" t="s">
        <v>2105</v>
      </c>
      <c r="D1624" s="464"/>
      <c r="E1624" s="464"/>
      <c r="F1624" s="464"/>
    </row>
    <row r="1625" spans="1:6" s="463" customFormat="1">
      <c r="A1625" s="1267"/>
      <c r="B1625" s="463" t="s">
        <v>2106</v>
      </c>
      <c r="D1625" s="464"/>
      <c r="E1625" s="464"/>
      <c r="F1625" s="464"/>
    </row>
    <row r="1626" spans="1:6" s="463" customFormat="1">
      <c r="A1626" s="1267"/>
      <c r="B1626" s="463" t="s">
        <v>2107</v>
      </c>
      <c r="D1626" s="464"/>
      <c r="E1626" s="464"/>
      <c r="F1626" s="464"/>
    </row>
    <row r="1627" spans="1:6" s="463" customFormat="1">
      <c r="A1627" s="1267"/>
      <c r="D1627" s="464"/>
      <c r="E1627" s="464"/>
      <c r="F1627" s="464"/>
    </row>
    <row r="1628" spans="1:6" s="463" customFormat="1">
      <c r="A1628" s="1267"/>
      <c r="B1628" s="463" t="s">
        <v>2108</v>
      </c>
      <c r="D1628" s="464"/>
      <c r="E1628" s="464"/>
      <c r="F1628" s="464"/>
    </row>
    <row r="1629" spans="1:6" s="463" customFormat="1">
      <c r="A1629" s="1267"/>
      <c r="B1629" s="463" t="s">
        <v>2109</v>
      </c>
      <c r="D1629" s="464"/>
      <c r="E1629" s="464"/>
      <c r="F1629" s="464"/>
    </row>
    <row r="1630" spans="1:6" s="463" customFormat="1">
      <c r="A1630" s="1267"/>
      <c r="B1630" s="463" t="s">
        <v>2110</v>
      </c>
      <c r="D1630" s="464"/>
      <c r="E1630" s="464"/>
      <c r="F1630" s="464"/>
    </row>
    <row r="1631" spans="1:6" s="463" customFormat="1">
      <c r="A1631" s="1267"/>
      <c r="B1631" s="463" t="s">
        <v>2111</v>
      </c>
      <c r="D1631" s="464"/>
      <c r="E1631" s="464"/>
      <c r="F1631" s="464"/>
    </row>
    <row r="1632" spans="1:6" s="463" customFormat="1">
      <c r="A1632" s="1267"/>
      <c r="B1632" s="463" t="s">
        <v>2112</v>
      </c>
      <c r="D1632" s="464"/>
      <c r="E1632" s="464"/>
      <c r="F1632" s="464"/>
    </row>
    <row r="1633" spans="1:6" s="463" customFormat="1" ht="25">
      <c r="A1633" s="1267"/>
      <c r="B1633" s="463" t="s">
        <v>2113</v>
      </c>
      <c r="D1633" s="464"/>
      <c r="E1633" s="464"/>
      <c r="F1633" s="464"/>
    </row>
    <row r="1634" spans="1:6" s="463" customFormat="1">
      <c r="A1634" s="1267"/>
      <c r="B1634" s="463" t="s">
        <v>2114</v>
      </c>
      <c r="D1634" s="464"/>
      <c r="E1634" s="464"/>
      <c r="F1634" s="464"/>
    </row>
    <row r="1635" spans="1:6" s="463" customFormat="1">
      <c r="A1635" s="1267"/>
      <c r="B1635" s="463" t="s">
        <v>2115</v>
      </c>
      <c r="D1635" s="464"/>
      <c r="E1635" s="464"/>
      <c r="F1635" s="464"/>
    </row>
    <row r="1636" spans="1:6" s="463" customFormat="1">
      <c r="A1636" s="1267"/>
      <c r="B1636" s="463" t="s">
        <v>2116</v>
      </c>
      <c r="D1636" s="464"/>
      <c r="E1636" s="464"/>
      <c r="F1636" s="464"/>
    </row>
    <row r="1637" spans="1:6" s="463" customFormat="1">
      <c r="A1637" s="1267"/>
      <c r="B1637" s="463" t="s">
        <v>2117</v>
      </c>
      <c r="D1637" s="464"/>
      <c r="E1637" s="464"/>
      <c r="F1637" s="464"/>
    </row>
    <row r="1638" spans="1:6" s="463" customFormat="1">
      <c r="D1638" s="464"/>
      <c r="E1638" s="464"/>
      <c r="F1638" s="464"/>
    </row>
    <row r="1639" spans="1:6" s="463" customFormat="1">
      <c r="D1639" s="464"/>
      <c r="E1639" s="464"/>
      <c r="F1639" s="464"/>
    </row>
    <row r="1640" spans="1:6" s="463" customFormat="1">
      <c r="A1640" s="1267" t="s">
        <v>2118</v>
      </c>
      <c r="B1640" s="1267"/>
      <c r="D1640" s="464"/>
      <c r="E1640" s="464"/>
      <c r="F1640" s="464"/>
    </row>
    <row r="1641" spans="1:6" s="463" customFormat="1" ht="25">
      <c r="A1641" s="1267" t="s">
        <v>2</v>
      </c>
      <c r="B1641" s="463" t="s">
        <v>2119</v>
      </c>
      <c r="C1641" s="463" t="s">
        <v>187</v>
      </c>
      <c r="D1641" s="464">
        <v>1</v>
      </c>
      <c r="E1641" s="464"/>
      <c r="F1641" s="464"/>
    </row>
    <row r="1642" spans="1:6" s="463" customFormat="1" ht="15" customHeight="1">
      <c r="A1642" s="1267"/>
      <c r="B1642" s="463" t="s">
        <v>2120</v>
      </c>
      <c r="D1642" s="464"/>
      <c r="E1642" s="464"/>
      <c r="F1642" s="464"/>
    </row>
    <row r="1643" spans="1:6" s="463" customFormat="1" ht="25">
      <c r="A1643" s="1267"/>
      <c r="B1643" s="463" t="s">
        <v>2121</v>
      </c>
      <c r="D1643" s="464"/>
      <c r="E1643" s="464"/>
      <c r="F1643" s="464"/>
    </row>
    <row r="1644" spans="1:6" s="463" customFormat="1">
      <c r="D1644" s="464"/>
      <c r="E1644" s="464"/>
      <c r="F1644" s="464"/>
    </row>
    <row r="1645" spans="1:6" s="463" customFormat="1">
      <c r="D1645" s="464"/>
      <c r="E1645" s="464"/>
      <c r="F1645" s="464"/>
    </row>
    <row r="1646" spans="1:6" s="463" customFormat="1">
      <c r="A1646" s="1267" t="s">
        <v>2122</v>
      </c>
      <c r="B1646" s="1267"/>
      <c r="D1646" s="464"/>
      <c r="E1646" s="464"/>
      <c r="F1646" s="464"/>
    </row>
    <row r="1647" spans="1:6" s="463" customFormat="1">
      <c r="A1647" s="1267" t="s">
        <v>3</v>
      </c>
      <c r="B1647" s="463" t="s">
        <v>2123</v>
      </c>
      <c r="C1647" s="463" t="s">
        <v>187</v>
      </c>
      <c r="D1647" s="464">
        <v>1</v>
      </c>
      <c r="E1647" s="464"/>
      <c r="F1647" s="464"/>
    </row>
    <row r="1648" spans="1:6" s="463" customFormat="1" ht="25">
      <c r="A1648" s="1267"/>
      <c r="B1648" s="463" t="s">
        <v>2124</v>
      </c>
      <c r="D1648" s="464"/>
      <c r="E1648" s="464"/>
      <c r="F1648" s="464"/>
    </row>
    <row r="1649" spans="1:6" s="463" customFormat="1">
      <c r="A1649" s="1267"/>
      <c r="B1649" s="463" t="s">
        <v>2125</v>
      </c>
      <c r="D1649" s="464"/>
      <c r="E1649" s="464"/>
      <c r="F1649" s="464"/>
    </row>
    <row r="1650" spans="1:6" s="463" customFormat="1">
      <c r="D1650" s="464"/>
      <c r="E1650" s="464"/>
      <c r="F1650" s="464"/>
    </row>
    <row r="1651" spans="1:6" s="463" customFormat="1">
      <c r="D1651" s="464"/>
      <c r="E1651" s="464"/>
      <c r="F1651" s="464"/>
    </row>
    <row r="1652" spans="1:6" s="463" customFormat="1">
      <c r="A1652" s="1267" t="s">
        <v>2126</v>
      </c>
      <c r="B1652" s="1267"/>
      <c r="D1652" s="464"/>
      <c r="E1652" s="464"/>
      <c r="F1652" s="464"/>
    </row>
    <row r="1653" spans="1:6" s="463" customFormat="1">
      <c r="A1653" s="1267" t="s">
        <v>4</v>
      </c>
      <c r="B1653" s="463" t="s">
        <v>2127</v>
      </c>
      <c r="C1653" s="463" t="s">
        <v>187</v>
      </c>
      <c r="D1653" s="464">
        <v>1</v>
      </c>
      <c r="E1653" s="464"/>
      <c r="F1653" s="464"/>
    </row>
    <row r="1654" spans="1:6" s="463" customFormat="1" ht="37.5">
      <c r="A1654" s="1267"/>
      <c r="B1654" s="463" t="s">
        <v>2128</v>
      </c>
      <c r="D1654" s="464"/>
      <c r="E1654" s="464"/>
      <c r="F1654" s="464"/>
    </row>
    <row r="1655" spans="1:6" s="463" customFormat="1">
      <c r="A1655" s="1267"/>
      <c r="B1655" s="463" t="s">
        <v>2129</v>
      </c>
      <c r="D1655" s="464"/>
      <c r="E1655" s="464"/>
      <c r="F1655" s="464"/>
    </row>
    <row r="1656" spans="1:6" s="463" customFormat="1">
      <c r="D1656" s="464"/>
      <c r="E1656" s="464"/>
      <c r="F1656" s="464"/>
    </row>
    <row r="1657" spans="1:6" s="463" customFormat="1">
      <c r="D1657" s="464"/>
      <c r="E1657" s="464"/>
      <c r="F1657" s="464"/>
    </row>
    <row r="1658" spans="1:6" s="463" customFormat="1">
      <c r="A1658" s="1267" t="s">
        <v>2130</v>
      </c>
      <c r="B1658" s="1267"/>
      <c r="D1658" s="464"/>
      <c r="E1658" s="464"/>
      <c r="F1658" s="464"/>
    </row>
    <row r="1659" spans="1:6" s="463" customFormat="1">
      <c r="A1659" s="463" t="s">
        <v>2131</v>
      </c>
      <c r="B1659" s="463" t="s">
        <v>2132</v>
      </c>
      <c r="C1659" s="463" t="s">
        <v>1690</v>
      </c>
      <c r="D1659" s="464">
        <v>20</v>
      </c>
      <c r="E1659" s="464"/>
      <c r="F1659" s="464"/>
    </row>
    <row r="1660" spans="1:6" s="463" customFormat="1">
      <c r="A1660" s="463" t="s">
        <v>2133</v>
      </c>
      <c r="B1660" s="463" t="s">
        <v>2134</v>
      </c>
      <c r="C1660" s="463" t="s">
        <v>1690</v>
      </c>
      <c r="D1660" s="464">
        <v>6</v>
      </c>
      <c r="E1660" s="464"/>
      <c r="F1660" s="464"/>
    </row>
    <row r="1661" spans="1:6" s="463" customFormat="1">
      <c r="D1661" s="464"/>
      <c r="E1661" s="464"/>
      <c r="F1661" s="464"/>
    </row>
    <row r="1662" spans="1:6" s="463" customFormat="1">
      <c r="D1662" s="464"/>
      <c r="E1662" s="464"/>
      <c r="F1662" s="464"/>
    </row>
    <row r="1663" spans="1:6" s="463" customFormat="1">
      <c r="A1663" s="1267" t="s">
        <v>2135</v>
      </c>
      <c r="B1663" s="1267"/>
      <c r="D1663" s="464"/>
      <c r="E1663" s="464"/>
      <c r="F1663" s="464"/>
    </row>
    <row r="1664" spans="1:6" s="463" customFormat="1">
      <c r="A1664" s="1267" t="s">
        <v>8</v>
      </c>
      <c r="B1664" s="463" t="s">
        <v>2136</v>
      </c>
      <c r="C1664" s="463" t="s">
        <v>187</v>
      </c>
      <c r="D1664" s="464">
        <v>1</v>
      </c>
      <c r="E1664" s="464"/>
      <c r="F1664" s="464"/>
    </row>
    <row r="1665" spans="1:6" s="463" customFormat="1" ht="37.5">
      <c r="A1665" s="1267"/>
      <c r="B1665" s="463" t="s">
        <v>2137</v>
      </c>
      <c r="D1665" s="464"/>
      <c r="E1665" s="464"/>
      <c r="F1665" s="464"/>
    </row>
    <row r="1666" spans="1:6" s="463" customFormat="1">
      <c r="A1666" s="1267"/>
      <c r="B1666" s="463" t="s">
        <v>2138</v>
      </c>
      <c r="D1666" s="464"/>
      <c r="E1666" s="464"/>
      <c r="F1666" s="464"/>
    </row>
    <row r="1667" spans="1:6" s="463" customFormat="1">
      <c r="A1667" s="1267"/>
      <c r="B1667" s="463" t="s">
        <v>2139</v>
      </c>
      <c r="D1667" s="464"/>
      <c r="E1667" s="464"/>
      <c r="F1667" s="464"/>
    </row>
    <row r="1668" spans="1:6" s="463" customFormat="1">
      <c r="D1668" s="464"/>
      <c r="E1668" s="464"/>
      <c r="F1668" s="464"/>
    </row>
    <row r="1669" spans="1:6" s="463" customFormat="1">
      <c r="D1669" s="464"/>
      <c r="E1669" s="464"/>
      <c r="F1669" s="464"/>
    </row>
    <row r="1670" spans="1:6" s="463" customFormat="1">
      <c r="D1670" s="464"/>
      <c r="E1670" s="464"/>
      <c r="F1670" s="464"/>
    </row>
    <row r="1671" spans="1:6" s="467" customFormat="1" ht="13">
      <c r="B1671" s="467" t="s">
        <v>2140</v>
      </c>
      <c r="D1671" s="468"/>
      <c r="E1671" s="468"/>
      <c r="F1671" s="468"/>
    </row>
    <row r="1672" spans="1:6" s="463" customFormat="1">
      <c r="D1672" s="464"/>
      <c r="E1672" s="464"/>
      <c r="F1672" s="464"/>
    </row>
    <row r="1673" spans="1:6" s="475" customFormat="1" ht="13">
      <c r="A1673" s="471" t="s">
        <v>2141</v>
      </c>
      <c r="B1673" s="471" t="s">
        <v>2142</v>
      </c>
      <c r="C1673" s="471"/>
      <c r="D1673" s="472"/>
      <c r="E1673" s="472"/>
      <c r="F1673" s="472"/>
    </row>
    <row r="1674" spans="1:6" s="476" customFormat="1">
      <c r="A1674" s="925"/>
      <c r="B1674" s="925"/>
      <c r="C1674" s="925"/>
      <c r="D1674" s="926"/>
      <c r="E1674" s="926"/>
      <c r="F1674" s="926"/>
    </row>
    <row r="1675" spans="1:6" s="476" customFormat="1">
      <c r="A1675" s="925"/>
      <c r="B1675" s="925"/>
      <c r="C1675" s="925"/>
      <c r="D1675" s="926"/>
      <c r="E1675" s="926"/>
      <c r="F1675" s="926"/>
    </row>
    <row r="1676" spans="1:6" s="476" customFormat="1" ht="279.75" customHeight="1">
      <c r="A1676" s="925" t="s">
        <v>2143</v>
      </c>
      <c r="B1676" s="925" t="s">
        <v>2144</v>
      </c>
      <c r="C1676" s="925" t="s">
        <v>1</v>
      </c>
      <c r="D1676" s="926">
        <v>1</v>
      </c>
      <c r="E1676" s="926"/>
      <c r="F1676" s="926">
        <f>SUM(D1676*E1676)</f>
        <v>0</v>
      </c>
    </row>
    <row r="1677" spans="1:6" s="476" customFormat="1">
      <c r="A1677" s="925"/>
      <c r="B1677" s="925"/>
      <c r="C1677" s="925"/>
      <c r="D1677" s="926"/>
      <c r="E1677" s="926"/>
      <c r="F1677" s="926"/>
    </row>
    <row r="1678" spans="1:6" s="476" customFormat="1" ht="104.25" customHeight="1">
      <c r="A1678" s="925" t="s">
        <v>2145</v>
      </c>
      <c r="B1678" s="925" t="s">
        <v>2146</v>
      </c>
      <c r="C1678" s="925" t="s">
        <v>1</v>
      </c>
      <c r="D1678" s="926">
        <v>1</v>
      </c>
      <c r="E1678" s="926"/>
      <c r="F1678" s="926">
        <f>SUM(D1678*E1678)</f>
        <v>0</v>
      </c>
    </row>
    <row r="1679" spans="1:6" s="476" customFormat="1">
      <c r="A1679" s="925"/>
      <c r="B1679" s="925"/>
      <c r="C1679" s="925"/>
      <c r="D1679" s="926"/>
      <c r="E1679" s="926"/>
      <c r="F1679" s="926"/>
    </row>
    <row r="1680" spans="1:6" s="476" customFormat="1" ht="25">
      <c r="A1680" s="925" t="s">
        <v>2147</v>
      </c>
      <c r="B1680" s="925" t="s">
        <v>2148</v>
      </c>
      <c r="C1680" s="925" t="s">
        <v>1</v>
      </c>
      <c r="D1680" s="926">
        <v>2</v>
      </c>
      <c r="E1680" s="926"/>
      <c r="F1680" s="926">
        <f>SUM(D1680*E1680)</f>
        <v>0</v>
      </c>
    </row>
    <row r="1681" spans="1:6" s="476" customFormat="1">
      <c r="A1681" s="925"/>
      <c r="B1681" s="925"/>
      <c r="C1681" s="925"/>
      <c r="D1681" s="926"/>
      <c r="E1681" s="926"/>
      <c r="F1681" s="926"/>
    </row>
    <row r="1682" spans="1:6" s="476" customFormat="1" ht="279" customHeight="1">
      <c r="A1682" s="925" t="s">
        <v>2149</v>
      </c>
      <c r="B1682" s="925" t="s">
        <v>3213</v>
      </c>
      <c r="C1682" s="925" t="s">
        <v>1</v>
      </c>
      <c r="D1682" s="926">
        <v>1</v>
      </c>
      <c r="E1682" s="926"/>
      <c r="F1682" s="926">
        <f>SUM(D1682*E1682)</f>
        <v>0</v>
      </c>
    </row>
    <row r="1683" spans="1:6" s="476" customFormat="1">
      <c r="A1683" s="925"/>
      <c r="B1683" s="925"/>
      <c r="C1683" s="925"/>
      <c r="D1683" s="926"/>
      <c r="E1683" s="926"/>
      <c r="F1683" s="926"/>
    </row>
    <row r="1684" spans="1:6" s="476" customFormat="1" ht="37.5">
      <c r="A1684" s="925" t="s">
        <v>2149</v>
      </c>
      <c r="B1684" s="925" t="s">
        <v>2150</v>
      </c>
      <c r="C1684" s="925" t="s">
        <v>2151</v>
      </c>
      <c r="D1684" s="926">
        <v>100</v>
      </c>
      <c r="E1684" s="926"/>
      <c r="F1684" s="926">
        <f>SUM(D1684*E1684)</f>
        <v>0</v>
      </c>
    </row>
    <row r="1685" spans="1:6" s="476" customFormat="1">
      <c r="A1685" s="925"/>
      <c r="B1685" s="925"/>
      <c r="C1685" s="925"/>
      <c r="D1685" s="926"/>
      <c r="E1685" s="926"/>
      <c r="F1685" s="926"/>
    </row>
    <row r="1686" spans="1:6" s="476" customFormat="1">
      <c r="A1686" s="925"/>
      <c r="B1686" s="925" t="s">
        <v>2152</v>
      </c>
      <c r="C1686" s="925"/>
      <c r="D1686" s="926"/>
      <c r="E1686" s="926"/>
      <c r="F1686" s="926"/>
    </row>
    <row r="1687" spans="1:6" s="476" customFormat="1">
      <c r="A1687" s="925"/>
      <c r="B1687" s="925"/>
      <c r="C1687" s="925"/>
      <c r="D1687" s="926"/>
      <c r="E1687" s="926"/>
      <c r="F1687" s="926"/>
    </row>
    <row r="1688" spans="1:6" s="476" customFormat="1">
      <c r="A1688" s="925" t="s">
        <v>2</v>
      </c>
      <c r="B1688" s="925" t="s">
        <v>2153</v>
      </c>
      <c r="C1688" s="925"/>
      <c r="D1688" s="926"/>
      <c r="E1688" s="926"/>
      <c r="F1688" s="926"/>
    </row>
    <row r="1689" spans="1:6" s="476" customFormat="1" ht="187.5">
      <c r="A1689" s="925" t="s">
        <v>2154</v>
      </c>
      <c r="B1689" s="925" t="s">
        <v>2155</v>
      </c>
      <c r="C1689" s="925" t="s">
        <v>187</v>
      </c>
      <c r="D1689" s="926">
        <v>1</v>
      </c>
      <c r="E1689" s="926"/>
      <c r="F1689" s="926">
        <f>SUM(D1689*E1689)</f>
        <v>0</v>
      </c>
    </row>
    <row r="1690" spans="1:6" s="476" customFormat="1" ht="303" customHeight="1">
      <c r="A1690" s="925"/>
      <c r="B1690" s="925" t="s">
        <v>2156</v>
      </c>
      <c r="C1690" s="925"/>
      <c r="D1690" s="926"/>
      <c r="E1690" s="926"/>
      <c r="F1690" s="926"/>
    </row>
    <row r="1691" spans="1:6" s="476" customFormat="1" ht="50">
      <c r="A1691" s="925"/>
      <c r="B1691" s="925" t="s">
        <v>2157</v>
      </c>
      <c r="C1691" s="925"/>
      <c r="D1691" s="926"/>
      <c r="E1691" s="926"/>
      <c r="F1691" s="926"/>
    </row>
    <row r="1692" spans="1:6" s="476" customFormat="1">
      <c r="A1692" s="925"/>
      <c r="B1692" s="925"/>
      <c r="C1692" s="925"/>
      <c r="D1692" s="926"/>
      <c r="E1692" s="926"/>
      <c r="F1692" s="926"/>
    </row>
    <row r="1693" spans="1:6" s="476" customFormat="1" ht="25">
      <c r="A1693" s="925" t="s">
        <v>2158</v>
      </c>
      <c r="B1693" s="925" t="s">
        <v>2159</v>
      </c>
      <c r="C1693" s="925" t="s">
        <v>2151</v>
      </c>
      <c r="D1693" s="926">
        <v>5</v>
      </c>
      <c r="E1693" s="926">
        <v>400</v>
      </c>
      <c r="F1693" s="926">
        <f>SUM(D1693*E1693)</f>
        <v>2000</v>
      </c>
    </row>
    <row r="1694" spans="1:6" s="476" customFormat="1">
      <c r="A1694" s="925" t="s">
        <v>2160</v>
      </c>
      <c r="B1694" s="925" t="s">
        <v>2161</v>
      </c>
      <c r="C1694" s="925" t="s">
        <v>1683</v>
      </c>
      <c r="D1694" s="926">
        <v>1</v>
      </c>
      <c r="E1694" s="926">
        <v>35000</v>
      </c>
      <c r="F1694" s="926">
        <v>35000</v>
      </c>
    </row>
    <row r="1695" spans="1:6" s="476" customFormat="1">
      <c r="A1695" s="925"/>
      <c r="B1695" s="925"/>
      <c r="C1695" s="925"/>
      <c r="D1695" s="926"/>
      <c r="E1695" s="926"/>
      <c r="F1695" s="926"/>
    </row>
    <row r="1696" spans="1:6" s="476" customFormat="1">
      <c r="A1696" s="925"/>
      <c r="B1696" s="925" t="s">
        <v>2162</v>
      </c>
      <c r="C1696" s="925"/>
      <c r="D1696" s="926"/>
      <c r="E1696" s="926"/>
      <c r="F1696" s="926"/>
    </row>
    <row r="1697" spans="1:6" s="476" customFormat="1">
      <c r="A1697" s="925"/>
      <c r="B1697" s="925"/>
      <c r="C1697" s="925"/>
      <c r="D1697" s="926"/>
      <c r="E1697" s="926"/>
      <c r="F1697" s="926"/>
    </row>
    <row r="1698" spans="1:6" s="476" customFormat="1">
      <c r="A1698" s="925"/>
      <c r="B1698" s="925"/>
      <c r="C1698" s="925"/>
      <c r="D1698" s="926"/>
      <c r="E1698" s="926"/>
      <c r="F1698" s="926"/>
    </row>
    <row r="1699" spans="1:6" s="476" customFormat="1">
      <c r="A1699" s="925" t="s">
        <v>3</v>
      </c>
      <c r="B1699" s="925" t="s">
        <v>2163</v>
      </c>
      <c r="C1699" s="925"/>
      <c r="D1699" s="926"/>
      <c r="E1699" s="926"/>
      <c r="F1699" s="926"/>
    </row>
    <row r="1700" spans="1:6" s="476" customFormat="1">
      <c r="A1700" s="925"/>
      <c r="B1700" s="925"/>
      <c r="C1700" s="925"/>
      <c r="D1700" s="926"/>
      <c r="E1700" s="926"/>
      <c r="F1700" s="926"/>
    </row>
    <row r="1701" spans="1:6" s="476" customFormat="1">
      <c r="A1701" s="925"/>
      <c r="B1701" s="925"/>
      <c r="C1701" s="925"/>
      <c r="D1701" s="926"/>
      <c r="E1701" s="926"/>
      <c r="F1701" s="926"/>
    </row>
    <row r="1702" spans="1:6" s="476" customFormat="1">
      <c r="A1702" s="925" t="s">
        <v>2164</v>
      </c>
      <c r="B1702" s="925" t="s">
        <v>2165</v>
      </c>
      <c r="C1702" s="925"/>
      <c r="D1702" s="926"/>
      <c r="E1702" s="926"/>
      <c r="F1702" s="926"/>
    </row>
    <row r="1703" spans="1:6" s="476" customFormat="1">
      <c r="A1703" s="925"/>
      <c r="B1703" s="925"/>
      <c r="C1703" s="925"/>
      <c r="D1703" s="926"/>
      <c r="E1703" s="926"/>
      <c r="F1703" s="926"/>
    </row>
    <row r="1704" spans="1:6" s="476" customFormat="1">
      <c r="A1704" s="925" t="s">
        <v>2166</v>
      </c>
      <c r="B1704" s="925" t="s">
        <v>2167</v>
      </c>
      <c r="C1704" s="925" t="s">
        <v>1</v>
      </c>
      <c r="D1704" s="926">
        <v>1</v>
      </c>
      <c r="E1704" s="926"/>
      <c r="F1704" s="926">
        <f>SUM(D1704*E1704)</f>
        <v>0</v>
      </c>
    </row>
    <row r="1705" spans="1:6" s="476" customFormat="1">
      <c r="A1705" s="925"/>
      <c r="B1705" s="925"/>
      <c r="C1705" s="925"/>
      <c r="D1705" s="926"/>
      <c r="E1705" s="926"/>
      <c r="F1705" s="926"/>
    </row>
    <row r="1706" spans="1:6" s="476" customFormat="1">
      <c r="A1706" s="925" t="s">
        <v>2168</v>
      </c>
      <c r="B1706" s="925" t="s">
        <v>2169</v>
      </c>
      <c r="C1706" s="925" t="s">
        <v>1</v>
      </c>
      <c r="D1706" s="926">
        <v>9</v>
      </c>
      <c r="E1706" s="926"/>
      <c r="F1706" s="926">
        <f>SUM(D1706*E1706)</f>
        <v>0</v>
      </c>
    </row>
    <row r="1707" spans="1:6" s="476" customFormat="1">
      <c r="A1707" s="925"/>
      <c r="B1707" s="925"/>
      <c r="C1707" s="925"/>
      <c r="D1707" s="926"/>
      <c r="E1707" s="926"/>
      <c r="F1707" s="926"/>
    </row>
    <row r="1708" spans="1:6" s="476" customFormat="1">
      <c r="A1708" s="925" t="s">
        <v>2170</v>
      </c>
      <c r="B1708" s="925" t="s">
        <v>2171</v>
      </c>
      <c r="C1708" s="925" t="s">
        <v>1</v>
      </c>
      <c r="D1708" s="926">
        <v>13</v>
      </c>
      <c r="E1708" s="926"/>
      <c r="F1708" s="926">
        <f>SUM(D1708*E1708)</f>
        <v>0</v>
      </c>
    </row>
    <row r="1709" spans="1:6" s="476" customFormat="1">
      <c r="A1709" s="925"/>
      <c r="B1709" s="925"/>
      <c r="C1709" s="925"/>
      <c r="D1709" s="926"/>
      <c r="E1709" s="926"/>
      <c r="F1709" s="926"/>
    </row>
    <row r="1710" spans="1:6" s="476" customFormat="1">
      <c r="A1710" s="925" t="s">
        <v>2172</v>
      </c>
      <c r="B1710" s="925" t="s">
        <v>2173</v>
      </c>
      <c r="C1710" s="925" t="s">
        <v>1</v>
      </c>
      <c r="D1710" s="926">
        <v>2</v>
      </c>
      <c r="E1710" s="926"/>
      <c r="F1710" s="926">
        <f>SUM(D1710*E1710)</f>
        <v>0</v>
      </c>
    </row>
    <row r="1711" spans="1:6" s="476" customFormat="1">
      <c r="A1711" s="925"/>
      <c r="B1711" s="925"/>
      <c r="C1711" s="925"/>
      <c r="D1711" s="926"/>
      <c r="E1711" s="926"/>
      <c r="F1711" s="926"/>
    </row>
    <row r="1712" spans="1:6" s="476" customFormat="1">
      <c r="A1712" s="925"/>
      <c r="B1712" s="925" t="s">
        <v>2174</v>
      </c>
      <c r="C1712" s="925"/>
      <c r="D1712" s="926"/>
      <c r="E1712" s="926"/>
      <c r="F1712" s="926"/>
    </row>
    <row r="1713" spans="1:6" s="476" customFormat="1">
      <c r="A1713" s="925"/>
      <c r="B1713" s="925"/>
      <c r="C1713" s="925"/>
      <c r="D1713" s="926"/>
      <c r="E1713" s="926"/>
      <c r="F1713" s="926"/>
    </row>
    <row r="1714" spans="1:6" s="476" customFormat="1">
      <c r="A1714" s="925" t="s">
        <v>2175</v>
      </c>
      <c r="B1714" s="925" t="s">
        <v>2176</v>
      </c>
      <c r="C1714" s="925"/>
      <c r="D1714" s="926"/>
      <c r="E1714" s="926"/>
      <c r="F1714" s="926"/>
    </row>
    <row r="1715" spans="1:6" s="476" customFormat="1">
      <c r="A1715" s="925"/>
      <c r="B1715" s="925"/>
      <c r="C1715" s="925"/>
      <c r="D1715" s="926"/>
      <c r="E1715" s="926"/>
      <c r="F1715" s="926"/>
    </row>
    <row r="1716" spans="1:6" s="476" customFormat="1" ht="25">
      <c r="A1716" s="925" t="s">
        <v>2177</v>
      </c>
      <c r="B1716" s="925" t="s">
        <v>2178</v>
      </c>
      <c r="C1716" s="925" t="s">
        <v>1</v>
      </c>
      <c r="D1716" s="926">
        <v>1</v>
      </c>
      <c r="E1716" s="926"/>
      <c r="F1716" s="926">
        <f>SUM(D1716*E1716)</f>
        <v>0</v>
      </c>
    </row>
    <row r="1717" spans="1:6" s="476" customFormat="1">
      <c r="A1717" s="925"/>
      <c r="B1717" s="925"/>
      <c r="C1717" s="925"/>
      <c r="D1717" s="926"/>
      <c r="E1717" s="926"/>
      <c r="F1717" s="926"/>
    </row>
    <row r="1718" spans="1:6" s="476" customFormat="1">
      <c r="A1718" s="925" t="s">
        <v>2179</v>
      </c>
      <c r="B1718" s="925" t="s">
        <v>2180</v>
      </c>
      <c r="C1718" s="925" t="s">
        <v>1</v>
      </c>
      <c r="D1718" s="926">
        <v>1</v>
      </c>
      <c r="E1718" s="926"/>
      <c r="F1718" s="926">
        <f>D1718*E1718</f>
        <v>0</v>
      </c>
    </row>
    <row r="1719" spans="1:6" s="476" customFormat="1">
      <c r="A1719" s="925"/>
      <c r="B1719" s="925"/>
      <c r="C1719" s="925"/>
      <c r="D1719" s="926"/>
      <c r="E1719" s="926"/>
      <c r="F1719" s="926"/>
    </row>
    <row r="1720" spans="1:6" s="476" customFormat="1">
      <c r="A1720" s="925" t="s">
        <v>2181</v>
      </c>
      <c r="B1720" s="925" t="s">
        <v>2182</v>
      </c>
      <c r="C1720" s="925" t="s">
        <v>1</v>
      </c>
      <c r="D1720" s="926">
        <v>9</v>
      </c>
      <c r="E1720" s="926"/>
      <c r="F1720" s="926">
        <f>D1720*E1720</f>
        <v>0</v>
      </c>
    </row>
    <row r="1721" spans="1:6" s="476" customFormat="1">
      <c r="A1721" s="925"/>
      <c r="B1721" s="925"/>
      <c r="C1721" s="925"/>
      <c r="D1721" s="926"/>
      <c r="E1721" s="926"/>
      <c r="F1721" s="926"/>
    </row>
    <row r="1722" spans="1:6" s="476" customFormat="1">
      <c r="A1722" s="925" t="s">
        <v>2183</v>
      </c>
      <c r="B1722" s="925" t="s">
        <v>2184</v>
      </c>
      <c r="C1722" s="925" t="s">
        <v>1</v>
      </c>
      <c r="D1722" s="926">
        <v>9</v>
      </c>
      <c r="E1722" s="926"/>
      <c r="F1722" s="926">
        <f>D1722*E1722</f>
        <v>0</v>
      </c>
    </row>
    <row r="1723" spans="1:6" s="476" customFormat="1">
      <c r="A1723" s="925"/>
      <c r="B1723" s="925"/>
      <c r="C1723" s="925"/>
      <c r="D1723" s="926"/>
      <c r="E1723" s="926"/>
      <c r="F1723" s="926"/>
    </row>
    <row r="1724" spans="1:6" s="476" customFormat="1">
      <c r="A1724" s="925" t="s">
        <v>2185</v>
      </c>
      <c r="B1724" s="925" t="s">
        <v>2186</v>
      </c>
      <c r="C1724" s="925" t="s">
        <v>1</v>
      </c>
      <c r="D1724" s="926">
        <v>1</v>
      </c>
      <c r="E1724" s="926"/>
      <c r="F1724" s="926">
        <f>D1724*E1724</f>
        <v>0</v>
      </c>
    </row>
    <row r="1725" spans="1:6" s="476" customFormat="1">
      <c r="A1725" s="925"/>
      <c r="B1725" s="925"/>
      <c r="C1725" s="925"/>
      <c r="D1725" s="926"/>
      <c r="E1725" s="926"/>
      <c r="F1725" s="926"/>
    </row>
    <row r="1726" spans="1:6" s="476" customFormat="1">
      <c r="A1726" s="925" t="s">
        <v>2187</v>
      </c>
      <c r="B1726" s="925" t="s">
        <v>2188</v>
      </c>
      <c r="C1726" s="925" t="s">
        <v>1</v>
      </c>
      <c r="D1726" s="926">
        <v>9</v>
      </c>
      <c r="E1726" s="926"/>
      <c r="F1726" s="926">
        <f>D1726*E1726</f>
        <v>0</v>
      </c>
    </row>
    <row r="1727" spans="1:6" s="476" customFormat="1">
      <c r="A1727" s="925"/>
      <c r="B1727" s="925"/>
      <c r="C1727" s="925"/>
      <c r="D1727" s="926"/>
      <c r="E1727" s="926"/>
      <c r="F1727" s="926"/>
    </row>
    <row r="1728" spans="1:6" s="476" customFormat="1">
      <c r="A1728" s="925" t="s">
        <v>2189</v>
      </c>
      <c r="B1728" s="925" t="s">
        <v>2190</v>
      </c>
      <c r="C1728" s="925" t="s">
        <v>1</v>
      </c>
      <c r="D1728" s="926">
        <v>1</v>
      </c>
      <c r="E1728" s="926"/>
      <c r="F1728" s="926">
        <f>D1728*E1728</f>
        <v>0</v>
      </c>
    </row>
    <row r="1729" spans="1:6" s="476" customFormat="1">
      <c r="A1729" s="925"/>
      <c r="B1729" s="925"/>
      <c r="C1729" s="925"/>
      <c r="D1729" s="926"/>
      <c r="E1729" s="926"/>
      <c r="F1729" s="926"/>
    </row>
    <row r="1730" spans="1:6" s="476" customFormat="1">
      <c r="A1730" s="925" t="s">
        <v>2191</v>
      </c>
      <c r="B1730" s="925" t="s">
        <v>2192</v>
      </c>
      <c r="C1730" s="925" t="s">
        <v>1</v>
      </c>
      <c r="D1730" s="926">
        <v>1</v>
      </c>
      <c r="E1730" s="926"/>
      <c r="F1730" s="926">
        <f>D1730*E1730</f>
        <v>0</v>
      </c>
    </row>
    <row r="1731" spans="1:6" s="476" customFormat="1">
      <c r="A1731" s="925"/>
      <c r="B1731" s="925"/>
      <c r="C1731" s="925"/>
      <c r="D1731" s="926"/>
      <c r="E1731" s="926"/>
      <c r="F1731" s="926"/>
    </row>
    <row r="1732" spans="1:6" s="476" customFormat="1">
      <c r="A1732" s="925" t="s">
        <v>2193</v>
      </c>
      <c r="B1732" s="925" t="s">
        <v>2194</v>
      </c>
      <c r="C1732" s="925" t="s">
        <v>1</v>
      </c>
      <c r="D1732" s="926">
        <v>1</v>
      </c>
      <c r="E1732" s="926"/>
      <c r="F1732" s="926">
        <f>D1732*E1732</f>
        <v>0</v>
      </c>
    </row>
    <row r="1733" spans="1:6" s="476" customFormat="1">
      <c r="A1733" s="925"/>
      <c r="B1733" s="925"/>
      <c r="C1733" s="925"/>
      <c r="D1733" s="926"/>
      <c r="E1733" s="926"/>
      <c r="F1733" s="926"/>
    </row>
    <row r="1734" spans="1:6" s="476" customFormat="1">
      <c r="A1734" s="925" t="s">
        <v>2195</v>
      </c>
      <c r="B1734" s="925" t="s">
        <v>2196</v>
      </c>
      <c r="C1734" s="925" t="s">
        <v>1</v>
      </c>
      <c r="D1734" s="926">
        <v>9</v>
      </c>
      <c r="E1734" s="926"/>
      <c r="F1734" s="926">
        <f>D1734*E1734</f>
        <v>0</v>
      </c>
    </row>
    <row r="1735" spans="1:6" s="476" customFormat="1">
      <c r="A1735" s="925"/>
      <c r="B1735" s="925"/>
      <c r="C1735" s="925"/>
      <c r="D1735" s="926"/>
      <c r="E1735" s="926"/>
      <c r="F1735" s="926"/>
    </row>
    <row r="1736" spans="1:6" s="476" customFormat="1">
      <c r="A1736" s="925"/>
      <c r="B1736" s="925" t="s">
        <v>2197</v>
      </c>
      <c r="C1736" s="925"/>
      <c r="D1736" s="926"/>
      <c r="E1736" s="926"/>
      <c r="F1736" s="926"/>
    </row>
    <row r="1737" spans="1:6" s="476" customFormat="1">
      <c r="A1737" s="925"/>
      <c r="B1737" s="925"/>
      <c r="C1737" s="925"/>
      <c r="D1737" s="926"/>
      <c r="E1737" s="926"/>
      <c r="F1737" s="926"/>
    </row>
    <row r="1738" spans="1:6" s="476" customFormat="1">
      <c r="A1738" s="925" t="s">
        <v>2198</v>
      </c>
      <c r="B1738" s="925" t="s">
        <v>2199</v>
      </c>
      <c r="C1738" s="925" t="s">
        <v>1</v>
      </c>
      <c r="D1738" s="926">
        <v>1</v>
      </c>
      <c r="E1738" s="926"/>
      <c r="F1738" s="926">
        <f>D1738*E1738</f>
        <v>0</v>
      </c>
    </row>
    <row r="1739" spans="1:6" s="476" customFormat="1">
      <c r="A1739" s="925"/>
      <c r="B1739" s="925"/>
      <c r="C1739" s="925"/>
      <c r="D1739" s="926"/>
      <c r="E1739" s="926"/>
      <c r="F1739" s="926"/>
    </row>
    <row r="1740" spans="1:6" s="476" customFormat="1">
      <c r="A1740" s="925"/>
      <c r="B1740" s="925" t="s">
        <v>2200</v>
      </c>
      <c r="C1740" s="925"/>
      <c r="D1740" s="926"/>
      <c r="E1740" s="926"/>
      <c r="F1740" s="926"/>
    </row>
    <row r="1741" spans="1:6" s="476" customFormat="1">
      <c r="A1741" s="925"/>
      <c r="B1741" s="925" t="s">
        <v>2201</v>
      </c>
      <c r="C1741" s="925"/>
      <c r="D1741" s="926"/>
      <c r="E1741" s="926"/>
      <c r="F1741" s="926"/>
    </row>
    <row r="1742" spans="1:6" s="476" customFormat="1">
      <c r="A1742" s="925"/>
      <c r="B1742" s="925" t="s">
        <v>2202</v>
      </c>
      <c r="C1742" s="925"/>
      <c r="D1742" s="926"/>
      <c r="E1742" s="926"/>
      <c r="F1742" s="926"/>
    </row>
    <row r="1743" spans="1:6" s="476" customFormat="1">
      <c r="A1743" s="925"/>
      <c r="B1743" s="925" t="s">
        <v>2203</v>
      </c>
      <c r="C1743" s="925"/>
      <c r="D1743" s="926"/>
      <c r="E1743" s="926"/>
      <c r="F1743" s="926"/>
    </row>
    <row r="1744" spans="1:6" s="476" customFormat="1">
      <c r="A1744" s="925"/>
      <c r="B1744" s="925" t="s">
        <v>2204</v>
      </c>
      <c r="C1744" s="925"/>
      <c r="D1744" s="926"/>
      <c r="E1744" s="926"/>
      <c r="F1744" s="926"/>
    </row>
    <row r="1745" spans="1:6" s="476" customFormat="1">
      <c r="A1745" s="925"/>
      <c r="B1745" s="925" t="s">
        <v>2205</v>
      </c>
      <c r="C1745" s="925"/>
      <c r="D1745" s="926"/>
      <c r="E1745" s="926"/>
      <c r="F1745" s="926"/>
    </row>
    <row r="1746" spans="1:6" s="476" customFormat="1">
      <c r="A1746" s="925"/>
      <c r="B1746" s="925" t="s">
        <v>2206</v>
      </c>
      <c r="C1746" s="925"/>
      <c r="D1746" s="926"/>
      <c r="E1746" s="926"/>
      <c r="F1746" s="926"/>
    </row>
    <row r="1747" spans="1:6" s="476" customFormat="1">
      <c r="A1747" s="925"/>
      <c r="B1747" s="925" t="s">
        <v>2207</v>
      </c>
      <c r="C1747" s="925"/>
      <c r="D1747" s="926"/>
      <c r="E1747" s="926"/>
      <c r="F1747" s="926"/>
    </row>
    <row r="1748" spans="1:6" s="476" customFormat="1" ht="25">
      <c r="A1748" s="925"/>
      <c r="B1748" s="925" t="s">
        <v>2208</v>
      </c>
      <c r="C1748" s="925"/>
      <c r="D1748" s="926"/>
      <c r="E1748" s="926"/>
      <c r="F1748" s="926"/>
    </row>
    <row r="1749" spans="1:6" s="476" customFormat="1">
      <c r="A1749" s="925"/>
      <c r="B1749" s="925" t="s">
        <v>2209</v>
      </c>
      <c r="C1749" s="925"/>
      <c r="D1749" s="926"/>
      <c r="E1749" s="926"/>
      <c r="F1749" s="926"/>
    </row>
    <row r="1750" spans="1:6" s="476" customFormat="1">
      <c r="A1750" s="925"/>
      <c r="B1750" s="925" t="s">
        <v>2210</v>
      </c>
      <c r="C1750" s="925"/>
      <c r="D1750" s="926"/>
      <c r="E1750" s="926"/>
      <c r="F1750" s="926"/>
    </row>
    <row r="1751" spans="1:6" s="476" customFormat="1">
      <c r="A1751" s="925"/>
      <c r="B1751" s="925"/>
      <c r="C1751" s="925"/>
      <c r="D1751" s="926"/>
      <c r="E1751" s="926"/>
      <c r="F1751" s="926"/>
    </row>
    <row r="1752" spans="1:6" s="476" customFormat="1">
      <c r="A1752" s="925"/>
      <c r="B1752" s="925"/>
      <c r="C1752" s="925"/>
      <c r="D1752" s="926"/>
      <c r="E1752" s="926"/>
      <c r="F1752" s="926"/>
    </row>
    <row r="1753" spans="1:6" s="476" customFormat="1">
      <c r="A1753" s="925"/>
      <c r="B1753" s="925" t="s">
        <v>2211</v>
      </c>
      <c r="C1753" s="925"/>
      <c r="D1753" s="926"/>
      <c r="E1753" s="926"/>
      <c r="F1753" s="926"/>
    </row>
    <row r="1754" spans="1:6" s="476" customFormat="1">
      <c r="A1754" s="925"/>
      <c r="B1754" s="925"/>
      <c r="C1754" s="925"/>
      <c r="D1754" s="926"/>
      <c r="E1754" s="926"/>
      <c r="F1754" s="926"/>
    </row>
    <row r="1755" spans="1:6" s="476" customFormat="1">
      <c r="A1755" s="925"/>
      <c r="B1755" s="925" t="s">
        <v>2212</v>
      </c>
      <c r="C1755" s="925"/>
      <c r="D1755" s="926"/>
      <c r="E1755" s="926"/>
      <c r="F1755" s="926"/>
    </row>
    <row r="1756" spans="1:6" s="476" customFormat="1">
      <c r="A1756" s="925"/>
      <c r="B1756" s="925"/>
      <c r="C1756" s="925"/>
      <c r="D1756" s="926"/>
      <c r="E1756" s="926"/>
      <c r="F1756" s="926"/>
    </row>
    <row r="1757" spans="1:6" s="476" customFormat="1">
      <c r="A1757" s="925" t="s">
        <v>2213</v>
      </c>
      <c r="B1757" s="925" t="s">
        <v>2214</v>
      </c>
      <c r="C1757" s="925"/>
      <c r="D1757" s="926"/>
      <c r="E1757" s="926"/>
      <c r="F1757" s="926"/>
    </row>
    <row r="1758" spans="1:6" s="476" customFormat="1">
      <c r="A1758" s="925"/>
      <c r="B1758" s="925"/>
      <c r="C1758" s="925"/>
      <c r="D1758" s="926"/>
      <c r="E1758" s="926"/>
      <c r="F1758" s="926"/>
    </row>
    <row r="1759" spans="1:6" s="476" customFormat="1" ht="25">
      <c r="A1759" s="925" t="s">
        <v>2215</v>
      </c>
      <c r="B1759" s="925" t="s">
        <v>2216</v>
      </c>
      <c r="C1759" s="925" t="s">
        <v>1</v>
      </c>
      <c r="D1759" s="926">
        <v>9</v>
      </c>
      <c r="E1759" s="926"/>
      <c r="F1759" s="926">
        <f>D1759*E1759</f>
        <v>0</v>
      </c>
    </row>
    <row r="1760" spans="1:6" s="476" customFormat="1">
      <c r="A1760" s="925"/>
      <c r="B1760" s="925"/>
      <c r="C1760" s="925"/>
      <c r="D1760" s="926"/>
      <c r="E1760" s="926"/>
      <c r="F1760" s="926"/>
    </row>
    <row r="1761" spans="1:6" s="476" customFormat="1">
      <c r="A1761" s="925" t="s">
        <v>2217</v>
      </c>
      <c r="B1761" s="925" t="s">
        <v>2218</v>
      </c>
      <c r="C1761" s="925" t="s">
        <v>1</v>
      </c>
      <c r="D1761" s="926">
        <v>9</v>
      </c>
      <c r="E1761" s="926"/>
      <c r="F1761" s="926">
        <f>D1761*E1761</f>
        <v>0</v>
      </c>
    </row>
    <row r="1762" spans="1:6" s="476" customFormat="1">
      <c r="A1762" s="925"/>
      <c r="B1762" s="925"/>
      <c r="C1762" s="925"/>
      <c r="D1762" s="926"/>
      <c r="E1762" s="926"/>
      <c r="F1762" s="926"/>
    </row>
    <row r="1763" spans="1:6" s="476" customFormat="1" ht="113.25" customHeight="1">
      <c r="A1763" s="925" t="s">
        <v>2219</v>
      </c>
      <c r="B1763" s="925" t="s">
        <v>2220</v>
      </c>
      <c r="C1763" s="925" t="s">
        <v>187</v>
      </c>
      <c r="D1763" s="926">
        <v>1</v>
      </c>
      <c r="E1763" s="926"/>
      <c r="F1763" s="926">
        <f t="shared" ref="F1763" si="63">D1763*E1763</f>
        <v>0</v>
      </c>
    </row>
    <row r="1764" spans="1:6" s="476" customFormat="1">
      <c r="A1764" s="925"/>
      <c r="B1764" s="925"/>
      <c r="C1764" s="925"/>
      <c r="D1764" s="926"/>
      <c r="E1764" s="926"/>
      <c r="F1764" s="926"/>
    </row>
    <row r="1765" spans="1:6" s="476" customFormat="1" ht="25">
      <c r="A1765" s="925" t="s">
        <v>2221</v>
      </c>
      <c r="B1765" s="925" t="s">
        <v>2222</v>
      </c>
      <c r="C1765" s="925" t="s">
        <v>1</v>
      </c>
      <c r="D1765" s="926">
        <v>1</v>
      </c>
      <c r="E1765" s="926"/>
      <c r="F1765" s="926">
        <f>D1765*E1765</f>
        <v>0</v>
      </c>
    </row>
    <row r="1766" spans="1:6" s="476" customFormat="1">
      <c r="A1766" s="925"/>
      <c r="B1766" s="925" t="s">
        <v>2223</v>
      </c>
      <c r="C1766" s="925"/>
      <c r="D1766" s="926"/>
      <c r="E1766" s="926"/>
      <c r="F1766" s="926"/>
    </row>
    <row r="1767" spans="1:6" s="476" customFormat="1">
      <c r="A1767" s="925"/>
      <c r="B1767" s="925" t="s">
        <v>2224</v>
      </c>
      <c r="C1767" s="925"/>
      <c r="D1767" s="926"/>
      <c r="E1767" s="926"/>
      <c r="F1767" s="926"/>
    </row>
    <row r="1768" spans="1:6" s="476" customFormat="1">
      <c r="A1768" s="925"/>
      <c r="B1768" s="925" t="s">
        <v>2225</v>
      </c>
      <c r="C1768" s="925"/>
      <c r="D1768" s="926"/>
      <c r="E1768" s="926"/>
      <c r="F1768" s="926"/>
    </row>
    <row r="1769" spans="1:6" s="476" customFormat="1" ht="25">
      <c r="A1769" s="925"/>
      <c r="B1769" s="925" t="s">
        <v>2226</v>
      </c>
      <c r="C1769" s="925"/>
      <c r="D1769" s="926"/>
      <c r="E1769" s="926"/>
      <c r="F1769" s="926"/>
    </row>
    <row r="1770" spans="1:6" s="476" customFormat="1">
      <c r="A1770" s="925"/>
      <c r="B1770" s="925" t="s">
        <v>2227</v>
      </c>
      <c r="C1770" s="925"/>
      <c r="D1770" s="926"/>
      <c r="E1770" s="926"/>
      <c r="F1770" s="926"/>
    </row>
    <row r="1771" spans="1:6" s="476" customFormat="1">
      <c r="A1771" s="925"/>
      <c r="B1771" s="925" t="s">
        <v>2228</v>
      </c>
      <c r="C1771" s="925"/>
      <c r="D1771" s="926"/>
      <c r="E1771" s="926"/>
      <c r="F1771" s="926"/>
    </row>
    <row r="1772" spans="1:6" s="476" customFormat="1">
      <c r="A1772" s="925"/>
      <c r="B1772" s="925" t="s">
        <v>2229</v>
      </c>
      <c r="C1772" s="925"/>
      <c r="D1772" s="926"/>
      <c r="E1772" s="926"/>
      <c r="F1772" s="926"/>
    </row>
    <row r="1773" spans="1:6" s="476" customFormat="1">
      <c r="A1773" s="925"/>
      <c r="B1773" s="925" t="s">
        <v>2230</v>
      </c>
      <c r="C1773" s="925"/>
      <c r="D1773" s="926"/>
      <c r="E1773" s="926"/>
      <c r="F1773" s="926"/>
    </row>
    <row r="1774" spans="1:6" s="476" customFormat="1">
      <c r="A1774" s="925"/>
      <c r="B1774" s="925" t="s">
        <v>2231</v>
      </c>
      <c r="C1774" s="925"/>
      <c r="D1774" s="926"/>
      <c r="E1774" s="926"/>
      <c r="F1774" s="926"/>
    </row>
    <row r="1775" spans="1:6" s="476" customFormat="1">
      <c r="A1775" s="925"/>
      <c r="B1775" s="925"/>
      <c r="C1775" s="925"/>
      <c r="D1775" s="926"/>
      <c r="E1775" s="926"/>
      <c r="F1775" s="926"/>
    </row>
    <row r="1776" spans="1:6" s="476" customFormat="1">
      <c r="A1776" s="927" t="s">
        <v>2232</v>
      </c>
      <c r="B1776" s="925" t="s">
        <v>2233</v>
      </c>
      <c r="C1776" s="925" t="s">
        <v>1</v>
      </c>
      <c r="D1776" s="926">
        <v>1</v>
      </c>
      <c r="E1776" s="926"/>
      <c r="F1776" s="926">
        <f>D1776*E1776</f>
        <v>0</v>
      </c>
    </row>
    <row r="1777" spans="1:6" s="476" customFormat="1" ht="25">
      <c r="A1777" s="925"/>
      <c r="B1777" s="925" t="s">
        <v>2234</v>
      </c>
      <c r="C1777" s="925"/>
      <c r="D1777" s="926"/>
      <c r="E1777" s="926"/>
      <c r="F1777" s="926"/>
    </row>
    <row r="1778" spans="1:6" s="476" customFormat="1" ht="25">
      <c r="A1778" s="925"/>
      <c r="B1778" s="925" t="s">
        <v>2235</v>
      </c>
      <c r="C1778" s="925"/>
      <c r="D1778" s="926"/>
      <c r="E1778" s="926"/>
      <c r="F1778" s="926"/>
    </row>
    <row r="1779" spans="1:6" s="476" customFormat="1">
      <c r="A1779" s="925"/>
      <c r="B1779" s="925"/>
      <c r="C1779" s="925"/>
      <c r="D1779" s="926"/>
      <c r="E1779" s="926"/>
      <c r="F1779" s="926"/>
    </row>
    <row r="1780" spans="1:6" s="476" customFormat="1">
      <c r="A1780" s="925"/>
      <c r="B1780" s="925" t="s">
        <v>2236</v>
      </c>
      <c r="C1780" s="925"/>
      <c r="D1780" s="926"/>
      <c r="E1780" s="926"/>
      <c r="F1780" s="926"/>
    </row>
    <row r="1781" spans="1:6" s="476" customFormat="1">
      <c r="A1781" s="925"/>
      <c r="B1781" s="925"/>
      <c r="C1781" s="925"/>
      <c r="D1781" s="926"/>
      <c r="E1781" s="926"/>
      <c r="F1781" s="926"/>
    </row>
    <row r="1782" spans="1:6" s="476" customFormat="1">
      <c r="A1782" s="925"/>
      <c r="B1782" s="925" t="s">
        <v>1875</v>
      </c>
      <c r="C1782" s="925"/>
      <c r="D1782" s="926"/>
      <c r="E1782" s="926"/>
      <c r="F1782" s="926"/>
    </row>
    <row r="1783" spans="1:6" s="476" customFormat="1">
      <c r="A1783" s="925"/>
      <c r="B1783" s="925"/>
      <c r="C1783" s="925"/>
      <c r="D1783" s="926"/>
      <c r="E1783" s="926"/>
      <c r="F1783" s="926"/>
    </row>
    <row r="1784" spans="1:6" s="476" customFormat="1">
      <c r="A1784" s="925"/>
      <c r="B1784" s="925"/>
      <c r="C1784" s="925"/>
      <c r="D1784" s="926"/>
      <c r="E1784" s="926"/>
      <c r="F1784" s="926"/>
    </row>
    <row r="1785" spans="1:6" s="476" customFormat="1">
      <c r="A1785" s="925"/>
      <c r="B1785" s="925"/>
      <c r="C1785" s="925"/>
      <c r="D1785" s="926"/>
      <c r="E1785" s="926"/>
      <c r="F1785" s="926"/>
    </row>
    <row r="1786" spans="1:6" s="477" customFormat="1" ht="13">
      <c r="A1786" s="914"/>
      <c r="B1786" s="914" t="s">
        <v>2237</v>
      </c>
      <c r="C1786" s="914"/>
      <c r="D1786" s="468"/>
      <c r="E1786" s="468"/>
      <c r="F1786" s="468"/>
    </row>
    <row r="1787" spans="1:6" s="463" customFormat="1">
      <c r="A1787" s="925"/>
      <c r="B1787" s="925"/>
      <c r="C1787" s="925"/>
      <c r="D1787" s="926"/>
      <c r="E1787" s="926"/>
      <c r="F1787" s="926"/>
    </row>
    <row r="1788" spans="1:6" s="463" customFormat="1">
      <c r="A1788" s="925"/>
      <c r="B1788" s="925"/>
      <c r="C1788" s="925"/>
      <c r="D1788" s="926"/>
      <c r="E1788" s="926"/>
      <c r="F1788" s="926"/>
    </row>
    <row r="1789" spans="1:6" s="471" customFormat="1" ht="13">
      <c r="A1789" s="471" t="s">
        <v>2238</v>
      </c>
      <c r="B1789" s="471" t="s">
        <v>182</v>
      </c>
      <c r="D1789" s="472"/>
      <c r="E1789" s="472"/>
      <c r="F1789" s="472"/>
    </row>
    <row r="1790" spans="1:6" s="463" customFormat="1">
      <c r="A1790" s="925"/>
      <c r="B1790" s="925"/>
      <c r="C1790" s="925"/>
      <c r="D1790" s="926"/>
      <c r="E1790" s="926"/>
      <c r="F1790" s="926"/>
    </row>
    <row r="1791" spans="1:6" s="463" customFormat="1">
      <c r="A1791" s="925"/>
      <c r="B1791" s="925"/>
      <c r="C1791" s="925"/>
      <c r="D1791" s="926"/>
      <c r="E1791" s="926"/>
      <c r="F1791" s="926"/>
    </row>
    <row r="1792" spans="1:6" s="463" customFormat="1" ht="50">
      <c r="A1792" s="925" t="s">
        <v>0</v>
      </c>
      <c r="B1792" s="925" t="s">
        <v>2239</v>
      </c>
      <c r="C1792" s="925" t="s">
        <v>2240</v>
      </c>
      <c r="D1792" s="926">
        <v>90</v>
      </c>
      <c r="E1792" s="926"/>
      <c r="F1792" s="926">
        <f>SUM(D1792*E1792)</f>
        <v>0</v>
      </c>
    </row>
    <row r="1793" spans="1:6" s="463" customFormat="1">
      <c r="A1793" s="925"/>
      <c r="B1793" s="925"/>
      <c r="C1793" s="925"/>
      <c r="D1793" s="926"/>
      <c r="E1793" s="926"/>
      <c r="F1793" s="926"/>
    </row>
    <row r="1794" spans="1:6" s="463" customFormat="1">
      <c r="A1794" s="463" t="s">
        <v>2</v>
      </c>
      <c r="B1794" s="463" t="s">
        <v>2241</v>
      </c>
      <c r="C1794" s="463" t="s">
        <v>1438</v>
      </c>
      <c r="D1794" s="464">
        <v>1</v>
      </c>
      <c r="E1794" s="464"/>
      <c r="F1794" s="464">
        <f>D1794*E1794</f>
        <v>0</v>
      </c>
    </row>
    <row r="1795" spans="1:6" s="463" customFormat="1">
      <c r="D1795" s="464"/>
      <c r="E1795" s="464"/>
      <c r="F1795" s="464"/>
    </row>
    <row r="1796" spans="1:6" s="463" customFormat="1" ht="25">
      <c r="A1796" s="463" t="s">
        <v>3</v>
      </c>
      <c r="B1796" s="463" t="s">
        <v>2242</v>
      </c>
      <c r="C1796" s="463" t="s">
        <v>1438</v>
      </c>
      <c r="D1796" s="464">
        <v>1</v>
      </c>
      <c r="E1796" s="464"/>
      <c r="F1796" s="464">
        <f>D1796*E1796</f>
        <v>0</v>
      </c>
    </row>
    <row r="1797" spans="1:6" s="463" customFormat="1">
      <c r="D1797" s="464"/>
      <c r="E1797" s="464"/>
      <c r="F1797" s="464"/>
    </row>
    <row r="1798" spans="1:6" s="463" customFormat="1">
      <c r="A1798" s="463" t="s">
        <v>4</v>
      </c>
      <c r="B1798" s="463" t="s">
        <v>2243</v>
      </c>
      <c r="C1798" s="463" t="s">
        <v>1438</v>
      </c>
      <c r="D1798" s="464">
        <v>1</v>
      </c>
      <c r="E1798" s="464"/>
      <c r="F1798" s="464">
        <f>D1798*E1798</f>
        <v>0</v>
      </c>
    </row>
    <row r="1799" spans="1:6" s="463" customFormat="1">
      <c r="D1799" s="464"/>
      <c r="E1799" s="464"/>
      <c r="F1799" s="464"/>
    </row>
    <row r="1800" spans="1:6" s="463" customFormat="1">
      <c r="A1800" s="463" t="s">
        <v>5</v>
      </c>
      <c r="B1800" s="463" t="s">
        <v>2244</v>
      </c>
      <c r="C1800" s="463" t="s">
        <v>1438</v>
      </c>
      <c r="D1800" s="464">
        <v>1</v>
      </c>
      <c r="E1800" s="464"/>
      <c r="F1800" s="464">
        <f>D1800*E1800</f>
        <v>0</v>
      </c>
    </row>
    <row r="1801" spans="1:6" s="463" customFormat="1">
      <c r="D1801" s="464"/>
      <c r="E1801" s="464"/>
      <c r="F1801" s="464"/>
    </row>
    <row r="1802" spans="1:6" s="463" customFormat="1">
      <c r="D1802" s="464"/>
      <c r="E1802" s="464"/>
      <c r="F1802" s="464"/>
    </row>
    <row r="1803" spans="1:6" s="463" customFormat="1" ht="25">
      <c r="B1803" s="463" t="s">
        <v>2245</v>
      </c>
      <c r="D1803" s="464"/>
      <c r="E1803" s="464"/>
      <c r="F1803" s="464"/>
    </row>
    <row r="1804" spans="1:6" s="463" customFormat="1">
      <c r="D1804" s="464"/>
      <c r="E1804" s="464"/>
      <c r="F1804" s="464"/>
    </row>
    <row r="1805" spans="1:6" s="463" customFormat="1">
      <c r="D1805" s="464"/>
      <c r="E1805" s="464"/>
      <c r="F1805" s="464"/>
    </row>
    <row r="1806" spans="1:6" s="467" customFormat="1" ht="13">
      <c r="B1806" s="467" t="s">
        <v>2246</v>
      </c>
      <c r="D1806" s="468"/>
      <c r="E1806" s="468"/>
      <c r="F1806" s="468">
        <f>SUM(F1791:F1803)</f>
        <v>0</v>
      </c>
    </row>
    <row r="1807" spans="1:6" s="463" customFormat="1">
      <c r="D1807" s="464"/>
      <c r="E1807" s="464"/>
      <c r="F1807" s="464"/>
    </row>
    <row r="1808" spans="1:6" s="463" customFormat="1">
      <c r="D1808" s="464"/>
      <c r="E1808" s="464"/>
      <c r="F1808" s="464"/>
    </row>
    <row r="1809" spans="1:6" s="463" customFormat="1">
      <c r="D1809" s="464"/>
      <c r="E1809" s="464"/>
      <c r="F1809" s="464"/>
    </row>
    <row r="1810" spans="1:6" s="471" customFormat="1" ht="13">
      <c r="B1810" s="471" t="s">
        <v>2247</v>
      </c>
      <c r="D1810" s="472"/>
      <c r="E1810" s="472"/>
      <c r="F1810" s="472"/>
    </row>
    <row r="1811" spans="1:6" s="463" customFormat="1">
      <c r="D1811" s="464"/>
      <c r="E1811" s="464"/>
      <c r="F1811" s="464"/>
    </row>
    <row r="1812" spans="1:6" s="467" customFormat="1" ht="13">
      <c r="A1812" s="467" t="s">
        <v>1435</v>
      </c>
      <c r="B1812" s="467" t="str">
        <f>B141</f>
        <v>RAZVODNI ORMARI</v>
      </c>
      <c r="D1812" s="468"/>
      <c r="E1812" s="468"/>
      <c r="F1812" s="468">
        <f>F607</f>
        <v>0</v>
      </c>
    </row>
    <row r="1813" spans="1:6" s="467" customFormat="1" ht="13">
      <c r="A1813" s="467" t="s">
        <v>1551</v>
      </c>
      <c r="B1813" s="467" t="str">
        <f>B610</f>
        <v>RASVJETA</v>
      </c>
      <c r="D1813" s="468"/>
      <c r="E1813" s="468"/>
      <c r="F1813" s="468">
        <f>F839</f>
        <v>0</v>
      </c>
    </row>
    <row r="1814" spans="1:6" s="467" customFormat="1" ht="13">
      <c r="A1814" s="467" t="s">
        <v>1643</v>
      </c>
      <c r="B1814" s="467" t="str">
        <f>B841</f>
        <v>INSTALACIJSKI MATERIJAL I TEHNOLOŠKI PRIKLJUČCI</v>
      </c>
      <c r="D1814" s="468"/>
      <c r="E1814" s="468"/>
      <c r="F1814" s="468">
        <f>F900</f>
        <v>0</v>
      </c>
    </row>
    <row r="1815" spans="1:6" s="467" customFormat="1" ht="13">
      <c r="A1815" s="467" t="s">
        <v>1686</v>
      </c>
      <c r="B1815" s="467" t="str">
        <f>B903</f>
        <v>KABELI I KABELSKE POLICE</v>
      </c>
      <c r="D1815" s="468"/>
      <c r="E1815" s="468"/>
      <c r="F1815" s="468">
        <f>F996</f>
        <v>0</v>
      </c>
    </row>
    <row r="1816" spans="1:6" s="467" customFormat="1" ht="13">
      <c r="A1816" s="467" t="s">
        <v>1764</v>
      </c>
      <c r="B1816" s="467" t="str">
        <f>B1001</f>
        <v>INSTALACIJA STRUKTURNOG KABLIRANJA</v>
      </c>
      <c r="D1816" s="468"/>
      <c r="E1816" s="468"/>
      <c r="F1816" s="468">
        <f>F1206</f>
        <v>0</v>
      </c>
    </row>
    <row r="1817" spans="1:6" s="467" customFormat="1" ht="13">
      <c r="A1817" s="467" t="s">
        <v>1805</v>
      </c>
      <c r="B1817" s="467" t="str">
        <f>B1208</f>
        <v xml:space="preserve">ANTENSKA INSTALACIJA </v>
      </c>
      <c r="D1817" s="468"/>
      <c r="E1817" s="468"/>
      <c r="F1817" s="468">
        <f>F1311</f>
        <v>0</v>
      </c>
    </row>
    <row r="1818" spans="1:6" s="467" customFormat="1" ht="13">
      <c r="A1818" s="467" t="str">
        <f>A1314</f>
        <v>VII.</v>
      </c>
      <c r="B1818" s="467" t="str">
        <f>B1314</f>
        <v>SOS INSTALACIJA</v>
      </c>
      <c r="D1818" s="468"/>
      <c r="E1818" s="468"/>
      <c r="F1818" s="468">
        <f>F1343</f>
        <v>0</v>
      </c>
    </row>
    <row r="1819" spans="1:6" s="467" customFormat="1" ht="13">
      <c r="A1819" s="467" t="str">
        <f>A1345</f>
        <v>VIII.</v>
      </c>
      <c r="B1819" s="467" t="str">
        <f>B1345</f>
        <v>ODIMLJAVANJE</v>
      </c>
      <c r="D1819" s="468"/>
      <c r="E1819" s="468"/>
      <c r="F1819" s="468">
        <f>F1379</f>
        <v>0</v>
      </c>
    </row>
    <row r="1820" spans="1:6" s="467" customFormat="1" ht="13">
      <c r="A1820" s="467" t="str">
        <f>A1382</f>
        <v>IX.</v>
      </c>
      <c r="B1820" s="467" t="str">
        <f>B1382</f>
        <v>MULTIMEDIJA I OZVUČENJE</v>
      </c>
      <c r="D1820" s="468"/>
      <c r="E1820" s="468"/>
      <c r="F1820" s="468">
        <f>F1495</f>
        <v>0</v>
      </c>
    </row>
    <row r="1821" spans="1:6" s="467" customFormat="1" ht="26">
      <c r="A1821" s="467" t="str">
        <f>A1498</f>
        <v>X.</v>
      </c>
      <c r="B1821" s="467" t="str">
        <f>B1498</f>
        <v>SUSTAVA ZA UPRAVLJANJE ŽALUZINAMA NA ELEKTROMOTORNI POGON</v>
      </c>
      <c r="D1821" s="468"/>
      <c r="E1821" s="468"/>
      <c r="F1821" s="468">
        <f>F1565</f>
        <v>0</v>
      </c>
    </row>
    <row r="1822" spans="1:6" s="467" customFormat="1" ht="13">
      <c r="A1822" s="467" t="str">
        <f>A1567</f>
        <v>X.</v>
      </c>
      <c r="B1822" s="467" t="str">
        <f>B1567</f>
        <v>GROMOBRANSKA INSTALACIJA</v>
      </c>
      <c r="D1822" s="468"/>
      <c r="E1822" s="468"/>
      <c r="F1822" s="468">
        <f>F1602</f>
        <v>0</v>
      </c>
    </row>
    <row r="1823" spans="1:6" s="467" customFormat="1" ht="13">
      <c r="A1823" s="467" t="str">
        <f>A1605</f>
        <v>XI.</v>
      </c>
      <c r="B1823" s="467" t="str">
        <f>B1605</f>
        <v>UPS</v>
      </c>
      <c r="D1823" s="468"/>
      <c r="E1823" s="468"/>
      <c r="F1823" s="468">
        <f>F1671</f>
        <v>0</v>
      </c>
    </row>
    <row r="1824" spans="1:6" s="467" customFormat="1" ht="13">
      <c r="A1824" s="467" t="str">
        <f>A1673</f>
        <v>XII.</v>
      </c>
      <c r="B1824" s="467" t="str">
        <f>B1673</f>
        <v>CENTRALNI NADZORNI SUSTAV</v>
      </c>
      <c r="D1824" s="468"/>
      <c r="E1824" s="468"/>
      <c r="F1824" s="468">
        <f>F1786</f>
        <v>0</v>
      </c>
    </row>
    <row r="1825" spans="1:6" s="467" customFormat="1" ht="13">
      <c r="A1825" s="467" t="str">
        <f>A1789</f>
        <v>XIII.</v>
      </c>
      <c r="B1825" s="467" t="str">
        <f>B1789</f>
        <v>OSTALI RADOVI</v>
      </c>
      <c r="D1825" s="468"/>
      <c r="E1825" s="468"/>
      <c r="F1825" s="468">
        <f>F1806</f>
        <v>0</v>
      </c>
    </row>
    <row r="1826" spans="1:6" s="463" customFormat="1">
      <c r="D1826" s="464"/>
      <c r="E1826" s="464"/>
      <c r="F1826" s="464"/>
    </row>
    <row r="1827" spans="1:6" s="463" customFormat="1">
      <c r="D1827" s="464"/>
      <c r="E1827" s="464"/>
      <c r="F1827" s="464"/>
    </row>
    <row r="1828" spans="1:6" s="471" customFormat="1" ht="13">
      <c r="B1828" s="471" t="s">
        <v>2248</v>
      </c>
      <c r="D1828" s="472"/>
      <c r="E1828" s="472"/>
      <c r="F1828" s="472">
        <f>SUM(F1812:F1827)</f>
        <v>0</v>
      </c>
    </row>
    <row r="1829" spans="1:6" s="463" customFormat="1">
      <c r="D1829" s="464"/>
      <c r="E1829" s="464"/>
      <c r="F1829" s="464"/>
    </row>
    <row r="1830" spans="1:6" s="463" customFormat="1">
      <c r="D1830" s="464"/>
      <c r="E1830" s="464"/>
      <c r="F1830" s="464"/>
    </row>
    <row r="1831" spans="1:6" s="463" customFormat="1">
      <c r="D1831" s="464"/>
      <c r="E1831" s="464"/>
      <c r="F1831" s="464"/>
    </row>
    <row r="1832" spans="1:6" s="463" customFormat="1">
      <c r="D1832" s="464"/>
      <c r="E1832" s="464"/>
      <c r="F1832" s="464"/>
    </row>
    <row r="1833" spans="1:6" s="463" customFormat="1">
      <c r="D1833" s="464"/>
      <c r="E1833" s="464"/>
      <c r="F1833" s="464"/>
    </row>
    <row r="1834" spans="1:6" s="463" customFormat="1">
      <c r="D1834" s="464"/>
      <c r="E1834" s="464"/>
      <c r="F1834" s="464"/>
    </row>
    <row r="1835" spans="1:6" s="463" customFormat="1">
      <c r="D1835" s="464"/>
      <c r="E1835" s="464"/>
      <c r="F1835" s="464"/>
    </row>
  </sheetData>
  <protectedRanges>
    <protectedRange sqref="F994 F606:F607" name="Range1"/>
    <protectedRange sqref="E994" name="Range1_2"/>
    <protectedRange sqref="E1794:F1795" name="Range1_1_1"/>
    <protectedRange sqref="E897:F898" name="Range1_12"/>
    <protectedRange sqref="F1203:F1204" name="Range1_21"/>
    <protectedRange sqref="F1796:F1800" name="Range1_23"/>
    <protectedRange sqref="F836:F837" name="Range1_21_1_3"/>
    <protectedRange sqref="F843" name="Range1_1"/>
    <protectedRange sqref="F847:F848 F855:F856 E845:F845" name="Range1_11_1"/>
    <protectedRange sqref="F1801:F1802" name="Range1_5"/>
    <protectedRange sqref="F144 F206:F207" name="Range1_6"/>
    <protectedRange sqref="F886:F887 F881" name="Range1_7"/>
    <protectedRange sqref="F882:F885" name="Range1_4_1"/>
    <protectedRange sqref="E877:F879" name="Range1_12_1_1"/>
    <protectedRange sqref="F1298 F1198" name="Range1_11"/>
    <protectedRange sqref="F1188 F1194:F1195 F1197" name="Range1_20_1"/>
    <protectedRange sqref="F1199 F1299:F1300 F1201:F1202" name="Range1_21_1"/>
    <protectedRange sqref="F1193" name="Range1_9_1_1_1"/>
    <protectedRange sqref="F1191:F1192" name="Range1_19_2"/>
    <protectedRange sqref="F1305" name="Range1_3"/>
    <protectedRange sqref="F1297" name="Range1_17"/>
    <protectedRange sqref="F1304 F1307:F1309" name="Range1_19"/>
    <protectedRange sqref="E1792:F1793" name="Range1_3_2"/>
    <protectedRange sqref="F273:F274 F480:F481 F387:F388 F564:F565" name="Range1_4"/>
    <protectedRange sqref="E854:F854" name="Range1_11_1_2"/>
    <protectedRange sqref="E1613:F1613" name="Range1_12_1"/>
    <protectedRange sqref="F1187" name="Range1_20"/>
    <protectedRange sqref="F1190" name="Range1_19_3"/>
    <protectedRange sqref="F1196" name="Range1_16"/>
    <protectedRange sqref="F1375" name="Range1_21_1_3_1"/>
    <protectedRange sqref="F318 F330" name="Range1_14"/>
    <protectedRange sqref="E896:F896" name="Range1_12_6"/>
    <protectedRange sqref="F894:F895" name="Range1_9_3_1"/>
    <protectedRange sqref="F893" name="Range1_9_5"/>
    <protectedRange sqref="F1077 F1091" name="Range1_18_2_1"/>
    <protectedRange sqref="F1185" name="Range1_20_2"/>
    <protectedRange sqref="E1539" name="Range1_10"/>
    <protectedRange sqref="F1562" name="Range1_21_1_3_2_1"/>
    <protectedRange sqref="F1543 F1549:F1550 F1554" name="Range1_10_1"/>
    <protectedRange sqref="F1525" name="Range1_1_1_1"/>
    <protectedRange sqref="F906 F944" name="Range1_15"/>
    <protectedRange sqref="F910" name="Range1_13_3"/>
    <protectedRange sqref="F946:F956" name="Range1_9_1"/>
    <protectedRange sqref="F911" name="Range1_13_1_1"/>
    <protectedRange sqref="F965" name="Range1_16_1_1"/>
    <protectedRange sqref="F979" name="Range1_17_1_1"/>
    <protectedRange sqref="F974" name="Range1_9_1_1_3"/>
    <protectedRange sqref="F957" name="Range1_6_1_1"/>
    <protectedRange sqref="F958:F964" name="Range1_16_2_1"/>
    <protectedRange sqref="F969" name="Range1_7_1_1"/>
    <protectedRange sqref="F967:F968 F971:F973" name="Range1_19_1_1"/>
    <protectedRange sqref="F990:F993" name="Range1_8_1"/>
    <protectedRange sqref="E990:E993" name="Range1_2_2_1"/>
    <protectedRange sqref="F989 F983:F987" name="Range1_18_2_2"/>
    <protectedRange sqref="E989" name="Range1_2_1_1_1"/>
    <protectedRange sqref="F928:F930 F912:F926" name="Range1_13_2_2"/>
    <protectedRange sqref="F927" name="Range1_13_2_1_1"/>
    <protectedRange sqref="F933:F938" name="Range1_13_3_1_1"/>
    <protectedRange sqref="F939" name="Range1_9_1_2_1"/>
    <protectedRange sqref="F931:F932" name="Range1_9_1_4_1_1"/>
    <protectedRange sqref="F940:F943" name="Range1_9_2_1_1"/>
    <protectedRange sqref="F980" name="Range1_9_1_1_2_1"/>
    <protectedRange sqref="F907:F908" name="Range1_13_4_1"/>
    <protectedRange sqref="F909" name="Range1_13_5_1"/>
    <protectedRange sqref="E1700:F1701 E1712:F1713 E1724:F1725 E1736:F1737 E1748:F1749 E1689:F1690 E1758:F1759 E1772:F1773 E1678:F1679" name="Range1_1_1_2"/>
    <protectedRange sqref="F1702:F1706 F1714:F1718 F1726:F1730 F1738:F1742 F1774:F1780 F1680:F1684 F1691:F1695 F1760:F1765 F1771 F1750:F1752" name="Range1_23_1"/>
    <protectedRange sqref="F1696:F1697 F1707:F1708 F1719:F1720 F1731:F1732 F1743:F1744 F1685:F1686 F1753:F1754 F1766:F1767" name="Range1_5_1"/>
    <protectedRange sqref="E1698:F1699 E1710:F1711 E1722:F1723 E1734:F1735 E1746:F1747 E1688:F1688 E1756:F1757 E1769:F1770 E1676:F1677" name="Range1_3_2_1"/>
    <protectedRange sqref="F1782" name="Range1_21_1_3_1_1"/>
  </protectedRanges>
  <mergeCells count="93">
    <mergeCell ref="A1663:B1663"/>
    <mergeCell ref="A1664:A1667"/>
    <mergeCell ref="A1641:A1643"/>
    <mergeCell ref="A1646:B1646"/>
    <mergeCell ref="A1647:A1649"/>
    <mergeCell ref="A1652:B1652"/>
    <mergeCell ref="A1653:A1655"/>
    <mergeCell ref="A1658:B1658"/>
    <mergeCell ref="A1640:B1640"/>
    <mergeCell ref="B123:F123"/>
    <mergeCell ref="B126:E126"/>
    <mergeCell ref="B127:E127"/>
    <mergeCell ref="B128:E128"/>
    <mergeCell ref="B129:E129"/>
    <mergeCell ref="B131:E131"/>
    <mergeCell ref="A1350:D1350"/>
    <mergeCell ref="B1363:F1363"/>
    <mergeCell ref="A1365:B1365"/>
    <mergeCell ref="A1608:B1608"/>
    <mergeCell ref="A1609:A1637"/>
    <mergeCell ref="B121:F121"/>
    <mergeCell ref="B101:F101"/>
    <mergeCell ref="B103:F103"/>
    <mergeCell ref="B105:F105"/>
    <mergeCell ref="B107:F107"/>
    <mergeCell ref="B109:F109"/>
    <mergeCell ref="B110:F110"/>
    <mergeCell ref="B112:F112"/>
    <mergeCell ref="B114:F114"/>
    <mergeCell ref="B116:F116"/>
    <mergeCell ref="B117:F117"/>
    <mergeCell ref="B119:F119"/>
    <mergeCell ref="B99:F99"/>
    <mergeCell ref="B83:F83"/>
    <mergeCell ref="B84:F84"/>
    <mergeCell ref="B85:F85"/>
    <mergeCell ref="B86:F86"/>
    <mergeCell ref="B88:F88"/>
    <mergeCell ref="B90:F90"/>
    <mergeCell ref="B91:F91"/>
    <mergeCell ref="B94:F94"/>
    <mergeCell ref="B95:F95"/>
    <mergeCell ref="B96:F96"/>
    <mergeCell ref="B98:F98"/>
    <mergeCell ref="B82:F82"/>
    <mergeCell ref="B69:F69"/>
    <mergeCell ref="B70:F70"/>
    <mergeCell ref="B71:F71"/>
    <mergeCell ref="B72:F72"/>
    <mergeCell ref="B73:F73"/>
    <mergeCell ref="B74:F74"/>
    <mergeCell ref="B75:F75"/>
    <mergeCell ref="B76:F76"/>
    <mergeCell ref="B77:F77"/>
    <mergeCell ref="B80:F80"/>
    <mergeCell ref="B81:F81"/>
    <mergeCell ref="B68:F68"/>
    <mergeCell ref="B49:F49"/>
    <mergeCell ref="B51:F51"/>
    <mergeCell ref="B52:F52"/>
    <mergeCell ref="B54:F54"/>
    <mergeCell ref="B56:F56"/>
    <mergeCell ref="B58:F58"/>
    <mergeCell ref="B59:F59"/>
    <mergeCell ref="B61:F61"/>
    <mergeCell ref="B63:F63"/>
    <mergeCell ref="B65:D65"/>
    <mergeCell ref="B67:F67"/>
    <mergeCell ref="B47:F47"/>
    <mergeCell ref="A20:B20"/>
    <mergeCell ref="A21:B21"/>
    <mergeCell ref="A24:B24"/>
    <mergeCell ref="A25:B25"/>
    <mergeCell ref="A26:F27"/>
    <mergeCell ref="A28:B28"/>
    <mergeCell ref="A29:B29"/>
    <mergeCell ref="A30:B30"/>
    <mergeCell ref="B42:F42"/>
    <mergeCell ref="B44:F44"/>
    <mergeCell ref="B46:F46"/>
    <mergeCell ref="A13:F13"/>
    <mergeCell ref="A14:B14"/>
    <mergeCell ref="A15:B15"/>
    <mergeCell ref="A16:B16"/>
    <mergeCell ref="A18:B18"/>
    <mergeCell ref="C18:C19"/>
    <mergeCell ref="A19:B19"/>
    <mergeCell ref="A12:B12"/>
    <mergeCell ref="A2:B2"/>
    <mergeCell ref="A3:XFD3"/>
    <mergeCell ref="A6:B6"/>
    <mergeCell ref="A7:B7"/>
    <mergeCell ref="A8:B8"/>
  </mergeCells>
  <pageMargins left="0.7" right="0.7" top="0.75" bottom="0.75" header="0.3" footer="0.3"/>
  <pageSetup paperSize="9" scale="79" fitToHeight="0" orientation="portrait" useFirstPageNumber="1" r:id="rId1"/>
  <headerFooter alignWithMargins="0">
    <oddHeader>&amp;CTROŠKOVNIK ELEKTROINSTALACIJA</oddHeader>
    <oddFooter>&amp;LARHINGTRADE d.o.o. Gajeva 47, Zagreb&amp;R&amp;P</oddFooter>
  </headerFooter>
  <rowBreaks count="64" manualBreakCount="64">
    <brk id="39" max="5" man="1"/>
    <brk id="91" max="5" man="1"/>
    <brk id="132" max="5" man="1"/>
    <brk id="205" max="5" man="1"/>
    <brk id="273" max="5" man="1"/>
    <brk id="336" max="5" man="1"/>
    <brk id="387" max="5" man="1"/>
    <brk id="437" max="5" man="1"/>
    <brk id="507" max="5" man="1"/>
    <brk id="564" max="5" man="1"/>
    <brk id="607" max="5" man="1"/>
    <brk id="623" max="5" man="1"/>
    <brk id="633" max="5" man="1"/>
    <brk id="643" max="5" man="1"/>
    <brk id="654" max="5" man="1"/>
    <brk id="664" max="5" man="1"/>
    <brk id="674" max="5" man="1"/>
    <brk id="684" max="5" man="1"/>
    <brk id="694" max="5" man="1"/>
    <brk id="704" max="5" man="1"/>
    <brk id="714" max="5" man="1"/>
    <brk id="724" max="5" man="1"/>
    <brk id="735" max="5" man="1"/>
    <brk id="744" max="5" man="1"/>
    <brk id="754" max="5" man="1"/>
    <brk id="764" max="5" man="1"/>
    <brk id="774" max="5" man="1"/>
    <brk id="784" max="5" man="1"/>
    <brk id="799" max="5" man="1"/>
    <brk id="819" max="5" man="1"/>
    <brk id="839" max="5" man="1"/>
    <brk id="900" max="5" man="1"/>
    <brk id="968" max="5" man="1"/>
    <brk id="997" max="5" man="1"/>
    <brk id="1031" max="5" man="1"/>
    <brk id="1074" max="5" man="1"/>
    <brk id="1116" max="5" man="1"/>
    <brk id="1160" max="5" man="1"/>
    <brk id="1207" max="5" man="1"/>
    <brk id="1250" max="5" man="1"/>
    <brk id="1273" max="5" man="1"/>
    <brk id="1311" max="5" man="1"/>
    <brk id="1343" max="5" man="1"/>
    <brk id="1379" max="5" man="1"/>
    <brk id="1390" max="5" man="1"/>
    <brk id="1402" max="5" man="1"/>
    <brk id="1406" max="5" man="1"/>
    <brk id="1414" max="5" man="1"/>
    <brk id="1422" max="5" man="1"/>
    <brk id="1428" max="5" man="1"/>
    <brk id="1444" max="5" man="1"/>
    <brk id="1473" max="5" man="1"/>
    <brk id="1478" max="5" man="1"/>
    <brk id="1495" max="5" man="1"/>
    <brk id="1533" max="5" man="1"/>
    <brk id="1565" max="5" man="1"/>
    <brk id="1603" max="5" man="1"/>
    <brk id="1650" max="5" man="1"/>
    <brk id="1671" max="5" man="1"/>
    <brk id="1687" max="5" man="1"/>
    <brk id="1696" max="5" man="1"/>
    <brk id="1736" max="5" man="1"/>
    <brk id="1786" max="5" man="1"/>
    <brk id="1807"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46943-8DA5-41F9-B85F-8C95D40A4CD9}">
  <sheetPr>
    <tabColor rgb="FF92D050"/>
    <pageSetUpPr fitToPage="1"/>
  </sheetPr>
  <dimension ref="A2:BK311"/>
  <sheetViews>
    <sheetView showZeros="0" view="pageBreakPreview" topLeftCell="A280" zoomScale="71" zoomScaleNormal="100" zoomScaleSheetLayoutView="71" zoomScalePageLayoutView="80" workbookViewId="0">
      <selection activeCell="B304" sqref="B304"/>
    </sheetView>
  </sheetViews>
  <sheetFormatPr defaultRowHeight="16"/>
  <cols>
    <col min="1" max="1" width="7" style="518" customWidth="1"/>
    <col min="2" max="2" width="53.7265625" style="494" customWidth="1"/>
    <col min="3" max="3" width="7.453125" style="495" customWidth="1"/>
    <col min="4" max="4" width="7.453125" style="496" customWidth="1"/>
    <col min="5" max="5" width="11" style="497" customWidth="1"/>
    <col min="6" max="6" width="12.81640625" style="497" customWidth="1"/>
    <col min="7" max="7" width="16.1796875" style="480" customWidth="1"/>
    <col min="8" max="256" width="9.1796875" style="480"/>
    <col min="257" max="257" width="7" style="480" customWidth="1"/>
    <col min="258" max="258" width="53.7265625" style="480" customWidth="1"/>
    <col min="259" max="260" width="7.453125" style="480" customWidth="1"/>
    <col min="261" max="261" width="11" style="480" customWidth="1"/>
    <col min="262" max="262" width="12.81640625" style="480" customWidth="1"/>
    <col min="263" max="263" width="16.1796875" style="480" customWidth="1"/>
    <col min="264" max="512" width="9.1796875" style="480"/>
    <col min="513" max="513" width="7" style="480" customWidth="1"/>
    <col min="514" max="514" width="53.7265625" style="480" customWidth="1"/>
    <col min="515" max="516" width="7.453125" style="480" customWidth="1"/>
    <col min="517" max="517" width="11" style="480" customWidth="1"/>
    <col min="518" max="518" width="12.81640625" style="480" customWidth="1"/>
    <col min="519" max="519" width="16.1796875" style="480" customWidth="1"/>
    <col min="520" max="768" width="9.1796875" style="480"/>
    <col min="769" max="769" width="7" style="480" customWidth="1"/>
    <col min="770" max="770" width="53.7265625" style="480" customWidth="1"/>
    <col min="771" max="772" width="7.453125" style="480" customWidth="1"/>
    <col min="773" max="773" width="11" style="480" customWidth="1"/>
    <col min="774" max="774" width="12.81640625" style="480" customWidth="1"/>
    <col min="775" max="775" width="16.1796875" style="480" customWidth="1"/>
    <col min="776" max="1024" width="9.1796875" style="480"/>
    <col min="1025" max="1025" width="7" style="480" customWidth="1"/>
    <col min="1026" max="1026" width="53.7265625" style="480" customWidth="1"/>
    <col min="1027" max="1028" width="7.453125" style="480" customWidth="1"/>
    <col min="1029" max="1029" width="11" style="480" customWidth="1"/>
    <col min="1030" max="1030" width="12.81640625" style="480" customWidth="1"/>
    <col min="1031" max="1031" width="16.1796875" style="480" customWidth="1"/>
    <col min="1032" max="1280" width="9.1796875" style="480"/>
    <col min="1281" max="1281" width="7" style="480" customWidth="1"/>
    <col min="1282" max="1282" width="53.7265625" style="480" customWidth="1"/>
    <col min="1283" max="1284" width="7.453125" style="480" customWidth="1"/>
    <col min="1285" max="1285" width="11" style="480" customWidth="1"/>
    <col min="1286" max="1286" width="12.81640625" style="480" customWidth="1"/>
    <col min="1287" max="1287" width="16.1796875" style="480" customWidth="1"/>
    <col min="1288" max="1536" width="9.1796875" style="480"/>
    <col min="1537" max="1537" width="7" style="480" customWidth="1"/>
    <col min="1538" max="1538" width="53.7265625" style="480" customWidth="1"/>
    <col min="1539" max="1540" width="7.453125" style="480" customWidth="1"/>
    <col min="1541" max="1541" width="11" style="480" customWidth="1"/>
    <col min="1542" max="1542" width="12.81640625" style="480" customWidth="1"/>
    <col min="1543" max="1543" width="16.1796875" style="480" customWidth="1"/>
    <col min="1544" max="1792" width="9.1796875" style="480"/>
    <col min="1793" max="1793" width="7" style="480" customWidth="1"/>
    <col min="1794" max="1794" width="53.7265625" style="480" customWidth="1"/>
    <col min="1795" max="1796" width="7.453125" style="480" customWidth="1"/>
    <col min="1797" max="1797" width="11" style="480" customWidth="1"/>
    <col min="1798" max="1798" width="12.81640625" style="480" customWidth="1"/>
    <col min="1799" max="1799" width="16.1796875" style="480" customWidth="1"/>
    <col min="1800" max="2048" width="9.1796875" style="480"/>
    <col min="2049" max="2049" width="7" style="480" customWidth="1"/>
    <col min="2050" max="2050" width="53.7265625" style="480" customWidth="1"/>
    <col min="2051" max="2052" width="7.453125" style="480" customWidth="1"/>
    <col min="2053" max="2053" width="11" style="480" customWidth="1"/>
    <col min="2054" max="2054" width="12.81640625" style="480" customWidth="1"/>
    <col min="2055" max="2055" width="16.1796875" style="480" customWidth="1"/>
    <col min="2056" max="2304" width="9.1796875" style="480"/>
    <col min="2305" max="2305" width="7" style="480" customWidth="1"/>
    <col min="2306" max="2306" width="53.7265625" style="480" customWidth="1"/>
    <col min="2307" max="2308" width="7.453125" style="480" customWidth="1"/>
    <col min="2309" max="2309" width="11" style="480" customWidth="1"/>
    <col min="2310" max="2310" width="12.81640625" style="480" customWidth="1"/>
    <col min="2311" max="2311" width="16.1796875" style="480" customWidth="1"/>
    <col min="2312" max="2560" width="9.1796875" style="480"/>
    <col min="2561" max="2561" width="7" style="480" customWidth="1"/>
    <col min="2562" max="2562" width="53.7265625" style="480" customWidth="1"/>
    <col min="2563" max="2564" width="7.453125" style="480" customWidth="1"/>
    <col min="2565" max="2565" width="11" style="480" customWidth="1"/>
    <col min="2566" max="2566" width="12.81640625" style="480" customWidth="1"/>
    <col min="2567" max="2567" width="16.1796875" style="480" customWidth="1"/>
    <col min="2568" max="2816" width="9.1796875" style="480"/>
    <col min="2817" max="2817" width="7" style="480" customWidth="1"/>
    <col min="2818" max="2818" width="53.7265625" style="480" customWidth="1"/>
    <col min="2819" max="2820" width="7.453125" style="480" customWidth="1"/>
    <col min="2821" max="2821" width="11" style="480" customWidth="1"/>
    <col min="2822" max="2822" width="12.81640625" style="480" customWidth="1"/>
    <col min="2823" max="2823" width="16.1796875" style="480" customWidth="1"/>
    <col min="2824" max="3072" width="9.1796875" style="480"/>
    <col min="3073" max="3073" width="7" style="480" customWidth="1"/>
    <col min="3074" max="3074" width="53.7265625" style="480" customWidth="1"/>
    <col min="3075" max="3076" width="7.453125" style="480" customWidth="1"/>
    <col min="3077" max="3077" width="11" style="480" customWidth="1"/>
    <col min="3078" max="3078" width="12.81640625" style="480" customWidth="1"/>
    <col min="3079" max="3079" width="16.1796875" style="480" customWidth="1"/>
    <col min="3080" max="3328" width="9.1796875" style="480"/>
    <col min="3329" max="3329" width="7" style="480" customWidth="1"/>
    <col min="3330" max="3330" width="53.7265625" style="480" customWidth="1"/>
    <col min="3331" max="3332" width="7.453125" style="480" customWidth="1"/>
    <col min="3333" max="3333" width="11" style="480" customWidth="1"/>
    <col min="3334" max="3334" width="12.81640625" style="480" customWidth="1"/>
    <col min="3335" max="3335" width="16.1796875" style="480" customWidth="1"/>
    <col min="3336" max="3584" width="9.1796875" style="480"/>
    <col min="3585" max="3585" width="7" style="480" customWidth="1"/>
    <col min="3586" max="3586" width="53.7265625" style="480" customWidth="1"/>
    <col min="3587" max="3588" width="7.453125" style="480" customWidth="1"/>
    <col min="3589" max="3589" width="11" style="480" customWidth="1"/>
    <col min="3590" max="3590" width="12.81640625" style="480" customWidth="1"/>
    <col min="3591" max="3591" width="16.1796875" style="480" customWidth="1"/>
    <col min="3592" max="3840" width="9.1796875" style="480"/>
    <col min="3841" max="3841" width="7" style="480" customWidth="1"/>
    <col min="3842" max="3842" width="53.7265625" style="480" customWidth="1"/>
    <col min="3843" max="3844" width="7.453125" style="480" customWidth="1"/>
    <col min="3845" max="3845" width="11" style="480" customWidth="1"/>
    <col min="3846" max="3846" width="12.81640625" style="480" customWidth="1"/>
    <col min="3847" max="3847" width="16.1796875" style="480" customWidth="1"/>
    <col min="3848" max="4096" width="9.1796875" style="480"/>
    <col min="4097" max="4097" width="7" style="480" customWidth="1"/>
    <col min="4098" max="4098" width="53.7265625" style="480" customWidth="1"/>
    <col min="4099" max="4100" width="7.453125" style="480" customWidth="1"/>
    <col min="4101" max="4101" width="11" style="480" customWidth="1"/>
    <col min="4102" max="4102" width="12.81640625" style="480" customWidth="1"/>
    <col min="4103" max="4103" width="16.1796875" style="480" customWidth="1"/>
    <col min="4104" max="4352" width="9.1796875" style="480"/>
    <col min="4353" max="4353" width="7" style="480" customWidth="1"/>
    <col min="4354" max="4354" width="53.7265625" style="480" customWidth="1"/>
    <col min="4355" max="4356" width="7.453125" style="480" customWidth="1"/>
    <col min="4357" max="4357" width="11" style="480" customWidth="1"/>
    <col min="4358" max="4358" width="12.81640625" style="480" customWidth="1"/>
    <col min="4359" max="4359" width="16.1796875" style="480" customWidth="1"/>
    <col min="4360" max="4608" width="9.1796875" style="480"/>
    <col min="4609" max="4609" width="7" style="480" customWidth="1"/>
    <col min="4610" max="4610" width="53.7265625" style="480" customWidth="1"/>
    <col min="4611" max="4612" width="7.453125" style="480" customWidth="1"/>
    <col min="4613" max="4613" width="11" style="480" customWidth="1"/>
    <col min="4614" max="4614" width="12.81640625" style="480" customWidth="1"/>
    <col min="4615" max="4615" width="16.1796875" style="480" customWidth="1"/>
    <col min="4616" max="4864" width="9.1796875" style="480"/>
    <col min="4865" max="4865" width="7" style="480" customWidth="1"/>
    <col min="4866" max="4866" width="53.7265625" style="480" customWidth="1"/>
    <col min="4867" max="4868" width="7.453125" style="480" customWidth="1"/>
    <col min="4869" max="4869" width="11" style="480" customWidth="1"/>
    <col min="4870" max="4870" width="12.81640625" style="480" customWidth="1"/>
    <col min="4871" max="4871" width="16.1796875" style="480" customWidth="1"/>
    <col min="4872" max="5120" width="9.1796875" style="480"/>
    <col min="5121" max="5121" width="7" style="480" customWidth="1"/>
    <col min="5122" max="5122" width="53.7265625" style="480" customWidth="1"/>
    <col min="5123" max="5124" width="7.453125" style="480" customWidth="1"/>
    <col min="5125" max="5125" width="11" style="480" customWidth="1"/>
    <col min="5126" max="5126" width="12.81640625" style="480" customWidth="1"/>
    <col min="5127" max="5127" width="16.1796875" style="480" customWidth="1"/>
    <col min="5128" max="5376" width="9.1796875" style="480"/>
    <col min="5377" max="5377" width="7" style="480" customWidth="1"/>
    <col min="5378" max="5378" width="53.7265625" style="480" customWidth="1"/>
    <col min="5379" max="5380" width="7.453125" style="480" customWidth="1"/>
    <col min="5381" max="5381" width="11" style="480" customWidth="1"/>
    <col min="5382" max="5382" width="12.81640625" style="480" customWidth="1"/>
    <col min="5383" max="5383" width="16.1796875" style="480" customWidth="1"/>
    <col min="5384" max="5632" width="9.1796875" style="480"/>
    <col min="5633" max="5633" width="7" style="480" customWidth="1"/>
    <col min="5634" max="5634" width="53.7265625" style="480" customWidth="1"/>
    <col min="5635" max="5636" width="7.453125" style="480" customWidth="1"/>
    <col min="5637" max="5637" width="11" style="480" customWidth="1"/>
    <col min="5638" max="5638" width="12.81640625" style="480" customWidth="1"/>
    <col min="5639" max="5639" width="16.1796875" style="480" customWidth="1"/>
    <col min="5640" max="5888" width="9.1796875" style="480"/>
    <col min="5889" max="5889" width="7" style="480" customWidth="1"/>
    <col min="5890" max="5890" width="53.7265625" style="480" customWidth="1"/>
    <col min="5891" max="5892" width="7.453125" style="480" customWidth="1"/>
    <col min="5893" max="5893" width="11" style="480" customWidth="1"/>
    <col min="5894" max="5894" width="12.81640625" style="480" customWidth="1"/>
    <col min="5895" max="5895" width="16.1796875" style="480" customWidth="1"/>
    <col min="5896" max="6144" width="9.1796875" style="480"/>
    <col min="6145" max="6145" width="7" style="480" customWidth="1"/>
    <col min="6146" max="6146" width="53.7265625" style="480" customWidth="1"/>
    <col min="6147" max="6148" width="7.453125" style="480" customWidth="1"/>
    <col min="6149" max="6149" width="11" style="480" customWidth="1"/>
    <col min="6150" max="6150" width="12.81640625" style="480" customWidth="1"/>
    <col min="6151" max="6151" width="16.1796875" style="480" customWidth="1"/>
    <col min="6152" max="6400" width="9.1796875" style="480"/>
    <col min="6401" max="6401" width="7" style="480" customWidth="1"/>
    <col min="6402" max="6402" width="53.7265625" style="480" customWidth="1"/>
    <col min="6403" max="6404" width="7.453125" style="480" customWidth="1"/>
    <col min="6405" max="6405" width="11" style="480" customWidth="1"/>
    <col min="6406" max="6406" width="12.81640625" style="480" customWidth="1"/>
    <col min="6407" max="6407" width="16.1796875" style="480" customWidth="1"/>
    <col min="6408" max="6656" width="9.1796875" style="480"/>
    <col min="6657" max="6657" width="7" style="480" customWidth="1"/>
    <col min="6658" max="6658" width="53.7265625" style="480" customWidth="1"/>
    <col min="6659" max="6660" width="7.453125" style="480" customWidth="1"/>
    <col min="6661" max="6661" width="11" style="480" customWidth="1"/>
    <col min="6662" max="6662" width="12.81640625" style="480" customWidth="1"/>
    <col min="6663" max="6663" width="16.1796875" style="480" customWidth="1"/>
    <col min="6664" max="6912" width="9.1796875" style="480"/>
    <col min="6913" max="6913" width="7" style="480" customWidth="1"/>
    <col min="6914" max="6914" width="53.7265625" style="480" customWidth="1"/>
    <col min="6915" max="6916" width="7.453125" style="480" customWidth="1"/>
    <col min="6917" max="6917" width="11" style="480" customWidth="1"/>
    <col min="6918" max="6918" width="12.81640625" style="480" customWidth="1"/>
    <col min="6919" max="6919" width="16.1796875" style="480" customWidth="1"/>
    <col min="6920" max="7168" width="9.1796875" style="480"/>
    <col min="7169" max="7169" width="7" style="480" customWidth="1"/>
    <col min="7170" max="7170" width="53.7265625" style="480" customWidth="1"/>
    <col min="7171" max="7172" width="7.453125" style="480" customWidth="1"/>
    <col min="7173" max="7173" width="11" style="480" customWidth="1"/>
    <col min="7174" max="7174" width="12.81640625" style="480" customWidth="1"/>
    <col min="7175" max="7175" width="16.1796875" style="480" customWidth="1"/>
    <col min="7176" max="7424" width="9.1796875" style="480"/>
    <col min="7425" max="7425" width="7" style="480" customWidth="1"/>
    <col min="7426" max="7426" width="53.7265625" style="480" customWidth="1"/>
    <col min="7427" max="7428" width="7.453125" style="480" customWidth="1"/>
    <col min="7429" max="7429" width="11" style="480" customWidth="1"/>
    <col min="7430" max="7430" width="12.81640625" style="480" customWidth="1"/>
    <col min="7431" max="7431" width="16.1796875" style="480" customWidth="1"/>
    <col min="7432" max="7680" width="9.1796875" style="480"/>
    <col min="7681" max="7681" width="7" style="480" customWidth="1"/>
    <col min="7682" max="7682" width="53.7265625" style="480" customWidth="1"/>
    <col min="7683" max="7684" width="7.453125" style="480" customWidth="1"/>
    <col min="7685" max="7685" width="11" style="480" customWidth="1"/>
    <col min="7686" max="7686" width="12.81640625" style="480" customWidth="1"/>
    <col min="7687" max="7687" width="16.1796875" style="480" customWidth="1"/>
    <col min="7688" max="7936" width="9.1796875" style="480"/>
    <col min="7937" max="7937" width="7" style="480" customWidth="1"/>
    <col min="7938" max="7938" width="53.7265625" style="480" customWidth="1"/>
    <col min="7939" max="7940" width="7.453125" style="480" customWidth="1"/>
    <col min="7941" max="7941" width="11" style="480" customWidth="1"/>
    <col min="7942" max="7942" width="12.81640625" style="480" customWidth="1"/>
    <col min="7943" max="7943" width="16.1796875" style="480" customWidth="1"/>
    <col min="7944" max="8192" width="9.1796875" style="480"/>
    <col min="8193" max="8193" width="7" style="480" customWidth="1"/>
    <col min="8194" max="8194" width="53.7265625" style="480" customWidth="1"/>
    <col min="8195" max="8196" width="7.453125" style="480" customWidth="1"/>
    <col min="8197" max="8197" width="11" style="480" customWidth="1"/>
    <col min="8198" max="8198" width="12.81640625" style="480" customWidth="1"/>
    <col min="8199" max="8199" width="16.1796875" style="480" customWidth="1"/>
    <col min="8200" max="8448" width="9.1796875" style="480"/>
    <col min="8449" max="8449" width="7" style="480" customWidth="1"/>
    <col min="8450" max="8450" width="53.7265625" style="480" customWidth="1"/>
    <col min="8451" max="8452" width="7.453125" style="480" customWidth="1"/>
    <col min="8453" max="8453" width="11" style="480" customWidth="1"/>
    <col min="8454" max="8454" width="12.81640625" style="480" customWidth="1"/>
    <col min="8455" max="8455" width="16.1796875" style="480" customWidth="1"/>
    <col min="8456" max="8704" width="9.1796875" style="480"/>
    <col min="8705" max="8705" width="7" style="480" customWidth="1"/>
    <col min="8706" max="8706" width="53.7265625" style="480" customWidth="1"/>
    <col min="8707" max="8708" width="7.453125" style="480" customWidth="1"/>
    <col min="8709" max="8709" width="11" style="480" customWidth="1"/>
    <col min="8710" max="8710" width="12.81640625" style="480" customWidth="1"/>
    <col min="8711" max="8711" width="16.1796875" style="480" customWidth="1"/>
    <col min="8712" max="8960" width="9.1796875" style="480"/>
    <col min="8961" max="8961" width="7" style="480" customWidth="1"/>
    <col min="8962" max="8962" width="53.7265625" style="480" customWidth="1"/>
    <col min="8963" max="8964" width="7.453125" style="480" customWidth="1"/>
    <col min="8965" max="8965" width="11" style="480" customWidth="1"/>
    <col min="8966" max="8966" width="12.81640625" style="480" customWidth="1"/>
    <col min="8967" max="8967" width="16.1796875" style="480" customWidth="1"/>
    <col min="8968" max="9216" width="9.1796875" style="480"/>
    <col min="9217" max="9217" width="7" style="480" customWidth="1"/>
    <col min="9218" max="9218" width="53.7265625" style="480" customWidth="1"/>
    <col min="9219" max="9220" width="7.453125" style="480" customWidth="1"/>
    <col min="9221" max="9221" width="11" style="480" customWidth="1"/>
    <col min="9222" max="9222" width="12.81640625" style="480" customWidth="1"/>
    <col min="9223" max="9223" width="16.1796875" style="480" customWidth="1"/>
    <col min="9224" max="9472" width="9.1796875" style="480"/>
    <col min="9473" max="9473" width="7" style="480" customWidth="1"/>
    <col min="9474" max="9474" width="53.7265625" style="480" customWidth="1"/>
    <col min="9475" max="9476" width="7.453125" style="480" customWidth="1"/>
    <col min="9477" max="9477" width="11" style="480" customWidth="1"/>
    <col min="9478" max="9478" width="12.81640625" style="480" customWidth="1"/>
    <col min="9479" max="9479" width="16.1796875" style="480" customWidth="1"/>
    <col min="9480" max="9728" width="9.1796875" style="480"/>
    <col min="9729" max="9729" width="7" style="480" customWidth="1"/>
    <col min="9730" max="9730" width="53.7265625" style="480" customWidth="1"/>
    <col min="9731" max="9732" width="7.453125" style="480" customWidth="1"/>
    <col min="9733" max="9733" width="11" style="480" customWidth="1"/>
    <col min="9734" max="9734" width="12.81640625" style="480" customWidth="1"/>
    <col min="9735" max="9735" width="16.1796875" style="480" customWidth="1"/>
    <col min="9736" max="9984" width="9.1796875" style="480"/>
    <col min="9985" max="9985" width="7" style="480" customWidth="1"/>
    <col min="9986" max="9986" width="53.7265625" style="480" customWidth="1"/>
    <col min="9987" max="9988" width="7.453125" style="480" customWidth="1"/>
    <col min="9989" max="9989" width="11" style="480" customWidth="1"/>
    <col min="9990" max="9990" width="12.81640625" style="480" customWidth="1"/>
    <col min="9991" max="9991" width="16.1796875" style="480" customWidth="1"/>
    <col min="9992" max="10240" width="9.1796875" style="480"/>
    <col min="10241" max="10241" width="7" style="480" customWidth="1"/>
    <col min="10242" max="10242" width="53.7265625" style="480" customWidth="1"/>
    <col min="10243" max="10244" width="7.453125" style="480" customWidth="1"/>
    <col min="10245" max="10245" width="11" style="480" customWidth="1"/>
    <col min="10246" max="10246" width="12.81640625" style="480" customWidth="1"/>
    <col min="10247" max="10247" width="16.1796875" style="480" customWidth="1"/>
    <col min="10248" max="10496" width="9.1796875" style="480"/>
    <col min="10497" max="10497" width="7" style="480" customWidth="1"/>
    <col min="10498" max="10498" width="53.7265625" style="480" customWidth="1"/>
    <col min="10499" max="10500" width="7.453125" style="480" customWidth="1"/>
    <col min="10501" max="10501" width="11" style="480" customWidth="1"/>
    <col min="10502" max="10502" width="12.81640625" style="480" customWidth="1"/>
    <col min="10503" max="10503" width="16.1796875" style="480" customWidth="1"/>
    <col min="10504" max="10752" width="9.1796875" style="480"/>
    <col min="10753" max="10753" width="7" style="480" customWidth="1"/>
    <col min="10754" max="10754" width="53.7265625" style="480" customWidth="1"/>
    <col min="10755" max="10756" width="7.453125" style="480" customWidth="1"/>
    <col min="10757" max="10757" width="11" style="480" customWidth="1"/>
    <col min="10758" max="10758" width="12.81640625" style="480" customWidth="1"/>
    <col min="10759" max="10759" width="16.1796875" style="480" customWidth="1"/>
    <col min="10760" max="11008" width="9.1796875" style="480"/>
    <col min="11009" max="11009" width="7" style="480" customWidth="1"/>
    <col min="11010" max="11010" width="53.7265625" style="480" customWidth="1"/>
    <col min="11011" max="11012" width="7.453125" style="480" customWidth="1"/>
    <col min="11013" max="11013" width="11" style="480" customWidth="1"/>
    <col min="11014" max="11014" width="12.81640625" style="480" customWidth="1"/>
    <col min="11015" max="11015" width="16.1796875" style="480" customWidth="1"/>
    <col min="11016" max="11264" width="9.1796875" style="480"/>
    <col min="11265" max="11265" width="7" style="480" customWidth="1"/>
    <col min="11266" max="11266" width="53.7265625" style="480" customWidth="1"/>
    <col min="11267" max="11268" width="7.453125" style="480" customWidth="1"/>
    <col min="11269" max="11269" width="11" style="480" customWidth="1"/>
    <col min="11270" max="11270" width="12.81640625" style="480" customWidth="1"/>
    <col min="11271" max="11271" width="16.1796875" style="480" customWidth="1"/>
    <col min="11272" max="11520" width="9.1796875" style="480"/>
    <col min="11521" max="11521" width="7" style="480" customWidth="1"/>
    <col min="11522" max="11522" width="53.7265625" style="480" customWidth="1"/>
    <col min="11523" max="11524" width="7.453125" style="480" customWidth="1"/>
    <col min="11525" max="11525" width="11" style="480" customWidth="1"/>
    <col min="11526" max="11526" width="12.81640625" style="480" customWidth="1"/>
    <col min="11527" max="11527" width="16.1796875" style="480" customWidth="1"/>
    <col min="11528" max="11776" width="9.1796875" style="480"/>
    <col min="11777" max="11777" width="7" style="480" customWidth="1"/>
    <col min="11778" max="11778" width="53.7265625" style="480" customWidth="1"/>
    <col min="11779" max="11780" width="7.453125" style="480" customWidth="1"/>
    <col min="11781" max="11781" width="11" style="480" customWidth="1"/>
    <col min="11782" max="11782" width="12.81640625" style="480" customWidth="1"/>
    <col min="11783" max="11783" width="16.1796875" style="480" customWidth="1"/>
    <col min="11784" max="12032" width="9.1796875" style="480"/>
    <col min="12033" max="12033" width="7" style="480" customWidth="1"/>
    <col min="12034" max="12034" width="53.7265625" style="480" customWidth="1"/>
    <col min="12035" max="12036" width="7.453125" style="480" customWidth="1"/>
    <col min="12037" max="12037" width="11" style="480" customWidth="1"/>
    <col min="12038" max="12038" width="12.81640625" style="480" customWidth="1"/>
    <col min="12039" max="12039" width="16.1796875" style="480" customWidth="1"/>
    <col min="12040" max="12288" width="9.1796875" style="480"/>
    <col min="12289" max="12289" width="7" style="480" customWidth="1"/>
    <col min="12290" max="12290" width="53.7265625" style="480" customWidth="1"/>
    <col min="12291" max="12292" width="7.453125" style="480" customWidth="1"/>
    <col min="12293" max="12293" width="11" style="480" customWidth="1"/>
    <col min="12294" max="12294" width="12.81640625" style="480" customWidth="1"/>
    <col min="12295" max="12295" width="16.1796875" style="480" customWidth="1"/>
    <col min="12296" max="12544" width="9.1796875" style="480"/>
    <col min="12545" max="12545" width="7" style="480" customWidth="1"/>
    <col min="12546" max="12546" width="53.7265625" style="480" customWidth="1"/>
    <col min="12547" max="12548" width="7.453125" style="480" customWidth="1"/>
    <col min="12549" max="12549" width="11" style="480" customWidth="1"/>
    <col min="12550" max="12550" width="12.81640625" style="480" customWidth="1"/>
    <col min="12551" max="12551" width="16.1796875" style="480" customWidth="1"/>
    <col min="12552" max="12800" width="9.1796875" style="480"/>
    <col min="12801" max="12801" width="7" style="480" customWidth="1"/>
    <col min="12802" max="12802" width="53.7265625" style="480" customWidth="1"/>
    <col min="12803" max="12804" width="7.453125" style="480" customWidth="1"/>
    <col min="12805" max="12805" width="11" style="480" customWidth="1"/>
    <col min="12806" max="12806" width="12.81640625" style="480" customWidth="1"/>
    <col min="12807" max="12807" width="16.1796875" style="480" customWidth="1"/>
    <col min="12808" max="13056" width="9.1796875" style="480"/>
    <col min="13057" max="13057" width="7" style="480" customWidth="1"/>
    <col min="13058" max="13058" width="53.7265625" style="480" customWidth="1"/>
    <col min="13059" max="13060" width="7.453125" style="480" customWidth="1"/>
    <col min="13061" max="13061" width="11" style="480" customWidth="1"/>
    <col min="13062" max="13062" width="12.81640625" style="480" customWidth="1"/>
    <col min="13063" max="13063" width="16.1796875" style="480" customWidth="1"/>
    <col min="13064" max="13312" width="9.1796875" style="480"/>
    <col min="13313" max="13313" width="7" style="480" customWidth="1"/>
    <col min="13314" max="13314" width="53.7265625" style="480" customWidth="1"/>
    <col min="13315" max="13316" width="7.453125" style="480" customWidth="1"/>
    <col min="13317" max="13317" width="11" style="480" customWidth="1"/>
    <col min="13318" max="13318" width="12.81640625" style="480" customWidth="1"/>
    <col min="13319" max="13319" width="16.1796875" style="480" customWidth="1"/>
    <col min="13320" max="13568" width="9.1796875" style="480"/>
    <col min="13569" max="13569" width="7" style="480" customWidth="1"/>
    <col min="13570" max="13570" width="53.7265625" style="480" customWidth="1"/>
    <col min="13571" max="13572" width="7.453125" style="480" customWidth="1"/>
    <col min="13573" max="13573" width="11" style="480" customWidth="1"/>
    <col min="13574" max="13574" width="12.81640625" style="480" customWidth="1"/>
    <col min="13575" max="13575" width="16.1796875" style="480" customWidth="1"/>
    <col min="13576" max="13824" width="9.1796875" style="480"/>
    <col min="13825" max="13825" width="7" style="480" customWidth="1"/>
    <col min="13826" max="13826" width="53.7265625" style="480" customWidth="1"/>
    <col min="13827" max="13828" width="7.453125" style="480" customWidth="1"/>
    <col min="13829" max="13829" width="11" style="480" customWidth="1"/>
    <col min="13830" max="13830" width="12.81640625" style="480" customWidth="1"/>
    <col min="13831" max="13831" width="16.1796875" style="480" customWidth="1"/>
    <col min="13832" max="14080" width="9.1796875" style="480"/>
    <col min="14081" max="14081" width="7" style="480" customWidth="1"/>
    <col min="14082" max="14082" width="53.7265625" style="480" customWidth="1"/>
    <col min="14083" max="14084" width="7.453125" style="480" customWidth="1"/>
    <col min="14085" max="14085" width="11" style="480" customWidth="1"/>
    <col min="14086" max="14086" width="12.81640625" style="480" customWidth="1"/>
    <col min="14087" max="14087" width="16.1796875" style="480" customWidth="1"/>
    <col min="14088" max="14336" width="9.1796875" style="480"/>
    <col min="14337" max="14337" width="7" style="480" customWidth="1"/>
    <col min="14338" max="14338" width="53.7265625" style="480" customWidth="1"/>
    <col min="14339" max="14340" width="7.453125" style="480" customWidth="1"/>
    <col min="14341" max="14341" width="11" style="480" customWidth="1"/>
    <col min="14342" max="14342" width="12.81640625" style="480" customWidth="1"/>
    <col min="14343" max="14343" width="16.1796875" style="480" customWidth="1"/>
    <col min="14344" max="14592" width="9.1796875" style="480"/>
    <col min="14593" max="14593" width="7" style="480" customWidth="1"/>
    <col min="14594" max="14594" width="53.7265625" style="480" customWidth="1"/>
    <col min="14595" max="14596" width="7.453125" style="480" customWidth="1"/>
    <col min="14597" max="14597" width="11" style="480" customWidth="1"/>
    <col min="14598" max="14598" width="12.81640625" style="480" customWidth="1"/>
    <col min="14599" max="14599" width="16.1796875" style="480" customWidth="1"/>
    <col min="14600" max="14848" width="9.1796875" style="480"/>
    <col min="14849" max="14849" width="7" style="480" customWidth="1"/>
    <col min="14850" max="14850" width="53.7265625" style="480" customWidth="1"/>
    <col min="14851" max="14852" width="7.453125" style="480" customWidth="1"/>
    <col min="14853" max="14853" width="11" style="480" customWidth="1"/>
    <col min="14854" max="14854" width="12.81640625" style="480" customWidth="1"/>
    <col min="14855" max="14855" width="16.1796875" style="480" customWidth="1"/>
    <col min="14856" max="15104" width="9.1796875" style="480"/>
    <col min="15105" max="15105" width="7" style="480" customWidth="1"/>
    <col min="15106" max="15106" width="53.7265625" style="480" customWidth="1"/>
    <col min="15107" max="15108" width="7.453125" style="480" customWidth="1"/>
    <col min="15109" max="15109" width="11" style="480" customWidth="1"/>
    <col min="15110" max="15110" width="12.81640625" style="480" customWidth="1"/>
    <col min="15111" max="15111" width="16.1796875" style="480" customWidth="1"/>
    <col min="15112" max="15360" width="9.1796875" style="480"/>
    <col min="15361" max="15361" width="7" style="480" customWidth="1"/>
    <col min="15362" max="15362" width="53.7265625" style="480" customWidth="1"/>
    <col min="15363" max="15364" width="7.453125" style="480" customWidth="1"/>
    <col min="15365" max="15365" width="11" style="480" customWidth="1"/>
    <col min="15366" max="15366" width="12.81640625" style="480" customWidth="1"/>
    <col min="15367" max="15367" width="16.1796875" style="480" customWidth="1"/>
    <col min="15368" max="15616" width="9.1796875" style="480"/>
    <col min="15617" max="15617" width="7" style="480" customWidth="1"/>
    <col min="15618" max="15618" width="53.7265625" style="480" customWidth="1"/>
    <col min="15619" max="15620" width="7.453125" style="480" customWidth="1"/>
    <col min="15621" max="15621" width="11" style="480" customWidth="1"/>
    <col min="15622" max="15622" width="12.81640625" style="480" customWidth="1"/>
    <col min="15623" max="15623" width="16.1796875" style="480" customWidth="1"/>
    <col min="15624" max="15872" width="9.1796875" style="480"/>
    <col min="15873" max="15873" width="7" style="480" customWidth="1"/>
    <col min="15874" max="15874" width="53.7265625" style="480" customWidth="1"/>
    <col min="15875" max="15876" width="7.453125" style="480" customWidth="1"/>
    <col min="15877" max="15877" width="11" style="480" customWidth="1"/>
    <col min="15878" max="15878" width="12.81640625" style="480" customWidth="1"/>
    <col min="15879" max="15879" width="16.1796875" style="480" customWidth="1"/>
    <col min="15880" max="16128" width="9.1796875" style="480"/>
    <col min="16129" max="16129" width="7" style="480" customWidth="1"/>
    <col min="16130" max="16130" width="53.7265625" style="480" customWidth="1"/>
    <col min="16131" max="16132" width="7.453125" style="480" customWidth="1"/>
    <col min="16133" max="16133" width="11" style="480" customWidth="1"/>
    <col min="16134" max="16134" width="12.81640625" style="480" customWidth="1"/>
    <col min="16135" max="16135" width="16.1796875" style="480" customWidth="1"/>
    <col min="16136" max="16384" width="9.1796875" style="480"/>
  </cols>
  <sheetData>
    <row r="2" spans="1:6" ht="18">
      <c r="A2" s="1270"/>
      <c r="B2" s="1270"/>
      <c r="C2" s="1170"/>
      <c r="D2" s="1170"/>
      <c r="E2" s="1170"/>
      <c r="F2" s="1170"/>
    </row>
    <row r="3" spans="1:6" ht="22.5" customHeight="1">
      <c r="A3" s="1271"/>
      <c r="B3" s="1271"/>
      <c r="C3" s="1272"/>
      <c r="D3" s="1272"/>
      <c r="E3" s="1272"/>
      <c r="F3" s="1272"/>
    </row>
    <row r="4" spans="1:6" ht="12.5">
      <c r="A4" s="481"/>
      <c r="B4" s="482"/>
      <c r="C4" s="483"/>
      <c r="D4" s="483"/>
      <c r="E4" s="483"/>
      <c r="F4" s="483"/>
    </row>
    <row r="5" spans="1:6" ht="12.5">
      <c r="A5" s="483"/>
      <c r="B5" s="482"/>
      <c r="C5" s="483"/>
      <c r="D5" s="483"/>
      <c r="E5" s="483"/>
      <c r="F5" s="483"/>
    </row>
    <row r="6" spans="1:6" ht="12.5">
      <c r="A6" s="1269" t="s">
        <v>1365</v>
      </c>
      <c r="B6" s="1269"/>
      <c r="C6" s="484"/>
      <c r="D6" s="483"/>
      <c r="E6" s="483"/>
      <c r="F6" s="483"/>
    </row>
    <row r="7" spans="1:6" ht="30" customHeight="1">
      <c r="A7" s="1269" t="s">
        <v>2250</v>
      </c>
      <c r="B7" s="1269"/>
      <c r="C7" s="484"/>
      <c r="D7" s="483"/>
      <c r="E7" s="483"/>
      <c r="F7" s="483"/>
    </row>
    <row r="8" spans="1:6" ht="12.5">
      <c r="A8" s="1269"/>
      <c r="B8" s="1269"/>
      <c r="C8" s="484"/>
      <c r="D8" s="483"/>
      <c r="E8" s="483"/>
      <c r="F8" s="483"/>
    </row>
    <row r="9" spans="1:6" ht="13">
      <c r="A9" s="485"/>
      <c r="B9" s="484"/>
      <c r="C9" s="484"/>
      <c r="D9" s="483"/>
      <c r="E9" s="483"/>
      <c r="F9" s="483"/>
    </row>
    <row r="10" spans="1:6" ht="13">
      <c r="A10" s="485"/>
      <c r="B10" s="484"/>
      <c r="C10" s="484"/>
      <c r="D10" s="483"/>
      <c r="E10" s="483"/>
      <c r="F10" s="483"/>
    </row>
    <row r="11" spans="1:6" s="486" customFormat="1" ht="13">
      <c r="A11" s="485"/>
      <c r="B11" s="484"/>
      <c r="C11" s="484"/>
      <c r="D11" s="482"/>
      <c r="E11" s="482"/>
      <c r="F11" s="482"/>
    </row>
    <row r="12" spans="1:6" s="486" customFormat="1" ht="12.5">
      <c r="A12" s="1274" t="s">
        <v>1338</v>
      </c>
      <c r="B12" s="1274"/>
      <c r="C12" s="484"/>
      <c r="D12" s="482"/>
      <c r="E12" s="482"/>
      <c r="F12" s="482"/>
    </row>
    <row r="13" spans="1:6" s="486" customFormat="1" ht="44.25" customHeight="1">
      <c r="A13" s="1275" t="s">
        <v>2251</v>
      </c>
      <c r="B13" s="1275"/>
      <c r="C13" s="1275"/>
      <c r="D13" s="1275"/>
      <c r="E13" s="1275"/>
      <c r="F13" s="1275"/>
    </row>
    <row r="14" spans="1:6" s="486" customFormat="1" ht="13">
      <c r="A14" s="1275"/>
      <c r="B14" s="1275"/>
      <c r="C14" s="484"/>
      <c r="D14" s="482"/>
      <c r="E14" s="482"/>
      <c r="F14" s="482"/>
    </row>
    <row r="15" spans="1:6" s="486" customFormat="1" ht="13">
      <c r="A15" s="1275"/>
      <c r="B15" s="1275"/>
      <c r="C15" s="484"/>
      <c r="D15" s="482"/>
      <c r="E15" s="482"/>
      <c r="F15" s="482"/>
    </row>
    <row r="16" spans="1:6" s="486" customFormat="1" ht="13">
      <c r="A16" s="1275"/>
      <c r="B16" s="1275"/>
      <c r="C16" s="484"/>
      <c r="D16" s="482"/>
      <c r="E16" s="482"/>
      <c r="F16" s="482"/>
    </row>
    <row r="17" spans="1:6" s="486" customFormat="1" ht="13">
      <c r="A17" s="485"/>
      <c r="B17" s="485"/>
      <c r="C17" s="484"/>
      <c r="D17" s="482"/>
      <c r="E17" s="482"/>
      <c r="F17" s="482"/>
    </row>
    <row r="18" spans="1:6" s="486" customFormat="1" ht="12.5">
      <c r="A18" s="1274"/>
      <c r="B18" s="1274"/>
      <c r="C18" s="1276"/>
      <c r="D18" s="482"/>
      <c r="E18" s="482"/>
      <c r="F18" s="482"/>
    </row>
    <row r="19" spans="1:6" s="486" customFormat="1" ht="12.5">
      <c r="A19" s="1274" t="s">
        <v>1360</v>
      </c>
      <c r="B19" s="1274"/>
      <c r="C19" s="1276"/>
      <c r="D19" s="482"/>
      <c r="E19" s="482"/>
      <c r="F19" s="482"/>
    </row>
    <row r="20" spans="1:6" s="486" customFormat="1" ht="12.5">
      <c r="A20" s="1274" t="s">
        <v>1361</v>
      </c>
      <c r="B20" s="1274"/>
      <c r="C20" s="484"/>
      <c r="D20" s="482"/>
      <c r="E20" s="482"/>
      <c r="F20" s="482"/>
    </row>
    <row r="21" spans="1:6" ht="15.75" customHeight="1">
      <c r="A21" s="1277" t="s">
        <v>1362</v>
      </c>
      <c r="B21" s="1277"/>
      <c r="C21" s="487"/>
      <c r="D21" s="488"/>
      <c r="E21" s="488"/>
      <c r="F21" s="488"/>
    </row>
    <row r="22" spans="1:6" ht="12.5">
      <c r="A22" s="489"/>
      <c r="B22" s="490"/>
      <c r="C22" s="491"/>
      <c r="D22" s="483"/>
      <c r="E22" s="483"/>
      <c r="F22" s="483"/>
    </row>
    <row r="23" spans="1:6" ht="12.5">
      <c r="A23" s="489"/>
      <c r="B23" s="490"/>
      <c r="C23" s="491"/>
      <c r="D23" s="483"/>
      <c r="E23" s="483"/>
      <c r="F23" s="483"/>
    </row>
    <row r="24" spans="1:6" ht="12.5">
      <c r="A24" s="1278"/>
      <c r="B24" s="1278"/>
      <c r="C24" s="491"/>
      <c r="D24" s="483"/>
      <c r="E24" s="483"/>
      <c r="F24" s="483"/>
    </row>
    <row r="25" spans="1:6" ht="12.5">
      <c r="A25" s="1278"/>
      <c r="B25" s="1278"/>
      <c r="C25" s="491"/>
      <c r="D25" s="483"/>
      <c r="E25" s="483"/>
      <c r="F25" s="483"/>
    </row>
    <row r="26" spans="1:6" ht="10">
      <c r="A26" s="1279" t="s">
        <v>3201</v>
      </c>
      <c r="B26" s="1279"/>
      <c r="C26" s="1279"/>
      <c r="D26" s="1279"/>
      <c r="E26" s="1279"/>
      <c r="F26" s="1279"/>
    </row>
    <row r="27" spans="1:6" ht="54.75" customHeight="1">
      <c r="A27" s="1279"/>
      <c r="B27" s="1279"/>
      <c r="C27" s="1279"/>
      <c r="D27" s="1279"/>
      <c r="E27" s="1279"/>
      <c r="F27" s="1279"/>
    </row>
    <row r="28" spans="1:6" ht="15.5">
      <c r="A28" s="1273"/>
      <c r="B28" s="1273"/>
      <c r="C28" s="491"/>
      <c r="D28" s="483"/>
      <c r="E28" s="483"/>
      <c r="F28" s="483"/>
    </row>
    <row r="29" spans="1:6" ht="12.5">
      <c r="A29" s="1278"/>
      <c r="B29" s="1278"/>
      <c r="C29" s="491"/>
      <c r="D29" s="483"/>
      <c r="E29" s="483"/>
      <c r="F29" s="483"/>
    </row>
    <row r="30" spans="1:6" ht="12.5">
      <c r="A30" s="1277"/>
      <c r="B30" s="1277"/>
      <c r="C30" s="492"/>
      <c r="D30" s="488"/>
      <c r="E30" s="488"/>
      <c r="F30" s="488"/>
    </row>
    <row r="31" spans="1:6" ht="12.5">
      <c r="A31" s="493"/>
    </row>
    <row r="32" spans="1:6" ht="12.5">
      <c r="A32" s="493"/>
    </row>
    <row r="33" spans="1:6" ht="12.5">
      <c r="A33" s="493"/>
    </row>
    <row r="34" spans="1:6" ht="12.5">
      <c r="A34" s="493"/>
    </row>
    <row r="35" spans="1:6" ht="12.5">
      <c r="A35" s="493"/>
    </row>
    <row r="36" spans="1:6" ht="12.5">
      <c r="A36" s="493"/>
    </row>
    <row r="37" spans="1:6" ht="12.5">
      <c r="A37" s="493"/>
    </row>
    <row r="38" spans="1:6" ht="12.5">
      <c r="A38" s="493"/>
    </row>
    <row r="42" spans="1:6" ht="14">
      <c r="A42" s="498"/>
      <c r="B42" s="1281" t="s">
        <v>1368</v>
      </c>
      <c r="C42" s="1281"/>
      <c r="D42" s="1281"/>
      <c r="E42" s="1281"/>
      <c r="F42" s="1281"/>
    </row>
    <row r="44" spans="1:6" s="500" customFormat="1" ht="24.75" customHeight="1">
      <c r="A44" s="499" t="s">
        <v>0</v>
      </c>
      <c r="B44" s="1280" t="s">
        <v>1369</v>
      </c>
      <c r="C44" s="1280"/>
      <c r="D44" s="1280"/>
      <c r="E44" s="1280"/>
      <c r="F44" s="1280"/>
    </row>
    <row r="45" spans="1:6" ht="12.5">
      <c r="A45" s="499"/>
      <c r="B45" s="501"/>
      <c r="C45" s="502"/>
      <c r="D45" s="502"/>
      <c r="E45" s="502"/>
      <c r="F45" s="503"/>
    </row>
    <row r="46" spans="1:6" s="500" customFormat="1" ht="24.75" customHeight="1">
      <c r="A46" s="499" t="s">
        <v>2</v>
      </c>
      <c r="B46" s="1280" t="s">
        <v>1370</v>
      </c>
      <c r="C46" s="1280"/>
      <c r="D46" s="1280"/>
      <c r="E46" s="1280"/>
      <c r="F46" s="1280"/>
    </row>
    <row r="47" spans="1:6" ht="12" customHeight="1">
      <c r="A47" s="499"/>
      <c r="B47" s="1280" t="s">
        <v>1371</v>
      </c>
      <c r="C47" s="1280"/>
      <c r="D47" s="1280"/>
      <c r="E47" s="1280"/>
      <c r="F47" s="1280"/>
    </row>
    <row r="48" spans="1:6" ht="12.5">
      <c r="A48" s="499"/>
      <c r="B48" s="501"/>
      <c r="C48" s="502"/>
      <c r="D48" s="502"/>
      <c r="E48" s="502"/>
      <c r="F48" s="503"/>
    </row>
    <row r="49" spans="1:6" s="500" customFormat="1" ht="24.75" customHeight="1">
      <c r="A49" s="499" t="s">
        <v>3</v>
      </c>
      <c r="B49" s="1280" t="s">
        <v>1372</v>
      </c>
      <c r="C49" s="1280"/>
      <c r="D49" s="1280"/>
      <c r="E49" s="1280"/>
      <c r="F49" s="1280"/>
    </row>
    <row r="50" spans="1:6" ht="12.5">
      <c r="A50" s="499"/>
      <c r="B50" s="501"/>
      <c r="C50" s="502"/>
      <c r="D50" s="502"/>
      <c r="E50" s="502"/>
      <c r="F50" s="503"/>
    </row>
    <row r="51" spans="1:6" s="500" customFormat="1" ht="15" customHeight="1">
      <c r="A51" s="499" t="s">
        <v>4</v>
      </c>
      <c r="B51" s="1280" t="s">
        <v>1373</v>
      </c>
      <c r="C51" s="1280"/>
      <c r="D51" s="1280"/>
      <c r="E51" s="1280"/>
      <c r="F51" s="1280"/>
    </row>
    <row r="52" spans="1:6" ht="12" customHeight="1">
      <c r="A52" s="499"/>
      <c r="B52" s="1280" t="s">
        <v>1374</v>
      </c>
      <c r="C52" s="1280"/>
      <c r="D52" s="1280"/>
      <c r="E52" s="1280"/>
      <c r="F52" s="1280"/>
    </row>
    <row r="53" spans="1:6" ht="12.5">
      <c r="A53" s="499"/>
      <c r="B53" s="501"/>
      <c r="C53" s="502"/>
      <c r="D53" s="502"/>
      <c r="E53" s="502"/>
      <c r="F53" s="503"/>
    </row>
    <row r="54" spans="1:6" s="500" customFormat="1" ht="37.5" customHeight="1">
      <c r="A54" s="499" t="s">
        <v>5</v>
      </c>
      <c r="B54" s="1280" t="s">
        <v>1375</v>
      </c>
      <c r="C54" s="1280"/>
      <c r="D54" s="1280"/>
      <c r="E54" s="1280"/>
      <c r="F54" s="1280"/>
    </row>
    <row r="55" spans="1:6" ht="12.5">
      <c r="A55" s="499"/>
      <c r="B55" s="501"/>
      <c r="C55" s="502"/>
      <c r="D55" s="502"/>
      <c r="E55" s="502"/>
      <c r="F55" s="503"/>
    </row>
    <row r="56" spans="1:6" ht="12" customHeight="1">
      <c r="A56" s="499" t="s">
        <v>8</v>
      </c>
      <c r="B56" s="1280" t="s">
        <v>1376</v>
      </c>
      <c r="C56" s="1280"/>
      <c r="D56" s="1280"/>
      <c r="E56" s="1280"/>
      <c r="F56" s="1280"/>
    </row>
    <row r="57" spans="1:6" ht="12.5">
      <c r="A57" s="499"/>
      <c r="B57" s="501"/>
      <c r="C57" s="502"/>
      <c r="D57" s="502"/>
      <c r="E57" s="502"/>
      <c r="F57" s="503"/>
    </row>
    <row r="58" spans="1:6" s="500" customFormat="1" ht="27" customHeight="1">
      <c r="A58" s="499" t="s">
        <v>9</v>
      </c>
      <c r="B58" s="1280" t="s">
        <v>1377</v>
      </c>
      <c r="C58" s="1280"/>
      <c r="D58" s="1280"/>
      <c r="E58" s="1280"/>
      <c r="F58" s="1280"/>
    </row>
    <row r="59" spans="1:6" s="500" customFormat="1" ht="27" customHeight="1">
      <c r="A59" s="499"/>
      <c r="B59" s="1280" t="s">
        <v>1378</v>
      </c>
      <c r="C59" s="1280"/>
      <c r="D59" s="1280"/>
      <c r="E59" s="1280"/>
      <c r="F59" s="1280"/>
    </row>
    <row r="60" spans="1:6" ht="12.5">
      <c r="A60" s="499"/>
      <c r="B60" s="501"/>
      <c r="C60" s="502"/>
      <c r="D60" s="502"/>
      <c r="E60" s="502"/>
      <c r="F60" s="503"/>
    </row>
    <row r="61" spans="1:6" ht="12" customHeight="1">
      <c r="A61" s="499" t="s">
        <v>10</v>
      </c>
      <c r="B61" s="1280" t="s">
        <v>1379</v>
      </c>
      <c r="C61" s="1280"/>
      <c r="D61" s="1280"/>
      <c r="E61" s="1280"/>
      <c r="F61" s="1280"/>
    </row>
    <row r="62" spans="1:6" ht="12.5">
      <c r="A62" s="499"/>
      <c r="B62" s="501"/>
      <c r="C62" s="502"/>
      <c r="D62" s="502"/>
      <c r="E62" s="502"/>
      <c r="F62" s="503"/>
    </row>
    <row r="63" spans="1:6" ht="12" customHeight="1">
      <c r="A63" s="499" t="s">
        <v>11</v>
      </c>
      <c r="B63" s="1280" t="s">
        <v>1380</v>
      </c>
      <c r="C63" s="1280"/>
      <c r="D63" s="1280"/>
      <c r="E63" s="1280"/>
      <c r="F63" s="1280"/>
    </row>
    <row r="64" spans="1:6" ht="12.5">
      <c r="A64" s="499"/>
      <c r="B64" s="504"/>
      <c r="C64" s="505"/>
      <c r="D64" s="505"/>
      <c r="E64" s="505"/>
      <c r="F64" s="505"/>
    </row>
    <row r="65" spans="1:6" ht="12" customHeight="1">
      <c r="A65" s="499"/>
      <c r="B65" s="1282" t="s">
        <v>1381</v>
      </c>
      <c r="C65" s="1282"/>
      <c r="D65" s="1282"/>
      <c r="E65" s="505"/>
      <c r="F65" s="505"/>
    </row>
    <row r="66" spans="1:6" ht="12.5">
      <c r="A66" s="499"/>
      <c r="B66" s="504" t="s">
        <v>1382</v>
      </c>
      <c r="C66" s="505"/>
      <c r="D66" s="505"/>
      <c r="E66" s="505"/>
      <c r="F66" s="505"/>
    </row>
    <row r="67" spans="1:6" ht="12" customHeight="1">
      <c r="A67" s="499"/>
      <c r="B67" s="1280" t="s">
        <v>1383</v>
      </c>
      <c r="C67" s="1280"/>
      <c r="D67" s="1280"/>
      <c r="E67" s="1280"/>
      <c r="F67" s="1280"/>
    </row>
    <row r="68" spans="1:6" ht="12" customHeight="1">
      <c r="A68" s="499"/>
      <c r="B68" s="1280" t="s">
        <v>1384</v>
      </c>
      <c r="C68" s="1280"/>
      <c r="D68" s="1280"/>
      <c r="E68" s="1280"/>
      <c r="F68" s="1280"/>
    </row>
    <row r="69" spans="1:6" ht="12" customHeight="1">
      <c r="A69" s="499"/>
      <c r="B69" s="1280" t="s">
        <v>1385</v>
      </c>
      <c r="C69" s="1280"/>
      <c r="D69" s="1280"/>
      <c r="E69" s="1280"/>
      <c r="F69" s="1280"/>
    </row>
    <row r="70" spans="1:6" ht="12" customHeight="1">
      <c r="A70" s="499"/>
      <c r="B70" s="1280" t="s">
        <v>1386</v>
      </c>
      <c r="C70" s="1280"/>
      <c r="D70" s="1280"/>
      <c r="E70" s="1280"/>
      <c r="F70" s="1280"/>
    </row>
    <row r="71" spans="1:6" ht="12" customHeight="1">
      <c r="A71" s="499"/>
      <c r="B71" s="1280" t="s">
        <v>1388</v>
      </c>
      <c r="C71" s="1280"/>
      <c r="D71" s="1280"/>
      <c r="E71" s="1280"/>
      <c r="F71" s="1280"/>
    </row>
    <row r="72" spans="1:6" ht="12" customHeight="1">
      <c r="A72" s="499"/>
      <c r="B72" s="1280" t="s">
        <v>1389</v>
      </c>
      <c r="C72" s="1280"/>
      <c r="D72" s="1280"/>
      <c r="E72" s="1280"/>
      <c r="F72" s="1280"/>
    </row>
    <row r="73" spans="1:6" ht="12" customHeight="1">
      <c r="A73" s="499"/>
      <c r="B73" s="1280" t="s">
        <v>1390</v>
      </c>
      <c r="C73" s="1280"/>
      <c r="D73" s="1280"/>
      <c r="E73" s="1280"/>
      <c r="F73" s="1280"/>
    </row>
    <row r="74" spans="1:6" ht="12" customHeight="1">
      <c r="A74" s="499"/>
      <c r="B74" s="1280" t="s">
        <v>1391</v>
      </c>
      <c r="C74" s="1280"/>
      <c r="D74" s="1280"/>
      <c r="E74" s="1280"/>
      <c r="F74" s="1280"/>
    </row>
    <row r="75" spans="1:6" ht="12" customHeight="1">
      <c r="A75" s="499"/>
      <c r="B75" s="1280" t="s">
        <v>1393</v>
      </c>
      <c r="C75" s="1280"/>
      <c r="D75" s="1280"/>
      <c r="E75" s="1280"/>
      <c r="F75" s="1280"/>
    </row>
    <row r="76" spans="1:6" ht="12.5">
      <c r="A76" s="499"/>
      <c r="B76" s="506"/>
      <c r="C76" s="507"/>
      <c r="D76" s="507"/>
      <c r="E76" s="507"/>
      <c r="F76" s="503"/>
    </row>
    <row r="77" spans="1:6" ht="12" customHeight="1">
      <c r="A77" s="499"/>
      <c r="B77" s="508" t="s">
        <v>1394</v>
      </c>
      <c r="C77" s="505"/>
      <c r="D77" s="505"/>
      <c r="E77" s="505"/>
      <c r="F77" s="505"/>
    </row>
    <row r="78" spans="1:6" ht="12" customHeight="1">
      <c r="A78" s="499"/>
      <c r="B78" s="1280" t="s">
        <v>1395</v>
      </c>
      <c r="C78" s="1280"/>
      <c r="D78" s="1280"/>
      <c r="E78" s="1280"/>
      <c r="F78" s="1280"/>
    </row>
    <row r="79" spans="1:6" ht="12" customHeight="1">
      <c r="A79" s="499"/>
      <c r="B79" s="1280" t="s">
        <v>1384</v>
      </c>
      <c r="C79" s="1280"/>
      <c r="D79" s="1280"/>
      <c r="E79" s="1280"/>
      <c r="F79" s="1280"/>
    </row>
    <row r="80" spans="1:6" ht="12" customHeight="1">
      <c r="A80" s="499"/>
      <c r="B80" s="1280" t="s">
        <v>1396</v>
      </c>
      <c r="C80" s="1280"/>
      <c r="D80" s="1280"/>
      <c r="E80" s="1280"/>
      <c r="F80" s="1280"/>
    </row>
    <row r="81" spans="1:6" ht="12" customHeight="1">
      <c r="A81" s="499"/>
      <c r="B81" s="1280" t="s">
        <v>1397</v>
      </c>
      <c r="C81" s="1280"/>
      <c r="D81" s="1280"/>
      <c r="E81" s="1280"/>
      <c r="F81" s="1280"/>
    </row>
    <row r="82" spans="1:6" ht="12" customHeight="1">
      <c r="A82" s="499"/>
      <c r="B82" s="1280" t="s">
        <v>1398</v>
      </c>
      <c r="C82" s="1280"/>
      <c r="D82" s="1280"/>
      <c r="E82" s="1280"/>
      <c r="F82" s="1280"/>
    </row>
    <row r="83" spans="1:6" ht="12.5">
      <c r="A83" s="499"/>
      <c r="B83" s="506"/>
      <c r="C83" s="507"/>
      <c r="D83" s="507"/>
      <c r="E83" s="507"/>
      <c r="F83" s="503"/>
    </row>
    <row r="84" spans="1:6" ht="12" customHeight="1">
      <c r="A84" s="499" t="s">
        <v>12</v>
      </c>
      <c r="B84" s="1280" t="s">
        <v>1401</v>
      </c>
      <c r="C84" s="1280"/>
      <c r="D84" s="1280"/>
      <c r="E84" s="1280"/>
      <c r="F84" s="1280"/>
    </row>
    <row r="85" spans="1:6" ht="12.5">
      <c r="A85" s="499"/>
      <c r="B85" s="506"/>
      <c r="C85" s="507"/>
      <c r="D85" s="507"/>
      <c r="E85" s="507"/>
      <c r="F85" s="503"/>
    </row>
    <row r="86" spans="1:6" s="500" customFormat="1" ht="27" customHeight="1">
      <c r="A86" s="499" t="s">
        <v>13</v>
      </c>
      <c r="B86" s="1280" t="s">
        <v>1402</v>
      </c>
      <c r="C86" s="1280"/>
      <c r="D86" s="1280"/>
      <c r="E86" s="1280"/>
      <c r="F86" s="1280"/>
    </row>
    <row r="87" spans="1:6" ht="11.5">
      <c r="A87" s="499"/>
      <c r="B87" s="1283" t="s">
        <v>1403</v>
      </c>
      <c r="C87" s="1283"/>
      <c r="D87" s="1283"/>
      <c r="E87" s="1283"/>
      <c r="F87" s="1283"/>
    </row>
    <row r="88" spans="1:6" ht="12.5">
      <c r="A88" s="499"/>
      <c r="B88" s="501"/>
      <c r="C88" s="502"/>
      <c r="D88" s="502"/>
      <c r="E88" s="502"/>
      <c r="F88" s="503"/>
    </row>
    <row r="89" spans="1:6" ht="12.5">
      <c r="A89" s="499"/>
      <c r="B89" s="501"/>
      <c r="C89" s="502"/>
      <c r="D89" s="502"/>
      <c r="E89" s="502"/>
      <c r="F89" s="503"/>
    </row>
    <row r="90" spans="1:6" ht="11.5">
      <c r="A90" s="499" t="s">
        <v>14</v>
      </c>
      <c r="B90" s="1283" t="s">
        <v>1404</v>
      </c>
      <c r="C90" s="1283"/>
      <c r="D90" s="1283"/>
      <c r="E90" s="1283"/>
      <c r="F90" s="1283"/>
    </row>
    <row r="91" spans="1:6" s="500" customFormat="1" ht="27" customHeight="1">
      <c r="A91" s="499"/>
      <c r="B91" s="1280" t="s">
        <v>1405</v>
      </c>
      <c r="C91" s="1280"/>
      <c r="D91" s="1280"/>
      <c r="E91" s="1280"/>
      <c r="F91" s="1280"/>
    </row>
    <row r="92" spans="1:6" s="500" customFormat="1" ht="27" customHeight="1">
      <c r="A92" s="499"/>
      <c r="B92" s="1280" t="s">
        <v>1406</v>
      </c>
      <c r="C92" s="1280"/>
      <c r="D92" s="1280"/>
      <c r="E92" s="1280"/>
      <c r="F92" s="1280"/>
    </row>
    <row r="93" spans="1:6" ht="12" customHeight="1">
      <c r="A93" s="499"/>
      <c r="B93" s="504"/>
      <c r="C93" s="505"/>
      <c r="D93" s="505"/>
      <c r="E93" s="505"/>
      <c r="F93" s="505"/>
    </row>
    <row r="94" spans="1:6" s="500" customFormat="1" ht="27" customHeight="1">
      <c r="A94" s="499" t="s">
        <v>15</v>
      </c>
      <c r="B94" s="1280" t="s">
        <v>1407</v>
      </c>
      <c r="C94" s="1280"/>
      <c r="D94" s="1280"/>
      <c r="E94" s="1280"/>
      <c r="F94" s="1280"/>
    </row>
    <row r="95" spans="1:6" s="500" customFormat="1" ht="27" customHeight="1">
      <c r="A95" s="499"/>
      <c r="B95" s="1280" t="s">
        <v>1408</v>
      </c>
      <c r="C95" s="1280"/>
      <c r="D95" s="1280"/>
      <c r="E95" s="1280"/>
      <c r="F95" s="1280"/>
    </row>
    <row r="96" spans="1:6" ht="12.5">
      <c r="A96" s="499"/>
      <c r="B96" s="506"/>
      <c r="C96" s="507"/>
      <c r="D96" s="507"/>
      <c r="E96" s="507"/>
      <c r="F96" s="503"/>
    </row>
    <row r="97" spans="1:6" s="500" customFormat="1" ht="27" customHeight="1">
      <c r="A97" s="499" t="s">
        <v>16</v>
      </c>
      <c r="B97" s="1280" t="s">
        <v>1409</v>
      </c>
      <c r="C97" s="1280"/>
      <c r="D97" s="1280"/>
      <c r="E97" s="1280"/>
      <c r="F97" s="1280"/>
    </row>
    <row r="98" spans="1:6" ht="12.5">
      <c r="A98" s="499"/>
      <c r="B98" s="506"/>
      <c r="C98" s="507"/>
      <c r="D98" s="507"/>
      <c r="E98" s="507"/>
      <c r="F98" s="503"/>
    </row>
    <row r="99" spans="1:6" s="500" customFormat="1" ht="14.25" customHeight="1">
      <c r="A99" s="499" t="s">
        <v>17</v>
      </c>
      <c r="B99" s="1280" t="s">
        <v>1410</v>
      </c>
      <c r="C99" s="1280"/>
      <c r="D99" s="1280"/>
      <c r="E99" s="1280"/>
      <c r="F99" s="1280"/>
    </row>
    <row r="100" spans="1:6" ht="12.5">
      <c r="A100" s="499"/>
      <c r="B100" s="506"/>
      <c r="C100" s="507"/>
      <c r="D100" s="507"/>
      <c r="E100" s="507"/>
      <c r="F100" s="503"/>
    </row>
    <row r="101" spans="1:6" s="500" customFormat="1" ht="27" customHeight="1">
      <c r="A101" s="499" t="s">
        <v>18</v>
      </c>
      <c r="B101" s="1280" t="s">
        <v>1411</v>
      </c>
      <c r="C101" s="1280"/>
      <c r="D101" s="1280"/>
      <c r="E101" s="1280"/>
      <c r="F101" s="1280"/>
    </row>
    <row r="102" spans="1:6" ht="12.5">
      <c r="A102" s="499"/>
      <c r="B102" s="506"/>
      <c r="C102" s="507"/>
      <c r="D102" s="507"/>
      <c r="E102" s="507"/>
      <c r="F102" s="503"/>
    </row>
    <row r="103" spans="1:6" s="500" customFormat="1" ht="27" customHeight="1">
      <c r="A103" s="499" t="s">
        <v>19</v>
      </c>
      <c r="B103" s="1280" t="s">
        <v>1412</v>
      </c>
      <c r="C103" s="1280"/>
      <c r="D103" s="1280"/>
      <c r="E103" s="1280"/>
      <c r="F103" s="1280"/>
    </row>
    <row r="104" spans="1:6" ht="12.5">
      <c r="A104" s="499"/>
      <c r="B104" s="506"/>
      <c r="C104" s="507"/>
      <c r="D104" s="507"/>
      <c r="E104" s="507"/>
      <c r="F104" s="503"/>
    </row>
    <row r="105" spans="1:6" ht="12" customHeight="1">
      <c r="A105" s="499" t="s">
        <v>20</v>
      </c>
      <c r="B105" s="1280" t="s">
        <v>1413</v>
      </c>
      <c r="C105" s="1280"/>
      <c r="D105" s="1280"/>
      <c r="E105" s="1280"/>
      <c r="F105" s="1280"/>
    </row>
    <row r="106" spans="1:6" s="500" customFormat="1" ht="27" customHeight="1">
      <c r="A106" s="499"/>
      <c r="B106" s="1280" t="s">
        <v>1414</v>
      </c>
      <c r="C106" s="1280"/>
      <c r="D106" s="1280"/>
      <c r="E106" s="1280"/>
      <c r="F106" s="1280"/>
    </row>
    <row r="107" spans="1:6" ht="12.5">
      <c r="A107" s="499"/>
      <c r="B107" s="506"/>
      <c r="C107" s="507"/>
      <c r="D107" s="507"/>
      <c r="E107" s="507"/>
      <c r="F107" s="503"/>
    </row>
    <row r="108" spans="1:6" s="500" customFormat="1" ht="27" customHeight="1">
      <c r="A108" s="499" t="s">
        <v>21</v>
      </c>
      <c r="B108" s="1280" t="s">
        <v>1415</v>
      </c>
      <c r="C108" s="1280"/>
      <c r="D108" s="1280"/>
      <c r="E108" s="1280"/>
      <c r="F108" s="1280"/>
    </row>
    <row r="109" spans="1:6" ht="12.5">
      <c r="A109" s="499"/>
      <c r="B109" s="506"/>
      <c r="C109" s="507"/>
      <c r="D109" s="507"/>
      <c r="E109" s="507"/>
      <c r="F109" s="503"/>
    </row>
    <row r="110" spans="1:6" s="500" customFormat="1" ht="27" customHeight="1">
      <c r="A110" s="499" t="s">
        <v>22</v>
      </c>
      <c r="B110" s="1280" t="s">
        <v>1416</v>
      </c>
      <c r="C110" s="1280"/>
      <c r="D110" s="1280"/>
      <c r="E110" s="1280"/>
      <c r="F110" s="1280"/>
    </row>
    <row r="111" spans="1:6" ht="12.5">
      <c r="A111" s="499"/>
      <c r="B111" s="506"/>
      <c r="C111" s="507"/>
      <c r="D111" s="507"/>
      <c r="E111" s="507"/>
      <c r="F111" s="503"/>
    </row>
    <row r="112" spans="1:6" ht="12" customHeight="1">
      <c r="A112" s="499" t="s">
        <v>23</v>
      </c>
      <c r="B112" s="1280" t="s">
        <v>1417</v>
      </c>
      <c r="C112" s="1280"/>
      <c r="D112" s="1280"/>
      <c r="E112" s="1280"/>
      <c r="F112" s="1280"/>
    </row>
    <row r="113" spans="1:6" s="500" customFormat="1" ht="27" customHeight="1">
      <c r="A113" s="499"/>
      <c r="B113" s="1280" t="s">
        <v>1418</v>
      </c>
      <c r="C113" s="1280"/>
      <c r="D113" s="1280"/>
      <c r="E113" s="1280"/>
      <c r="F113" s="1280"/>
    </row>
    <row r="114" spans="1:6" ht="12.5">
      <c r="A114" s="499"/>
      <c r="B114" s="506"/>
      <c r="C114" s="507"/>
      <c r="D114" s="507"/>
      <c r="E114" s="507"/>
      <c r="F114" s="503"/>
    </row>
    <row r="115" spans="1:6" s="500" customFormat="1" ht="27" customHeight="1">
      <c r="A115" s="499" t="s">
        <v>24</v>
      </c>
      <c r="B115" s="1280" t="s">
        <v>1419</v>
      </c>
      <c r="C115" s="1280"/>
      <c r="D115" s="1280"/>
      <c r="E115" s="1280"/>
      <c r="F115" s="1280"/>
    </row>
    <row r="116" spans="1:6" ht="12.5">
      <c r="A116" s="505"/>
      <c r="B116" s="504"/>
      <c r="C116" s="505"/>
      <c r="D116" s="505"/>
      <c r="E116" s="505"/>
      <c r="F116" s="505"/>
    </row>
    <row r="117" spans="1:6" ht="12" customHeight="1">
      <c r="A117" s="499" t="s">
        <v>25</v>
      </c>
      <c r="B117" s="1280" t="s">
        <v>1420</v>
      </c>
      <c r="C117" s="1280"/>
      <c r="D117" s="1280"/>
      <c r="E117" s="1280"/>
      <c r="F117" s="1280"/>
    </row>
    <row r="118" spans="1:6" ht="12.5">
      <c r="A118" s="499"/>
      <c r="B118" s="504"/>
      <c r="C118" s="505"/>
      <c r="D118" s="505"/>
      <c r="E118" s="505"/>
      <c r="F118" s="505"/>
    </row>
    <row r="119" spans="1:6" s="500" customFormat="1" ht="39" customHeight="1">
      <c r="A119" s="499" t="s">
        <v>26</v>
      </c>
      <c r="B119" s="1280" t="s">
        <v>1421</v>
      </c>
      <c r="C119" s="1280"/>
      <c r="D119" s="1280"/>
      <c r="E119" s="1280"/>
      <c r="F119" s="1280"/>
    </row>
    <row r="120" spans="1:6" ht="12.5">
      <c r="A120" s="499"/>
      <c r="B120" s="506"/>
      <c r="C120" s="507"/>
      <c r="D120" s="507"/>
      <c r="E120" s="507"/>
      <c r="F120" s="503"/>
    </row>
    <row r="121" spans="1:6" ht="12" customHeight="1">
      <c r="A121" s="509"/>
      <c r="B121" s="510" t="s">
        <v>1422</v>
      </c>
      <c r="C121" s="511"/>
      <c r="D121" s="511"/>
      <c r="E121" s="512"/>
      <c r="F121" s="513"/>
    </row>
    <row r="122" spans="1:6" ht="27.75" customHeight="1">
      <c r="A122" s="509"/>
      <c r="B122" s="1284" t="s">
        <v>1423</v>
      </c>
      <c r="C122" s="1284"/>
      <c r="D122" s="1284"/>
      <c r="E122" s="1284"/>
      <c r="F122" s="513"/>
    </row>
    <row r="123" spans="1:6" ht="39.75" customHeight="1">
      <c r="A123" s="509"/>
      <c r="B123" s="1284" t="s">
        <v>1424</v>
      </c>
      <c r="C123" s="1284"/>
      <c r="D123" s="1284"/>
      <c r="E123" s="1284"/>
      <c r="F123" s="513"/>
    </row>
    <row r="124" spans="1:6" ht="15.75" customHeight="1">
      <c r="A124" s="509"/>
      <c r="B124" s="1284" t="s">
        <v>1425</v>
      </c>
      <c r="C124" s="1284"/>
      <c r="D124" s="1284"/>
      <c r="E124" s="1284"/>
      <c r="F124" s="513"/>
    </row>
    <row r="125" spans="1:6" ht="27.75" customHeight="1">
      <c r="A125" s="509"/>
      <c r="B125" s="1284" t="s">
        <v>2252</v>
      </c>
      <c r="C125" s="1284"/>
      <c r="D125" s="1284"/>
      <c r="E125" s="1284"/>
      <c r="F125" s="513"/>
    </row>
    <row r="126" spans="1:6" ht="12" customHeight="1">
      <c r="A126" s="509"/>
      <c r="B126" s="514"/>
      <c r="C126" s="515"/>
      <c r="D126" s="516"/>
      <c r="E126" s="517"/>
      <c r="F126" s="513"/>
    </row>
    <row r="127" spans="1:6" ht="39" customHeight="1">
      <c r="A127" s="509"/>
      <c r="B127" s="1284" t="s">
        <v>2253</v>
      </c>
      <c r="C127" s="1284"/>
      <c r="D127" s="1284"/>
      <c r="E127" s="1284"/>
      <c r="F127" s="513"/>
    </row>
    <row r="128" spans="1:6" ht="12" customHeight="1"/>
    <row r="129" spans="1:63" ht="12" customHeight="1"/>
    <row r="130" spans="1:63" ht="12.5">
      <c r="A130" s="498"/>
      <c r="G130" s="519"/>
    </row>
    <row r="131" spans="1:63" s="525" customFormat="1" ht="13">
      <c r="A131" s="520"/>
      <c r="B131" s="521"/>
      <c r="C131" s="522"/>
      <c r="D131" s="523"/>
      <c r="E131" s="524"/>
      <c r="F131" s="522"/>
      <c r="G131" s="480"/>
      <c r="H131" s="519"/>
      <c r="I131" s="519"/>
      <c r="J131" s="519"/>
      <c r="K131" s="519"/>
      <c r="L131" s="519"/>
      <c r="M131" s="519"/>
      <c r="N131" s="519"/>
      <c r="O131" s="519"/>
      <c r="P131" s="519"/>
      <c r="Q131" s="519"/>
      <c r="R131" s="519"/>
      <c r="S131" s="519"/>
      <c r="T131" s="519"/>
      <c r="U131" s="519"/>
      <c r="V131" s="519"/>
      <c r="W131" s="519"/>
      <c r="X131" s="519"/>
      <c r="Y131" s="519"/>
      <c r="Z131" s="519"/>
      <c r="AA131" s="519"/>
      <c r="AB131" s="519"/>
      <c r="AC131" s="519"/>
      <c r="AD131" s="519"/>
      <c r="AE131" s="519"/>
      <c r="AF131" s="519"/>
      <c r="AG131" s="519"/>
      <c r="AH131" s="519"/>
      <c r="AI131" s="519"/>
      <c r="AJ131" s="519"/>
      <c r="AK131" s="519"/>
      <c r="AL131" s="519"/>
      <c r="AM131" s="519"/>
      <c r="AN131" s="519"/>
      <c r="AO131" s="519"/>
      <c r="AP131" s="519"/>
      <c r="AQ131" s="519"/>
      <c r="AR131" s="519"/>
      <c r="AS131" s="519"/>
      <c r="AT131" s="519"/>
      <c r="AU131" s="519"/>
      <c r="AV131" s="519"/>
      <c r="AW131" s="519"/>
      <c r="AX131" s="519"/>
      <c r="AY131" s="519"/>
      <c r="AZ131" s="519"/>
      <c r="BA131" s="519"/>
      <c r="BB131" s="519"/>
      <c r="BC131" s="519"/>
      <c r="BD131" s="519"/>
      <c r="BE131" s="519"/>
      <c r="BF131" s="519"/>
      <c r="BG131" s="519"/>
      <c r="BH131" s="519"/>
      <c r="BI131" s="519"/>
      <c r="BJ131" s="519"/>
      <c r="BK131" s="519"/>
    </row>
    <row r="132" spans="1:63" ht="13">
      <c r="A132" s="498"/>
      <c r="B132" s="526" t="s">
        <v>1428</v>
      </c>
    </row>
    <row r="133" spans="1:63" ht="13">
      <c r="A133" s="498"/>
      <c r="B133" s="526"/>
    </row>
    <row r="134" spans="1:63" s="533" customFormat="1" ht="13">
      <c r="A134" s="527" t="s">
        <v>1429</v>
      </c>
      <c r="B134" s="528" t="s">
        <v>1430</v>
      </c>
      <c r="C134" s="529" t="s">
        <v>1431</v>
      </c>
      <c r="D134" s="530" t="s">
        <v>1432</v>
      </c>
      <c r="E134" s="531" t="s">
        <v>1433</v>
      </c>
      <c r="F134" s="532" t="s">
        <v>1434</v>
      </c>
      <c r="G134" s="480"/>
      <c r="H134" s="519"/>
      <c r="I134" s="519"/>
      <c r="J134" s="519"/>
      <c r="K134" s="519"/>
      <c r="L134" s="519"/>
      <c r="M134" s="519"/>
      <c r="N134" s="519"/>
      <c r="O134" s="519"/>
      <c r="P134" s="519"/>
      <c r="Q134" s="519"/>
      <c r="R134" s="519"/>
      <c r="S134" s="519"/>
      <c r="T134" s="519"/>
      <c r="U134" s="519"/>
      <c r="V134" s="519"/>
      <c r="W134" s="519"/>
      <c r="X134" s="519"/>
      <c r="Y134" s="519"/>
      <c r="Z134" s="519"/>
      <c r="AA134" s="519"/>
      <c r="AB134" s="519"/>
      <c r="AC134" s="519"/>
      <c r="AD134" s="519"/>
      <c r="AE134" s="519"/>
      <c r="AF134" s="519"/>
      <c r="AG134" s="519"/>
      <c r="AH134" s="519"/>
      <c r="AI134" s="519"/>
      <c r="AJ134" s="519"/>
      <c r="AK134" s="519"/>
      <c r="AL134" s="519"/>
      <c r="AM134" s="519"/>
      <c r="AN134" s="519"/>
      <c r="AO134" s="519"/>
      <c r="AP134" s="519"/>
      <c r="AQ134" s="519"/>
      <c r="AR134" s="519"/>
      <c r="AS134" s="519"/>
      <c r="AT134" s="519"/>
      <c r="AU134" s="519"/>
      <c r="AV134" s="519"/>
      <c r="AW134" s="519"/>
      <c r="AX134" s="519"/>
      <c r="AY134" s="519"/>
    </row>
    <row r="135" spans="1:63" s="486" customFormat="1" ht="12.5">
      <c r="A135" s="494"/>
      <c r="B135" s="494"/>
      <c r="C135" s="534"/>
      <c r="D135" s="535"/>
      <c r="E135" s="536"/>
      <c r="F135" s="536"/>
    </row>
    <row r="136" spans="1:63" s="542" customFormat="1" ht="13">
      <c r="A136" s="537"/>
      <c r="B136" s="538"/>
      <c r="C136" s="539"/>
      <c r="D136" s="539"/>
      <c r="E136" s="540"/>
      <c r="F136" s="541"/>
    </row>
    <row r="137" spans="1:63" s="486" customFormat="1" ht="12.5">
      <c r="A137" s="494"/>
      <c r="B137" s="494"/>
      <c r="C137" s="534"/>
      <c r="D137" s="535"/>
      <c r="E137" s="536"/>
      <c r="F137" s="536"/>
    </row>
    <row r="138" spans="1:63" s="542" customFormat="1" ht="13">
      <c r="A138" s="543" t="s">
        <v>1435</v>
      </c>
      <c r="B138" s="544" t="s">
        <v>2254</v>
      </c>
      <c r="C138" s="545"/>
      <c r="D138" s="545"/>
      <c r="E138" s="544"/>
      <c r="F138" s="544"/>
    </row>
    <row r="139" spans="1:63" s="542" customFormat="1" ht="13">
      <c r="A139" s="537"/>
      <c r="B139" s="538"/>
      <c r="C139" s="535"/>
      <c r="D139" s="535"/>
      <c r="E139" s="536"/>
      <c r="F139" s="486"/>
    </row>
    <row r="140" spans="1:63" s="542" customFormat="1" ht="12.5">
      <c r="A140" s="537"/>
      <c r="B140" s="546"/>
      <c r="C140" s="547"/>
      <c r="D140" s="548"/>
      <c r="E140" s="549"/>
      <c r="F140" s="550"/>
    </row>
    <row r="141" spans="1:63" s="542" customFormat="1" ht="39" customHeight="1">
      <c r="A141" s="537" t="s">
        <v>0</v>
      </c>
      <c r="B141" s="546" t="s">
        <v>2255</v>
      </c>
      <c r="C141" s="551" t="s">
        <v>1438</v>
      </c>
      <c r="D141" s="551">
        <v>1</v>
      </c>
      <c r="E141" s="552"/>
      <c r="F141" s="552">
        <f>D141*E141</f>
        <v>0</v>
      </c>
    </row>
    <row r="142" spans="1:63" s="542" customFormat="1" ht="12.5">
      <c r="A142" s="537"/>
      <c r="B142" s="546"/>
      <c r="C142" s="547"/>
      <c r="D142" s="548"/>
      <c r="E142" s="549"/>
      <c r="F142" s="550"/>
    </row>
    <row r="143" spans="1:63" s="486" customFormat="1" ht="42" customHeight="1">
      <c r="A143" s="553" t="s">
        <v>2</v>
      </c>
      <c r="B143" s="546" t="s">
        <v>2256</v>
      </c>
      <c r="C143" s="547" t="s">
        <v>1438</v>
      </c>
      <c r="D143" s="548">
        <v>1</v>
      </c>
      <c r="E143" s="549"/>
      <c r="F143" s="550">
        <f>D143*E143</f>
        <v>0</v>
      </c>
      <c r="G143" s="542"/>
    </row>
    <row r="144" spans="1:63" s="486" customFormat="1" ht="12.5">
      <c r="A144" s="553"/>
      <c r="B144" s="546"/>
      <c r="C144" s="547"/>
      <c r="D144" s="548"/>
      <c r="E144" s="549"/>
      <c r="F144" s="550"/>
      <c r="G144" s="542"/>
    </row>
    <row r="145" spans="1:7" s="542" customFormat="1" ht="16.5" customHeight="1">
      <c r="A145" s="554" t="s">
        <v>3</v>
      </c>
      <c r="B145" s="555" t="s">
        <v>2257</v>
      </c>
      <c r="C145" s="551" t="s">
        <v>1438</v>
      </c>
      <c r="D145" s="551">
        <v>1</v>
      </c>
      <c r="E145" s="552"/>
      <c r="F145" s="552">
        <f>D145*E145</f>
        <v>0</v>
      </c>
    </row>
    <row r="146" spans="1:7" s="542" customFormat="1" ht="12.5">
      <c r="A146" s="554"/>
      <c r="B146" s="555"/>
      <c r="C146" s="551"/>
      <c r="D146" s="551"/>
      <c r="E146" s="552"/>
      <c r="F146" s="552"/>
    </row>
    <row r="147" spans="1:7" s="542" customFormat="1" ht="12.5">
      <c r="A147" s="537"/>
      <c r="B147" s="546"/>
      <c r="C147" s="547"/>
      <c r="D147" s="548"/>
      <c r="E147" s="549"/>
      <c r="F147" s="550"/>
    </row>
    <row r="148" spans="1:7" s="542" customFormat="1" ht="12.5">
      <c r="A148" s="537"/>
      <c r="B148" s="546"/>
      <c r="C148" s="547"/>
      <c r="D148" s="548"/>
      <c r="E148" s="549"/>
      <c r="F148" s="550"/>
    </row>
    <row r="149" spans="1:7" s="542" customFormat="1" ht="13">
      <c r="A149" s="537"/>
      <c r="B149" s="538" t="s">
        <v>2258</v>
      </c>
      <c r="C149" s="556"/>
      <c r="D149" s="539"/>
      <c r="E149" s="540"/>
      <c r="F149" s="557">
        <f>SUM(F140:F148)</f>
        <v>0</v>
      </c>
    </row>
    <row r="150" spans="1:7" s="542" customFormat="1" ht="13">
      <c r="A150" s="537"/>
      <c r="B150" s="538"/>
      <c r="C150" s="556"/>
      <c r="D150" s="539"/>
      <c r="E150" s="540"/>
      <c r="F150" s="557"/>
    </row>
    <row r="151" spans="1:7" s="486" customFormat="1" ht="13">
      <c r="A151" s="537"/>
      <c r="B151" s="538"/>
      <c r="C151" s="556"/>
      <c r="D151" s="539"/>
      <c r="E151" s="540"/>
      <c r="F151" s="557"/>
      <c r="G151" s="542"/>
    </row>
    <row r="152" spans="1:7" s="542" customFormat="1" ht="13">
      <c r="A152" s="543" t="s">
        <v>1551</v>
      </c>
      <c r="B152" s="544" t="s">
        <v>1363</v>
      </c>
      <c r="C152" s="545"/>
      <c r="D152" s="545"/>
      <c r="E152" s="544"/>
      <c r="F152" s="544"/>
    </row>
    <row r="153" spans="1:7" s="486" customFormat="1" ht="13">
      <c r="A153" s="558"/>
      <c r="B153" s="559"/>
      <c r="C153" s="560"/>
      <c r="D153" s="561"/>
      <c r="E153" s="562"/>
      <c r="F153" s="563"/>
    </row>
    <row r="154" spans="1:7" s="486" customFormat="1" ht="13">
      <c r="A154" s="558"/>
      <c r="B154" s="559"/>
      <c r="C154" s="560"/>
      <c r="D154" s="561"/>
      <c r="E154" s="562"/>
      <c r="F154" s="563"/>
    </row>
    <row r="155" spans="1:7" s="542" customFormat="1" ht="12.5">
      <c r="A155" s="553"/>
      <c r="B155" s="564"/>
      <c r="C155" s="547"/>
      <c r="D155" s="548"/>
      <c r="E155" s="563"/>
      <c r="F155" s="550"/>
      <c r="G155" s="565"/>
    </row>
    <row r="156" spans="1:7" s="542" customFormat="1" ht="42.75" customHeight="1">
      <c r="A156" s="553" t="s">
        <v>0</v>
      </c>
      <c r="B156" s="564" t="s">
        <v>2259</v>
      </c>
      <c r="C156" s="547"/>
      <c r="D156" s="548"/>
      <c r="E156" s="563"/>
      <c r="F156" s="563"/>
    </row>
    <row r="157" spans="1:7" s="542" customFormat="1" ht="262.5">
      <c r="A157" s="558"/>
      <c r="B157" s="566" t="s">
        <v>2260</v>
      </c>
      <c r="C157" s="567"/>
      <c r="D157" s="567"/>
      <c r="E157" s="567"/>
      <c r="F157" s="567"/>
    </row>
    <row r="158" spans="1:7" s="542" customFormat="1" ht="12.5">
      <c r="A158" s="558"/>
      <c r="B158" s="566"/>
      <c r="C158" s="568" t="s">
        <v>1</v>
      </c>
      <c r="D158" s="568">
        <v>139</v>
      </c>
      <c r="E158" s="569"/>
      <c r="F158" s="569">
        <f>SUM(D158*E158)</f>
        <v>0</v>
      </c>
      <c r="G158" s="570"/>
    </row>
    <row r="159" spans="1:7" s="577" customFormat="1" ht="12.5">
      <c r="A159" s="571"/>
      <c r="B159" s="572"/>
      <c r="C159" s="573"/>
      <c r="D159" s="574"/>
      <c r="E159" s="575"/>
      <c r="F159" s="576"/>
    </row>
    <row r="160" spans="1:7" s="577" customFormat="1" ht="12.5">
      <c r="A160" s="578"/>
      <c r="B160" s="579"/>
      <c r="C160" s="580"/>
      <c r="D160" s="581"/>
      <c r="E160" s="582"/>
      <c r="F160" s="583"/>
      <c r="G160" s="584"/>
    </row>
    <row r="161" spans="1:7" s="577" customFormat="1" ht="41.25" customHeight="1">
      <c r="A161" s="578" t="s">
        <v>2</v>
      </c>
      <c r="B161" s="579" t="s">
        <v>2261</v>
      </c>
      <c r="C161" s="580"/>
      <c r="D161" s="585"/>
      <c r="E161" s="582"/>
      <c r="F161" s="582"/>
      <c r="G161" s="586"/>
    </row>
    <row r="162" spans="1:7" s="577" customFormat="1" ht="25">
      <c r="A162" s="587"/>
      <c r="B162" s="588" t="s">
        <v>2262</v>
      </c>
      <c r="C162" s="589"/>
      <c r="D162" s="589"/>
      <c r="E162" s="590"/>
      <c r="F162" s="590"/>
      <c r="G162" s="584"/>
    </row>
    <row r="163" spans="1:7" s="577" customFormat="1" ht="12.5">
      <c r="A163" s="587"/>
      <c r="B163" s="588"/>
      <c r="C163" s="589"/>
      <c r="D163" s="589"/>
      <c r="E163" s="590"/>
      <c r="F163" s="590"/>
      <c r="G163" s="584"/>
    </row>
    <row r="164" spans="1:7" s="577" customFormat="1" ht="12.5">
      <c r="A164" s="591" t="s">
        <v>1904</v>
      </c>
      <c r="B164" s="588" t="s">
        <v>2263</v>
      </c>
      <c r="C164" s="589" t="s">
        <v>1</v>
      </c>
      <c r="D164" s="589">
        <v>50</v>
      </c>
      <c r="E164" s="590"/>
      <c r="F164" s="590">
        <f t="shared" ref="F164:F171" si="0">SUM(D164*E164)</f>
        <v>0</v>
      </c>
      <c r="G164" s="584"/>
    </row>
    <row r="165" spans="1:7" s="577" customFormat="1" ht="25">
      <c r="A165" s="591" t="s">
        <v>1906</v>
      </c>
      <c r="B165" s="588" t="s">
        <v>2264</v>
      </c>
      <c r="C165" s="589" t="s">
        <v>1</v>
      </c>
      <c r="D165" s="589">
        <v>360</v>
      </c>
      <c r="E165" s="590"/>
      <c r="F165" s="590">
        <f t="shared" si="0"/>
        <v>0</v>
      </c>
      <c r="G165" s="584"/>
    </row>
    <row r="166" spans="1:7" s="577" customFormat="1" ht="25">
      <c r="A166" s="591" t="s">
        <v>1908</v>
      </c>
      <c r="B166" s="588" t="s">
        <v>2265</v>
      </c>
      <c r="C166" s="589" t="s">
        <v>1</v>
      </c>
      <c r="D166" s="589">
        <v>300</v>
      </c>
      <c r="E166" s="590"/>
      <c r="F166" s="590">
        <f t="shared" si="0"/>
        <v>0</v>
      </c>
      <c r="G166" s="584"/>
    </row>
    <row r="167" spans="1:7" s="577" customFormat="1" ht="25">
      <c r="A167" s="591" t="s">
        <v>1910</v>
      </c>
      <c r="B167" s="588" t="s">
        <v>2266</v>
      </c>
      <c r="C167" s="589" t="s">
        <v>1</v>
      </c>
      <c r="D167" s="589">
        <v>24</v>
      </c>
      <c r="E167" s="590"/>
      <c r="F167" s="590">
        <f t="shared" si="0"/>
        <v>0</v>
      </c>
      <c r="G167" s="584"/>
    </row>
    <row r="168" spans="1:7" s="577" customFormat="1" ht="25">
      <c r="A168" s="591" t="s">
        <v>1912</v>
      </c>
      <c r="B168" s="588" t="s">
        <v>2267</v>
      </c>
      <c r="C168" s="589" t="s">
        <v>1</v>
      </c>
      <c r="D168" s="589">
        <v>272</v>
      </c>
      <c r="E168" s="590"/>
      <c r="F168" s="590">
        <f t="shared" si="0"/>
        <v>0</v>
      </c>
      <c r="G168" s="584"/>
    </row>
    <row r="169" spans="1:7" s="577" customFormat="1" ht="25">
      <c r="A169" s="591" t="s">
        <v>1914</v>
      </c>
      <c r="B169" s="588" t="s">
        <v>2268</v>
      </c>
      <c r="C169" s="589" t="s">
        <v>1</v>
      </c>
      <c r="D169" s="589">
        <v>320</v>
      </c>
      <c r="E169" s="590"/>
      <c r="F169" s="590">
        <f t="shared" si="0"/>
        <v>0</v>
      </c>
      <c r="G169" s="584"/>
    </row>
    <row r="170" spans="1:7" s="577" customFormat="1" ht="37.5">
      <c r="A170" s="591" t="s">
        <v>1916</v>
      </c>
      <c r="B170" s="588" t="s">
        <v>2269</v>
      </c>
      <c r="C170" s="589" t="s">
        <v>1</v>
      </c>
      <c r="D170" s="589">
        <v>150</v>
      </c>
      <c r="E170" s="590"/>
      <c r="F170" s="590">
        <f t="shared" si="0"/>
        <v>0</v>
      </c>
      <c r="G170" s="584"/>
    </row>
    <row r="171" spans="1:7" s="577" customFormat="1" ht="12.5">
      <c r="A171" s="591" t="s">
        <v>1918</v>
      </c>
      <c r="B171" s="588" t="s">
        <v>2270</v>
      </c>
      <c r="C171" s="589" t="s">
        <v>394</v>
      </c>
      <c r="D171" s="589">
        <v>6250</v>
      </c>
      <c r="E171" s="590"/>
      <c r="F171" s="590">
        <f t="shared" si="0"/>
        <v>0</v>
      </c>
      <c r="G171" s="584"/>
    </row>
    <row r="172" spans="1:7" s="577" customFormat="1" ht="12.5">
      <c r="A172" s="578"/>
      <c r="B172" s="579"/>
      <c r="C172" s="580"/>
      <c r="D172" s="581"/>
      <c r="E172" s="582"/>
      <c r="F172" s="583"/>
      <c r="G172" s="584"/>
    </row>
    <row r="173" spans="1:7" s="577" customFormat="1" ht="12.5">
      <c r="A173" s="578"/>
      <c r="B173" s="579"/>
      <c r="C173" s="580"/>
      <c r="D173" s="581"/>
      <c r="E173" s="582"/>
      <c r="F173" s="583"/>
      <c r="G173" s="584"/>
    </row>
    <row r="174" spans="1:7" s="577" customFormat="1" ht="41.25" customHeight="1">
      <c r="A174" s="578" t="s">
        <v>3</v>
      </c>
      <c r="B174" s="579" t="s">
        <v>2271</v>
      </c>
      <c r="C174" s="580"/>
      <c r="D174" s="585"/>
      <c r="E174" s="582"/>
      <c r="F174" s="582"/>
      <c r="G174" s="586"/>
    </row>
    <row r="175" spans="1:7" s="577" customFormat="1" ht="249" customHeight="1">
      <c r="A175" s="587"/>
      <c r="B175" s="588" t="s">
        <v>2272</v>
      </c>
      <c r="C175" s="589"/>
      <c r="D175" s="589"/>
      <c r="E175" s="590"/>
      <c r="F175" s="590"/>
      <c r="G175" s="584"/>
    </row>
    <row r="176" spans="1:7" s="577" customFormat="1" ht="12.5">
      <c r="A176" s="587"/>
      <c r="B176" s="588"/>
      <c r="C176" s="589" t="s">
        <v>1</v>
      </c>
      <c r="D176" s="589">
        <v>2</v>
      </c>
      <c r="E176" s="590"/>
      <c r="F176" s="590">
        <f>SUM(D176*E176)</f>
        <v>0</v>
      </c>
      <c r="G176" s="584"/>
    </row>
    <row r="177" spans="1:7" s="577" customFormat="1" ht="12.5">
      <c r="A177" s="578"/>
      <c r="B177" s="579"/>
      <c r="C177" s="580"/>
      <c r="D177" s="581"/>
      <c r="E177" s="582"/>
      <c r="F177" s="583"/>
      <c r="G177" s="584"/>
    </row>
    <row r="178" spans="1:7" s="577" customFormat="1" ht="12.5">
      <c r="A178" s="578"/>
      <c r="B178" s="579"/>
      <c r="C178" s="580"/>
      <c r="D178" s="581"/>
      <c r="E178" s="582"/>
      <c r="F178" s="583"/>
      <c r="G178" s="584"/>
    </row>
    <row r="179" spans="1:7" s="577" customFormat="1" ht="41.25" customHeight="1">
      <c r="A179" s="578" t="s">
        <v>4</v>
      </c>
      <c r="B179" s="579" t="s">
        <v>2271</v>
      </c>
      <c r="C179" s="580"/>
      <c r="D179" s="585"/>
      <c r="E179" s="582"/>
      <c r="F179" s="582"/>
      <c r="G179" s="586"/>
    </row>
    <row r="180" spans="1:7" s="577" customFormat="1" ht="241">
      <c r="A180" s="587"/>
      <c r="B180" s="588" t="s">
        <v>2273</v>
      </c>
      <c r="C180" s="589"/>
      <c r="D180" s="589"/>
      <c r="E180" s="590"/>
      <c r="F180" s="590"/>
    </row>
    <row r="181" spans="1:7" s="577" customFormat="1" ht="12.5">
      <c r="A181" s="587"/>
      <c r="B181" s="588"/>
      <c r="C181" s="589" t="s">
        <v>1</v>
      </c>
      <c r="D181" s="589">
        <v>1</v>
      </c>
      <c r="E181" s="590"/>
      <c r="F181" s="590">
        <f>SUM(D181*E181)</f>
        <v>0</v>
      </c>
    </row>
    <row r="182" spans="1:7" s="577" customFormat="1" ht="12.5">
      <c r="A182" s="578"/>
      <c r="B182" s="579"/>
      <c r="C182" s="580"/>
      <c r="D182" s="581"/>
      <c r="E182" s="582"/>
      <c r="F182" s="583"/>
      <c r="G182" s="584"/>
    </row>
    <row r="183" spans="1:7" s="577" customFormat="1" ht="12.5">
      <c r="A183" s="578"/>
      <c r="B183" s="579"/>
      <c r="C183" s="580"/>
      <c r="D183" s="581"/>
      <c r="E183" s="582"/>
      <c r="F183" s="583"/>
      <c r="G183" s="584"/>
    </row>
    <row r="184" spans="1:7" s="577" customFormat="1" ht="41.25" customHeight="1">
      <c r="A184" s="578" t="s">
        <v>5</v>
      </c>
      <c r="B184" s="579" t="s">
        <v>2274</v>
      </c>
      <c r="C184" s="580"/>
      <c r="D184" s="585"/>
      <c r="E184" s="582"/>
      <c r="F184" s="582"/>
      <c r="G184" s="586"/>
    </row>
    <row r="185" spans="1:7" s="577" customFormat="1" ht="25">
      <c r="A185" s="591" t="s">
        <v>2025</v>
      </c>
      <c r="B185" s="588" t="s">
        <v>2275</v>
      </c>
      <c r="C185" s="589" t="s">
        <v>1690</v>
      </c>
      <c r="D185" s="589">
        <v>800</v>
      </c>
      <c r="E185" s="590"/>
      <c r="F185" s="590">
        <f>SUM(D185*E185)</f>
        <v>0</v>
      </c>
      <c r="G185" s="584"/>
    </row>
    <row r="186" spans="1:7" s="577" customFormat="1" ht="37.5">
      <c r="A186" s="591" t="s">
        <v>2026</v>
      </c>
      <c r="B186" s="588" t="s">
        <v>2276</v>
      </c>
      <c r="C186" s="589" t="s">
        <v>1690</v>
      </c>
      <c r="D186" s="589">
        <v>1000</v>
      </c>
      <c r="E186" s="590"/>
      <c r="F186" s="590">
        <f>SUM(D186*E186)</f>
        <v>0</v>
      </c>
      <c r="G186" s="584"/>
    </row>
    <row r="187" spans="1:7" s="577" customFormat="1" ht="25">
      <c r="A187" s="591" t="s">
        <v>2027</v>
      </c>
      <c r="B187" s="588" t="s">
        <v>2277</v>
      </c>
      <c r="C187" s="589" t="s">
        <v>1</v>
      </c>
      <c r="D187" s="589">
        <v>8</v>
      </c>
      <c r="E187" s="590"/>
      <c r="F187" s="590">
        <f>SUM(D187*E187)</f>
        <v>0</v>
      </c>
      <c r="G187" s="584"/>
    </row>
    <row r="188" spans="1:7" s="577" customFormat="1" ht="25">
      <c r="A188" s="591" t="s">
        <v>2028</v>
      </c>
      <c r="B188" s="588" t="s">
        <v>2278</v>
      </c>
      <c r="C188" s="589" t="s">
        <v>1</v>
      </c>
      <c r="D188" s="589">
        <v>8</v>
      </c>
      <c r="E188" s="590"/>
      <c r="F188" s="590">
        <f>SUM(D188*E188)</f>
        <v>0</v>
      </c>
      <c r="G188" s="584"/>
    </row>
    <row r="189" spans="1:7" s="577" customFormat="1" ht="12.5">
      <c r="A189" s="587"/>
      <c r="B189" s="588"/>
      <c r="C189" s="589"/>
      <c r="D189" s="589"/>
      <c r="E189" s="590"/>
      <c r="F189" s="590"/>
      <c r="G189" s="584"/>
    </row>
    <row r="190" spans="1:7" s="577" customFormat="1" ht="12.5">
      <c r="A190" s="578"/>
      <c r="B190" s="579"/>
      <c r="C190" s="580"/>
      <c r="D190" s="581"/>
      <c r="E190" s="582"/>
      <c r="F190" s="583"/>
      <c r="G190" s="584"/>
    </row>
    <row r="191" spans="1:7" s="577" customFormat="1" ht="27" customHeight="1">
      <c r="A191" s="578" t="s">
        <v>8</v>
      </c>
      <c r="B191" s="579" t="s">
        <v>2279</v>
      </c>
      <c r="C191" s="580"/>
      <c r="D191" s="585"/>
      <c r="E191" s="582"/>
      <c r="F191" s="582"/>
      <c r="G191" s="586"/>
    </row>
    <row r="192" spans="1:7" s="577" customFormat="1" ht="25">
      <c r="A192" s="591" t="s">
        <v>2280</v>
      </c>
      <c r="B192" s="588" t="s">
        <v>2281</v>
      </c>
      <c r="C192" s="589" t="s">
        <v>1</v>
      </c>
      <c r="D192" s="589">
        <v>1</v>
      </c>
      <c r="E192" s="590"/>
      <c r="F192" s="590">
        <f t="shared" ref="F192:F201" si="1">SUM(D192*E192)</f>
        <v>0</v>
      </c>
      <c r="G192" s="584"/>
    </row>
    <row r="193" spans="1:7" s="577" customFormat="1" ht="25">
      <c r="A193" s="591" t="s">
        <v>2282</v>
      </c>
      <c r="B193" s="588" t="s">
        <v>2283</v>
      </c>
      <c r="C193" s="589" t="s">
        <v>1</v>
      </c>
      <c r="D193" s="589">
        <v>2</v>
      </c>
      <c r="E193" s="590"/>
      <c r="F193" s="590">
        <f t="shared" si="1"/>
        <v>0</v>
      </c>
      <c r="G193" s="584"/>
    </row>
    <row r="194" spans="1:7" s="577" customFormat="1" ht="25">
      <c r="A194" s="591" t="s">
        <v>2284</v>
      </c>
      <c r="B194" s="588" t="s">
        <v>2285</v>
      </c>
      <c r="C194" s="589" t="s">
        <v>1</v>
      </c>
      <c r="D194" s="589">
        <v>1</v>
      </c>
      <c r="E194" s="590"/>
      <c r="F194" s="590">
        <f t="shared" si="1"/>
        <v>0</v>
      </c>
      <c r="G194" s="584"/>
    </row>
    <row r="195" spans="1:7" s="577" customFormat="1" ht="12.5">
      <c r="A195" s="591" t="s">
        <v>2286</v>
      </c>
      <c r="B195" s="588" t="s">
        <v>2287</v>
      </c>
      <c r="C195" s="589" t="s">
        <v>1</v>
      </c>
      <c r="D195" s="589">
        <v>3</v>
      </c>
      <c r="E195" s="590"/>
      <c r="F195" s="590">
        <f t="shared" si="1"/>
        <v>0</v>
      </c>
      <c r="G195" s="584"/>
    </row>
    <row r="196" spans="1:7" s="577" customFormat="1" ht="37.5">
      <c r="A196" s="591" t="s">
        <v>2288</v>
      </c>
      <c r="B196" s="588" t="s">
        <v>2289</v>
      </c>
      <c r="C196" s="589" t="s">
        <v>1</v>
      </c>
      <c r="D196" s="589">
        <v>2</v>
      </c>
      <c r="E196" s="590"/>
      <c r="F196" s="590">
        <f t="shared" si="1"/>
        <v>0</v>
      </c>
      <c r="G196" s="584"/>
    </row>
    <row r="197" spans="1:7" s="577" customFormat="1" ht="12.5">
      <c r="A197" s="591" t="s">
        <v>2290</v>
      </c>
      <c r="B197" s="588" t="s">
        <v>2291</v>
      </c>
      <c r="C197" s="589" t="s">
        <v>1</v>
      </c>
      <c r="D197" s="589">
        <v>1</v>
      </c>
      <c r="E197" s="590"/>
      <c r="F197" s="590">
        <f t="shared" si="1"/>
        <v>0</v>
      </c>
      <c r="G197" s="584"/>
    </row>
    <row r="198" spans="1:7" s="577" customFormat="1" ht="12.5">
      <c r="A198" s="591" t="s">
        <v>2292</v>
      </c>
      <c r="B198" s="588" t="s">
        <v>2293</v>
      </c>
      <c r="C198" s="589" t="s">
        <v>1</v>
      </c>
      <c r="D198" s="589">
        <v>1</v>
      </c>
      <c r="E198" s="590"/>
      <c r="F198" s="590">
        <f t="shared" si="1"/>
        <v>0</v>
      </c>
      <c r="G198" s="584"/>
    </row>
    <row r="199" spans="1:7" s="577" customFormat="1" ht="12.5">
      <c r="A199" s="591" t="s">
        <v>2294</v>
      </c>
      <c r="B199" s="588" t="s">
        <v>2295</v>
      </c>
      <c r="C199" s="589" t="s">
        <v>1</v>
      </c>
      <c r="D199" s="589">
        <v>1</v>
      </c>
      <c r="E199" s="590"/>
      <c r="F199" s="590">
        <f t="shared" si="1"/>
        <v>0</v>
      </c>
      <c r="G199" s="584"/>
    </row>
    <row r="200" spans="1:7" s="577" customFormat="1" ht="25">
      <c r="A200" s="591" t="s">
        <v>2296</v>
      </c>
      <c r="B200" s="588" t="s">
        <v>2297</v>
      </c>
      <c r="C200" s="589" t="s">
        <v>1</v>
      </c>
      <c r="D200" s="589">
        <v>2</v>
      </c>
      <c r="E200" s="590"/>
      <c r="F200" s="590">
        <f t="shared" si="1"/>
        <v>0</v>
      </c>
      <c r="G200" s="584"/>
    </row>
    <row r="201" spans="1:7" s="577" customFormat="1" ht="24.75" customHeight="1">
      <c r="A201" s="591" t="s">
        <v>2298</v>
      </c>
      <c r="B201" s="588" t="s">
        <v>2299</v>
      </c>
      <c r="C201" s="589" t="s">
        <v>187</v>
      </c>
      <c r="D201" s="589">
        <v>1</v>
      </c>
      <c r="E201" s="590"/>
      <c r="F201" s="590">
        <f t="shared" si="1"/>
        <v>0</v>
      </c>
      <c r="G201" s="584"/>
    </row>
    <row r="202" spans="1:7" s="577" customFormat="1" ht="12.5">
      <c r="A202" s="587"/>
      <c r="B202" s="588"/>
      <c r="C202" s="589"/>
      <c r="D202" s="589"/>
      <c r="E202" s="590"/>
      <c r="F202" s="590"/>
      <c r="G202" s="584"/>
    </row>
    <row r="203" spans="1:7" s="577" customFormat="1" ht="12.5">
      <c r="A203" s="578"/>
      <c r="B203" s="579"/>
      <c r="C203" s="580"/>
      <c r="D203" s="581"/>
      <c r="E203" s="582"/>
      <c r="F203" s="583"/>
    </row>
    <row r="204" spans="1:7" s="577" customFormat="1" ht="28.5" customHeight="1">
      <c r="A204" s="578" t="s">
        <v>9</v>
      </c>
      <c r="B204" s="579" t="s">
        <v>2300</v>
      </c>
      <c r="C204" s="580"/>
      <c r="D204" s="585"/>
      <c r="E204" s="582"/>
      <c r="F204" s="582"/>
      <c r="G204" s="586"/>
    </row>
    <row r="205" spans="1:7" s="577" customFormat="1" ht="25">
      <c r="A205" s="591" t="s">
        <v>2301</v>
      </c>
      <c r="B205" s="588" t="s">
        <v>2302</v>
      </c>
      <c r="C205" s="589" t="s">
        <v>1690</v>
      </c>
      <c r="D205" s="589">
        <v>177</v>
      </c>
      <c r="E205" s="590"/>
      <c r="F205" s="590">
        <f>SUM(D205*E205)</f>
        <v>0</v>
      </c>
      <c r="G205" s="584"/>
    </row>
    <row r="206" spans="1:7" s="577" customFormat="1" ht="25">
      <c r="A206" s="591" t="s">
        <v>2303</v>
      </c>
      <c r="B206" s="588" t="s">
        <v>2304</v>
      </c>
      <c r="C206" s="589" t="s">
        <v>1690</v>
      </c>
      <c r="D206" s="589">
        <v>10</v>
      </c>
      <c r="E206" s="590"/>
      <c r="F206" s="590">
        <f>SUM(D206*E206)</f>
        <v>0</v>
      </c>
      <c r="G206" s="584"/>
    </row>
    <row r="207" spans="1:7" s="577" customFormat="1" ht="25">
      <c r="A207" s="591" t="s">
        <v>2305</v>
      </c>
      <c r="B207" s="588" t="s">
        <v>2306</v>
      </c>
      <c r="C207" s="589" t="s">
        <v>1690</v>
      </c>
      <c r="D207" s="589">
        <v>20</v>
      </c>
      <c r="E207" s="590"/>
      <c r="F207" s="590">
        <f>SUM(D207*E207)</f>
        <v>0</v>
      </c>
      <c r="G207" s="584"/>
    </row>
    <row r="208" spans="1:7" s="577" customFormat="1" ht="25">
      <c r="A208" s="591" t="s">
        <v>2307</v>
      </c>
      <c r="B208" s="588" t="s">
        <v>2308</v>
      </c>
      <c r="C208" s="589" t="s">
        <v>1690</v>
      </c>
      <c r="D208" s="589">
        <v>50</v>
      </c>
      <c r="E208" s="590"/>
      <c r="F208" s="590">
        <f>SUM(D208*E208)</f>
        <v>0</v>
      </c>
      <c r="G208" s="584"/>
    </row>
    <row r="209" spans="1:7" s="577" customFormat="1" ht="37.5">
      <c r="A209" s="591" t="s">
        <v>2309</v>
      </c>
      <c r="B209" s="588" t="s">
        <v>2310</v>
      </c>
      <c r="C209" s="589" t="s">
        <v>187</v>
      </c>
      <c r="D209" s="589">
        <v>1</v>
      </c>
      <c r="E209" s="590"/>
      <c r="F209" s="590">
        <f>SUM(D209*E209)</f>
        <v>0</v>
      </c>
      <c r="G209" s="584"/>
    </row>
    <row r="210" spans="1:7" s="577" customFormat="1" ht="12.5">
      <c r="A210" s="578"/>
      <c r="B210" s="579"/>
      <c r="C210" s="580"/>
      <c r="D210" s="581"/>
      <c r="E210" s="582"/>
      <c r="F210" s="583"/>
      <c r="G210" s="584"/>
    </row>
    <row r="211" spans="1:7" s="577" customFormat="1" ht="12.5">
      <c r="A211" s="578"/>
      <c r="B211" s="579"/>
      <c r="C211" s="580"/>
      <c r="D211" s="581"/>
      <c r="E211" s="582"/>
      <c r="F211" s="583"/>
      <c r="G211" s="584"/>
    </row>
    <row r="212" spans="1:7" s="577" customFormat="1" ht="41.25" customHeight="1">
      <c r="A212" s="578" t="s">
        <v>10</v>
      </c>
      <c r="B212" s="579" t="s">
        <v>2311</v>
      </c>
      <c r="C212" s="580"/>
      <c r="D212" s="585"/>
      <c r="E212" s="582"/>
      <c r="F212" s="582"/>
      <c r="G212" s="586"/>
    </row>
    <row r="213" spans="1:7" s="577" customFormat="1" ht="25">
      <c r="A213" s="587"/>
      <c r="B213" s="588" t="s">
        <v>2312</v>
      </c>
      <c r="C213" s="589" t="s">
        <v>1690</v>
      </c>
      <c r="D213" s="589">
        <v>250</v>
      </c>
      <c r="E213" s="590"/>
      <c r="F213" s="590">
        <f>SUM(D213*E213)</f>
        <v>0</v>
      </c>
      <c r="G213" s="584"/>
    </row>
    <row r="214" spans="1:7" s="577" customFormat="1" ht="12.5">
      <c r="A214" s="587"/>
      <c r="B214" s="588" t="s">
        <v>2313</v>
      </c>
      <c r="C214" s="589" t="s">
        <v>187</v>
      </c>
      <c r="D214" s="589">
        <v>1</v>
      </c>
      <c r="E214" s="590"/>
      <c r="F214" s="590">
        <f>SUM(D214*E214)</f>
        <v>0</v>
      </c>
      <c r="G214" s="584"/>
    </row>
    <row r="215" spans="1:7" s="577" customFormat="1" ht="12.5">
      <c r="A215" s="578"/>
      <c r="B215" s="579"/>
      <c r="C215" s="580"/>
      <c r="D215" s="581"/>
      <c r="E215" s="582"/>
      <c r="F215" s="583"/>
      <c r="G215" s="584"/>
    </row>
    <row r="216" spans="1:7" s="577" customFormat="1" ht="12.5">
      <c r="A216" s="578"/>
      <c r="B216" s="579"/>
      <c r="C216" s="580"/>
      <c r="D216" s="581"/>
      <c r="E216" s="582"/>
      <c r="F216" s="583"/>
    </row>
    <row r="217" spans="1:7" s="577" customFormat="1" ht="12.5">
      <c r="A217" s="578"/>
      <c r="B217" s="579"/>
      <c r="C217" s="580"/>
      <c r="D217" s="581"/>
      <c r="E217" s="582"/>
      <c r="F217" s="583"/>
    </row>
    <row r="218" spans="1:7" s="577" customFormat="1" ht="13">
      <c r="A218" s="578"/>
      <c r="B218" s="592" t="s">
        <v>2314</v>
      </c>
      <c r="C218" s="593"/>
      <c r="D218" s="593"/>
      <c r="E218" s="594"/>
      <c r="F218" s="595">
        <f>SUM(F155:F217)</f>
        <v>0</v>
      </c>
    </row>
    <row r="219" spans="1:7" s="577" customFormat="1" ht="13">
      <c r="A219" s="578"/>
      <c r="B219" s="592"/>
      <c r="C219" s="593"/>
      <c r="D219" s="593"/>
      <c r="E219" s="594"/>
      <c r="F219" s="595"/>
    </row>
    <row r="220" spans="1:7" s="577" customFormat="1" ht="12.5">
      <c r="A220" s="578"/>
      <c r="B220" s="579"/>
      <c r="C220" s="596"/>
      <c r="D220" s="585"/>
      <c r="E220" s="582"/>
    </row>
    <row r="221" spans="1:7" s="577" customFormat="1" ht="26">
      <c r="A221" s="597" t="s">
        <v>1643</v>
      </c>
      <c r="B221" s="598" t="s">
        <v>2315</v>
      </c>
      <c r="C221" s="599"/>
      <c r="D221" s="600"/>
      <c r="E221" s="601"/>
      <c r="F221" s="601"/>
    </row>
    <row r="222" spans="1:7" s="577" customFormat="1" ht="12.5">
      <c r="A222" s="578"/>
      <c r="B222" s="579"/>
      <c r="C222" s="596"/>
      <c r="D222" s="585"/>
      <c r="E222" s="582"/>
    </row>
    <row r="223" spans="1:7" s="577" customFormat="1" ht="15" customHeight="1">
      <c r="A223" s="602"/>
      <c r="B223" s="603"/>
      <c r="C223" s="604"/>
      <c r="D223" s="605"/>
      <c r="E223" s="582"/>
      <c r="F223" s="583"/>
    </row>
    <row r="224" spans="1:7" s="577" customFormat="1" ht="37.5">
      <c r="A224" s="606" t="s">
        <v>0</v>
      </c>
      <c r="B224" s="607" t="s">
        <v>2316</v>
      </c>
      <c r="C224" s="608"/>
      <c r="D224" s="609"/>
      <c r="E224" s="610"/>
      <c r="F224" s="583"/>
    </row>
    <row r="225" spans="1:6" s="577" customFormat="1" ht="402" customHeight="1">
      <c r="A225" s="606"/>
      <c r="B225" s="607" t="s">
        <v>2317</v>
      </c>
      <c r="C225" s="608"/>
      <c r="D225" s="609"/>
      <c r="E225" s="610"/>
      <c r="F225" s="583"/>
    </row>
    <row r="226" spans="1:6" s="577" customFormat="1" ht="12.5">
      <c r="A226" s="606"/>
      <c r="B226" s="607"/>
      <c r="C226" s="608" t="s">
        <v>1</v>
      </c>
      <c r="D226" s="609">
        <v>1</v>
      </c>
      <c r="E226" s="610"/>
      <c r="F226" s="583">
        <f>SUM(D226*E226)</f>
        <v>0</v>
      </c>
    </row>
    <row r="227" spans="1:6" s="577" customFormat="1" ht="12.5">
      <c r="A227" s="606"/>
      <c r="B227" s="607"/>
      <c r="C227" s="608"/>
      <c r="D227" s="609"/>
      <c r="E227" s="610"/>
      <c r="F227" s="583"/>
    </row>
    <row r="228" spans="1:6" s="577" customFormat="1" ht="12.5">
      <c r="A228" s="578"/>
      <c r="B228" s="579"/>
      <c r="C228" s="596"/>
      <c r="D228" s="585"/>
      <c r="E228" s="582"/>
    </row>
    <row r="229" spans="1:6" s="577" customFormat="1" ht="63.75" customHeight="1">
      <c r="A229" s="602" t="s">
        <v>2</v>
      </c>
      <c r="B229" s="603" t="s">
        <v>2318</v>
      </c>
      <c r="C229" s="604"/>
      <c r="D229" s="605"/>
      <c r="E229" s="582"/>
      <c r="F229" s="583"/>
    </row>
    <row r="230" spans="1:6" s="577" customFormat="1" ht="15" customHeight="1">
      <c r="A230" s="602"/>
      <c r="B230" s="603"/>
      <c r="C230" s="604" t="s">
        <v>1</v>
      </c>
      <c r="D230" s="605">
        <v>1</v>
      </c>
      <c r="E230" s="582"/>
      <c r="F230" s="583">
        <f>D230*E230</f>
        <v>0</v>
      </c>
    </row>
    <row r="231" spans="1:6" s="577" customFormat="1" ht="12.5">
      <c r="A231" s="578"/>
      <c r="B231" s="579"/>
      <c r="C231" s="596"/>
      <c r="D231" s="585"/>
      <c r="E231" s="582"/>
    </row>
    <row r="232" spans="1:6" s="577" customFormat="1" ht="12.5">
      <c r="A232" s="578"/>
      <c r="B232" s="579"/>
      <c r="C232" s="596"/>
      <c r="D232" s="585"/>
      <c r="E232" s="582"/>
    </row>
    <row r="233" spans="1:6" s="577" customFormat="1" ht="25">
      <c r="A233" s="606" t="s">
        <v>3</v>
      </c>
      <c r="B233" s="607" t="s">
        <v>2319</v>
      </c>
      <c r="C233" s="608"/>
      <c r="D233" s="609"/>
      <c r="E233" s="610"/>
      <c r="F233" s="583"/>
    </row>
    <row r="234" spans="1:6" s="577" customFormat="1" ht="265.5" customHeight="1">
      <c r="A234" s="606"/>
      <c r="B234" s="611" t="s">
        <v>2320</v>
      </c>
      <c r="C234" s="608"/>
      <c r="D234" s="609"/>
      <c r="E234" s="610"/>
      <c r="F234" s="583"/>
    </row>
    <row r="235" spans="1:6" s="577" customFormat="1" ht="12.5">
      <c r="A235" s="606"/>
      <c r="B235" s="607"/>
      <c r="C235" s="608" t="s">
        <v>1</v>
      </c>
      <c r="D235" s="609">
        <v>1</v>
      </c>
      <c r="E235" s="610"/>
      <c r="F235" s="583">
        <f>SUM(D235*E235)</f>
        <v>0</v>
      </c>
    </row>
    <row r="236" spans="1:6" s="577" customFormat="1" ht="12.5">
      <c r="A236" s="606"/>
      <c r="B236" s="607"/>
      <c r="C236" s="608"/>
      <c r="D236" s="609"/>
      <c r="E236" s="610"/>
      <c r="F236" s="583"/>
    </row>
    <row r="237" spans="1:6" s="577" customFormat="1" ht="12.5">
      <c r="A237" s="606"/>
      <c r="B237" s="607"/>
      <c r="C237" s="608"/>
      <c r="D237" s="609"/>
      <c r="E237" s="610"/>
      <c r="F237" s="583"/>
    </row>
    <row r="238" spans="1:6" s="577" customFormat="1" ht="29.25" customHeight="1">
      <c r="A238" s="602" t="s">
        <v>4</v>
      </c>
      <c r="B238" s="612" t="s">
        <v>2321</v>
      </c>
      <c r="C238" s="604"/>
      <c r="D238" s="605"/>
      <c r="E238" s="582"/>
      <c r="F238" s="583"/>
    </row>
    <row r="239" spans="1:6" s="577" customFormat="1" ht="128.25" customHeight="1">
      <c r="A239" s="602"/>
      <c r="B239" s="612" t="s">
        <v>2322</v>
      </c>
      <c r="C239" s="604"/>
      <c r="D239" s="605"/>
      <c r="E239" s="582"/>
      <c r="F239" s="583"/>
    </row>
    <row r="240" spans="1:6" s="577" customFormat="1" ht="153" customHeight="1">
      <c r="A240" s="602"/>
      <c r="B240" s="612" t="s">
        <v>2323</v>
      </c>
      <c r="C240" s="604"/>
      <c r="D240" s="605"/>
      <c r="E240" s="582"/>
      <c r="F240" s="583"/>
    </row>
    <row r="241" spans="1:6" s="577" customFormat="1" ht="140.25" customHeight="1">
      <c r="A241" s="602"/>
      <c r="B241" s="612" t="s">
        <v>3451</v>
      </c>
      <c r="C241" s="604"/>
      <c r="D241" s="605"/>
      <c r="E241" s="582"/>
      <c r="F241" s="583"/>
    </row>
    <row r="242" spans="1:6" s="577" customFormat="1" ht="15" customHeight="1">
      <c r="A242" s="602"/>
      <c r="B242" s="603"/>
      <c r="C242" s="604" t="s">
        <v>1</v>
      </c>
      <c r="D242" s="605">
        <v>1</v>
      </c>
      <c r="E242" s="582"/>
      <c r="F242" s="583">
        <f>D242*E242</f>
        <v>0</v>
      </c>
    </row>
    <row r="243" spans="1:6" s="577" customFormat="1" ht="12.5">
      <c r="A243" s="578"/>
      <c r="B243" s="579"/>
      <c r="C243" s="596"/>
      <c r="D243" s="585"/>
      <c r="E243" s="582"/>
    </row>
    <row r="244" spans="1:6" s="577" customFormat="1" ht="12.5">
      <c r="A244" s="578"/>
      <c r="B244" s="579"/>
      <c r="C244" s="596"/>
      <c r="D244" s="585"/>
      <c r="E244" s="582"/>
    </row>
    <row r="245" spans="1:6" s="577" customFormat="1" ht="41.25" customHeight="1">
      <c r="A245" s="602" t="s">
        <v>5</v>
      </c>
      <c r="B245" s="612" t="s">
        <v>2324</v>
      </c>
      <c r="C245" s="604"/>
      <c r="D245" s="605"/>
      <c r="E245" s="582"/>
      <c r="F245" s="583"/>
    </row>
    <row r="246" spans="1:6" s="577" customFormat="1" ht="15" customHeight="1">
      <c r="A246" s="602"/>
      <c r="B246" s="603"/>
      <c r="C246" s="604" t="s">
        <v>1</v>
      </c>
      <c r="D246" s="605">
        <v>1</v>
      </c>
      <c r="E246" s="582"/>
      <c r="F246" s="583">
        <f>D246*E246</f>
        <v>0</v>
      </c>
    </row>
    <row r="247" spans="1:6" s="577" customFormat="1" ht="12.5">
      <c r="A247" s="578"/>
      <c r="B247" s="579"/>
      <c r="C247" s="596"/>
      <c r="D247" s="585"/>
      <c r="E247" s="582"/>
    </row>
    <row r="248" spans="1:6" s="577" customFormat="1" ht="12.5">
      <c r="A248" s="578"/>
      <c r="B248" s="579"/>
      <c r="C248" s="596"/>
      <c r="D248" s="585"/>
      <c r="E248" s="582"/>
    </row>
    <row r="249" spans="1:6" s="577" customFormat="1" ht="139.5" customHeight="1">
      <c r="A249" s="602" t="s">
        <v>8</v>
      </c>
      <c r="B249" s="612" t="s">
        <v>2325</v>
      </c>
      <c r="C249" s="604"/>
      <c r="D249" s="605"/>
      <c r="E249" s="582"/>
      <c r="F249" s="583"/>
    </row>
    <row r="250" spans="1:6" s="577" customFormat="1" ht="15" customHeight="1">
      <c r="A250" s="602"/>
      <c r="B250" s="603"/>
      <c r="C250" s="604" t="s">
        <v>1</v>
      </c>
      <c r="D250" s="605">
        <v>1</v>
      </c>
      <c r="E250" s="582"/>
      <c r="F250" s="583">
        <f>D250*E250</f>
        <v>0</v>
      </c>
    </row>
    <row r="251" spans="1:6" s="577" customFormat="1" ht="12.5">
      <c r="A251" s="578"/>
      <c r="B251" s="579"/>
      <c r="C251" s="596"/>
      <c r="D251" s="585"/>
      <c r="E251" s="582"/>
    </row>
    <row r="252" spans="1:6" s="577" customFormat="1" ht="12.5">
      <c r="A252" s="578"/>
      <c r="B252" s="579"/>
      <c r="C252" s="596"/>
      <c r="D252" s="585"/>
      <c r="E252" s="582"/>
    </row>
    <row r="253" spans="1:6" s="577" customFormat="1" ht="13">
      <c r="A253" s="613"/>
      <c r="B253" s="592"/>
      <c r="C253" s="593"/>
      <c r="D253" s="593"/>
      <c r="E253" s="594"/>
      <c r="F253" s="595"/>
    </row>
    <row r="254" spans="1:6" s="577" customFormat="1" ht="26">
      <c r="A254" s="614"/>
      <c r="B254" s="615" t="s">
        <v>2326</v>
      </c>
      <c r="C254" s="616"/>
      <c r="D254" s="617"/>
      <c r="E254" s="618"/>
      <c r="F254" s="619">
        <f>SUM(F225:F253)</f>
        <v>0</v>
      </c>
    </row>
    <row r="255" spans="1:6" s="577" customFormat="1" ht="13">
      <c r="A255" s="614"/>
      <c r="B255" s="615"/>
      <c r="C255" s="616"/>
      <c r="D255" s="617"/>
      <c r="E255" s="618"/>
      <c r="F255" s="619"/>
    </row>
    <row r="256" spans="1:6" s="577" customFormat="1" ht="13">
      <c r="A256" s="613"/>
      <c r="B256" s="592"/>
      <c r="C256" s="593"/>
      <c r="D256" s="593"/>
      <c r="E256" s="594"/>
      <c r="F256" s="595"/>
    </row>
    <row r="257" spans="1:6" s="577" customFormat="1" ht="13">
      <c r="A257" s="620"/>
      <c r="B257" s="592"/>
      <c r="C257" s="593"/>
      <c r="D257" s="593"/>
      <c r="E257" s="594"/>
    </row>
    <row r="258" spans="1:6" s="577" customFormat="1" ht="13">
      <c r="A258" s="620"/>
      <c r="B258" s="592"/>
      <c r="C258" s="593"/>
      <c r="D258" s="593"/>
      <c r="E258" s="594"/>
    </row>
    <row r="259" spans="1:6" s="577" customFormat="1" ht="13">
      <c r="A259" s="597" t="s">
        <v>1686</v>
      </c>
      <c r="B259" s="598" t="s">
        <v>182</v>
      </c>
      <c r="C259" s="599"/>
      <c r="D259" s="600"/>
      <c r="E259" s="601"/>
      <c r="F259" s="601"/>
    </row>
    <row r="260" spans="1:6" s="577" customFormat="1" ht="13">
      <c r="A260" s="620"/>
      <c r="B260" s="592"/>
      <c r="C260" s="593"/>
      <c r="D260" s="593"/>
      <c r="E260" s="594"/>
    </row>
    <row r="261" spans="1:6" s="577" customFormat="1" ht="13">
      <c r="A261" s="620"/>
      <c r="B261" s="592"/>
      <c r="C261" s="593"/>
      <c r="D261" s="593"/>
      <c r="E261" s="594"/>
    </row>
    <row r="262" spans="1:6" s="622" customFormat="1" ht="12.5">
      <c r="A262" s="578" t="s">
        <v>0</v>
      </c>
      <c r="B262" s="520" t="s">
        <v>2327</v>
      </c>
      <c r="C262" s="580"/>
      <c r="D262" s="581"/>
      <c r="E262" s="621"/>
      <c r="F262" s="583"/>
    </row>
    <row r="263" spans="1:6" s="577" customFormat="1" ht="129" customHeight="1">
      <c r="A263" s="623" t="s">
        <v>1881</v>
      </c>
      <c r="B263" s="603" t="s">
        <v>2328</v>
      </c>
      <c r="C263" s="604" t="s">
        <v>1</v>
      </c>
      <c r="D263" s="605">
        <v>1</v>
      </c>
      <c r="E263" s="582"/>
      <c r="F263" s="583">
        <f>D263*E263</f>
        <v>0</v>
      </c>
    </row>
    <row r="264" spans="1:6" s="577" customFormat="1" ht="25.5" customHeight="1">
      <c r="A264" s="623" t="s">
        <v>1883</v>
      </c>
      <c r="B264" s="603" t="s">
        <v>2329</v>
      </c>
      <c r="C264" s="604" t="s">
        <v>1</v>
      </c>
      <c r="D264" s="605">
        <v>1</v>
      </c>
      <c r="E264" s="582"/>
      <c r="F264" s="583">
        <f>D264*E264</f>
        <v>0</v>
      </c>
    </row>
    <row r="265" spans="1:6" s="577" customFormat="1" ht="49.5" customHeight="1">
      <c r="A265" s="623" t="s">
        <v>1885</v>
      </c>
      <c r="B265" s="603" t="s">
        <v>3452</v>
      </c>
      <c r="C265" s="604" t="s">
        <v>1</v>
      </c>
      <c r="D265" s="605">
        <v>1</v>
      </c>
      <c r="E265" s="582"/>
      <c r="F265" s="583">
        <f>D265*E265</f>
        <v>0</v>
      </c>
    </row>
    <row r="266" spans="1:6" s="577" customFormat="1" ht="51" customHeight="1">
      <c r="A266" s="623" t="s">
        <v>1887</v>
      </c>
      <c r="B266" s="603" t="s">
        <v>2330</v>
      </c>
      <c r="C266" s="604" t="s">
        <v>1</v>
      </c>
      <c r="D266" s="605">
        <v>1</v>
      </c>
      <c r="E266" s="582"/>
      <c r="F266" s="583">
        <f>D266*E266</f>
        <v>0</v>
      </c>
    </row>
    <row r="267" spans="1:6" s="577" customFormat="1" ht="12.5">
      <c r="A267" s="520"/>
      <c r="B267" s="624"/>
      <c r="C267" s="580"/>
      <c r="D267" s="625"/>
      <c r="E267" s="594"/>
      <c r="F267" s="583"/>
    </row>
    <row r="268" spans="1:6" s="577" customFormat="1" ht="12.5">
      <c r="A268" s="520"/>
      <c r="B268" s="624"/>
      <c r="C268" s="580"/>
      <c r="D268" s="625"/>
      <c r="E268" s="594"/>
      <c r="F268" s="583"/>
    </row>
    <row r="269" spans="1:6" s="542" customFormat="1" ht="44.25" customHeight="1">
      <c r="A269" s="546"/>
      <c r="B269" s="626" t="s">
        <v>2331</v>
      </c>
      <c r="C269" s="547"/>
      <c r="D269" s="627"/>
      <c r="E269" s="540"/>
      <c r="F269" s="557"/>
    </row>
    <row r="270" spans="1:6" s="542" customFormat="1" ht="13">
      <c r="A270" s="628"/>
      <c r="B270" s="538"/>
      <c r="C270" s="539"/>
      <c r="D270" s="539"/>
      <c r="E270" s="540"/>
    </row>
    <row r="271" spans="1:6" s="542" customFormat="1" ht="13">
      <c r="A271" s="628"/>
      <c r="B271" s="538"/>
      <c r="C271" s="539"/>
      <c r="D271" s="539"/>
      <c r="E271" s="540"/>
    </row>
    <row r="272" spans="1:6" s="542" customFormat="1" ht="13">
      <c r="A272" s="628"/>
      <c r="B272" s="538" t="s">
        <v>2246</v>
      </c>
      <c r="C272" s="539"/>
      <c r="D272" s="539"/>
      <c r="E272" s="540"/>
      <c r="F272" s="557">
        <f>SUM(F263:F269)</f>
        <v>0</v>
      </c>
    </row>
    <row r="273" spans="1:7" s="542" customFormat="1" ht="13">
      <c r="A273" s="628"/>
      <c r="B273" s="538"/>
      <c r="C273" s="539"/>
      <c r="D273" s="539"/>
      <c r="E273" s="540"/>
    </row>
    <row r="274" spans="1:7" s="542" customFormat="1" ht="13">
      <c r="A274" s="628"/>
      <c r="B274" s="538"/>
      <c r="C274" s="539"/>
      <c r="D274" s="539"/>
      <c r="E274" s="540"/>
    </row>
    <row r="275" spans="1:7" s="542" customFormat="1" ht="13">
      <c r="A275" s="628"/>
      <c r="B275" s="538"/>
      <c r="C275" s="539"/>
      <c r="D275" s="539"/>
      <c r="E275" s="540"/>
    </row>
    <row r="276" spans="1:7" s="542" customFormat="1" ht="13">
      <c r="A276" s="629"/>
      <c r="B276" s="630" t="s">
        <v>2247</v>
      </c>
      <c r="C276" s="631"/>
      <c r="D276" s="632"/>
      <c r="E276" s="633"/>
      <c r="F276" s="634"/>
    </row>
    <row r="277" spans="1:7" s="542" customFormat="1" ht="12.5">
      <c r="A277" s="546"/>
      <c r="B277" s="635"/>
      <c r="C277" s="636"/>
      <c r="D277" s="627"/>
      <c r="E277" s="637"/>
    </row>
    <row r="278" spans="1:7" s="542" customFormat="1" ht="12.5">
      <c r="A278" s="546" t="s">
        <v>1435</v>
      </c>
      <c r="B278" s="635" t="str">
        <f>B138</f>
        <v>PRIKLJUČAK</v>
      </c>
      <c r="C278" s="636"/>
      <c r="D278" s="627"/>
      <c r="E278" s="637"/>
      <c r="F278" s="549">
        <f>F149</f>
        <v>0</v>
      </c>
    </row>
    <row r="279" spans="1:7" s="542" customFormat="1" ht="12.5">
      <c r="A279" s="546" t="s">
        <v>1551</v>
      </c>
      <c r="B279" s="635" t="str">
        <f>B152</f>
        <v>FOTONAPONSKA ELEKTRANA</v>
      </c>
      <c r="C279" s="636"/>
      <c r="D279" s="627"/>
      <c r="E279" s="637"/>
      <c r="F279" s="549">
        <f>F218</f>
        <v>0</v>
      </c>
    </row>
    <row r="280" spans="1:7" s="542" customFormat="1" ht="25">
      <c r="A280" s="546" t="s">
        <v>1643</v>
      </c>
      <c r="B280" s="635" t="str">
        <f>B221</f>
        <v>SUSTAV ZA NADZOR, IZVJEŠTAVANJE I DETEKCIJU KVARA FOTONAPONSKE ELEKTRANE</v>
      </c>
      <c r="C280" s="636"/>
      <c r="D280" s="627"/>
      <c r="E280" s="637"/>
      <c r="F280" s="549">
        <f>F254</f>
        <v>0</v>
      </c>
    </row>
    <row r="281" spans="1:7" s="542" customFormat="1" ht="12.5">
      <c r="A281" s="564" t="str">
        <f>A259</f>
        <v>IV.</v>
      </c>
      <c r="B281" s="635" t="str">
        <f>B259</f>
        <v>OSTALI RADOVI</v>
      </c>
      <c r="C281" s="638"/>
      <c r="D281" s="639"/>
      <c r="E281" s="637"/>
      <c r="F281" s="549">
        <f>F272</f>
        <v>0</v>
      </c>
    </row>
    <row r="282" spans="1:7" s="542" customFormat="1" ht="12.5">
      <c r="C282" s="638"/>
      <c r="D282" s="639"/>
      <c r="E282" s="637"/>
      <c r="F282" s="549"/>
    </row>
    <row r="283" spans="1:7" s="542" customFormat="1" ht="13.5" customHeight="1">
      <c r="A283" s="546"/>
      <c r="B283" s="640"/>
      <c r="C283" s="638"/>
      <c r="D283" s="639"/>
      <c r="E283" s="637"/>
      <c r="F283" s="549"/>
    </row>
    <row r="284" spans="1:7" s="542" customFormat="1" ht="13">
      <c r="A284" s="546"/>
      <c r="B284" s="641" t="s">
        <v>2248</v>
      </c>
      <c r="C284" s="642"/>
      <c r="D284" s="643"/>
      <c r="E284" s="644"/>
      <c r="F284" s="645">
        <f>SUM(F278:F283)</f>
        <v>0</v>
      </c>
    </row>
    <row r="285" spans="1:7" s="542" customFormat="1" ht="13">
      <c r="A285" s="646"/>
      <c r="B285" s="646"/>
      <c r="C285" s="539"/>
      <c r="D285" s="647"/>
      <c r="E285" s="648"/>
      <c r="F285" s="649"/>
    </row>
    <row r="286" spans="1:7" s="542" customFormat="1" ht="13">
      <c r="A286" s="494"/>
      <c r="B286" s="494"/>
      <c r="C286" s="534"/>
      <c r="D286" s="535"/>
      <c r="E286" s="536"/>
      <c r="F286" s="645"/>
    </row>
    <row r="287" spans="1:7" s="486" customFormat="1" ht="12.5">
      <c r="A287" s="494"/>
      <c r="B287" s="494"/>
      <c r="C287" s="534"/>
      <c r="D287" s="535"/>
      <c r="E287" s="536"/>
      <c r="F287" s="536"/>
      <c r="G287" s="542"/>
    </row>
    <row r="288" spans="1:7" s="486" customFormat="1" ht="12.5">
      <c r="A288" s="494"/>
      <c r="B288" s="494"/>
      <c r="C288" s="534"/>
      <c r="D288" s="535"/>
      <c r="E288" s="536"/>
      <c r="F288" s="536"/>
      <c r="G288" s="542"/>
    </row>
    <row r="289" spans="1:10" s="486" customFormat="1" ht="12.5">
      <c r="A289" s="494"/>
      <c r="B289" s="494"/>
      <c r="C289" s="534"/>
      <c r="D289" s="535"/>
      <c r="E289" s="536"/>
      <c r="F289" s="536"/>
      <c r="G289" s="542"/>
    </row>
    <row r="290" spans="1:10" s="486" customFormat="1" ht="12.5">
      <c r="A290" s="494"/>
      <c r="B290" s="494"/>
      <c r="C290" s="650"/>
      <c r="D290" s="539"/>
      <c r="E290" s="540"/>
      <c r="F290" s="540"/>
      <c r="G290" s="542"/>
    </row>
    <row r="291" spans="1:10" s="486" customFormat="1" ht="12.5">
      <c r="A291" s="494"/>
      <c r="B291" s="494"/>
      <c r="C291" s="534"/>
      <c r="D291" s="535"/>
      <c r="E291" s="536"/>
      <c r="F291" s="536"/>
      <c r="G291" s="542"/>
    </row>
    <row r="292" spans="1:10" s="486" customFormat="1" ht="12.5">
      <c r="A292" s="494"/>
      <c r="B292" s="494"/>
      <c r="C292" s="534"/>
      <c r="D292" s="535"/>
      <c r="E292" s="536"/>
      <c r="F292" s="536"/>
    </row>
    <row r="293" spans="1:10" s="653" customFormat="1" ht="12.5">
      <c r="A293" s="651"/>
      <c r="B293" s="652"/>
      <c r="C293" s="589"/>
      <c r="D293" s="589"/>
      <c r="E293" s="479"/>
      <c r="F293" s="479"/>
      <c r="I293" s="654"/>
      <c r="J293" s="654"/>
    </row>
    <row r="294" spans="1:10" s="653" customFormat="1" ht="12.5">
      <c r="A294" s="651"/>
      <c r="B294" s="652"/>
      <c r="C294" s="589"/>
      <c r="D294" s="589"/>
      <c r="E294" s="479"/>
      <c r="F294" s="479"/>
      <c r="I294" s="654"/>
      <c r="J294" s="654"/>
    </row>
    <row r="295" spans="1:10" s="653" customFormat="1" ht="12.5">
      <c r="A295" s="651"/>
      <c r="B295" s="652"/>
      <c r="C295" s="589"/>
      <c r="D295" s="589"/>
      <c r="E295" s="479"/>
      <c r="F295" s="479"/>
      <c r="I295" s="654"/>
      <c r="J295" s="654"/>
    </row>
    <row r="296" spans="1:10" s="653" customFormat="1" ht="12.5">
      <c r="A296" s="651"/>
      <c r="B296" s="652"/>
      <c r="C296" s="589"/>
      <c r="D296" s="589"/>
      <c r="E296" s="479"/>
      <c r="F296" s="479"/>
      <c r="I296" s="654"/>
      <c r="J296" s="654"/>
    </row>
    <row r="297" spans="1:10" s="653" customFormat="1" ht="12.5">
      <c r="C297" s="478"/>
      <c r="D297" s="478"/>
      <c r="E297" s="479"/>
      <c r="F297" s="479"/>
    </row>
    <row r="298" spans="1:10" s="653" customFormat="1" ht="12.5">
      <c r="C298" s="478"/>
      <c r="D298" s="478"/>
      <c r="E298" s="479"/>
      <c r="F298" s="479"/>
    </row>
    <row r="299" spans="1:10" s="653" customFormat="1" ht="12.5">
      <c r="C299" s="478"/>
      <c r="D299" s="478"/>
      <c r="E299" s="479"/>
      <c r="F299" s="479"/>
    </row>
    <row r="300" spans="1:10" s="653" customFormat="1" ht="12.5">
      <c r="A300" s="651"/>
      <c r="B300" s="655"/>
      <c r="C300" s="589"/>
      <c r="D300" s="589"/>
      <c r="E300" s="479"/>
      <c r="F300" s="479"/>
      <c r="I300" s="654"/>
      <c r="J300" s="654"/>
    </row>
    <row r="301" spans="1:10" ht="12.5">
      <c r="A301" s="498"/>
      <c r="B301" s="542"/>
      <c r="C301" s="480"/>
      <c r="D301" s="480"/>
      <c r="E301" s="480"/>
      <c r="F301" s="480"/>
    </row>
    <row r="302" spans="1:10" ht="12.5">
      <c r="A302" s="498"/>
      <c r="B302" s="542"/>
      <c r="C302" s="480"/>
      <c r="D302" s="480"/>
      <c r="E302" s="480"/>
      <c r="F302" s="480"/>
    </row>
    <row r="303" spans="1:10" s="577" customFormat="1" ht="12.5">
      <c r="A303" s="498"/>
      <c r="B303" s="498"/>
      <c r="C303" s="495"/>
      <c r="D303" s="496"/>
      <c r="E303" s="497"/>
      <c r="F303" s="497"/>
    </row>
    <row r="304" spans="1:10" s="577" customFormat="1" ht="12.5">
      <c r="A304" s="498"/>
      <c r="B304" s="498"/>
      <c r="C304" s="656"/>
      <c r="D304" s="593"/>
      <c r="E304" s="594"/>
      <c r="F304" s="594"/>
    </row>
    <row r="305" spans="1:6" ht="12.5">
      <c r="A305" s="498"/>
      <c r="B305" s="542"/>
      <c r="C305" s="480"/>
      <c r="D305" s="480"/>
      <c r="E305" s="480"/>
      <c r="F305" s="480"/>
    </row>
    <row r="306" spans="1:6" ht="12.5">
      <c r="A306" s="493"/>
    </row>
    <row r="307" spans="1:6" ht="12.5">
      <c r="A307" s="493"/>
    </row>
    <row r="308" spans="1:6" ht="12.5">
      <c r="A308" s="493"/>
    </row>
    <row r="309" spans="1:6" ht="12.5">
      <c r="A309" s="493"/>
    </row>
    <row r="310" spans="1:6" ht="12.5">
      <c r="A310" s="493"/>
    </row>
    <row r="311" spans="1:6" ht="12.5">
      <c r="A311" s="493"/>
    </row>
  </sheetData>
  <protectedRanges>
    <protectedRange sqref="F217" name="Range1"/>
    <protectedRange sqref="E145:F148 E141:F141" name="Range1_1_1"/>
    <protectedRange sqref="F263:F266" name="Range1_23"/>
    <protectedRange sqref="E140:F140" name="Range1_1_1_1_1_2"/>
    <protectedRange sqref="E142:F142" name="Range1_1_2"/>
    <protectedRange sqref="F267:F268" name="Range1_5"/>
    <protectedRange sqref="F155 F159:F160 F172:F173 F177:F178" name="Range1_6"/>
    <protectedRange sqref="F224 F233" name="Range1_7"/>
    <protectedRange sqref="F234:F237 F225:F227" name="Range1_4_1"/>
    <protectedRange sqref="E262:F262 E263" name="Range1_3_2"/>
    <protectedRange sqref="F182:F183 F190 F203 F210:F211 F215:F216" name="Range1_4"/>
    <protectedRange sqref="E143:F144" name="Range1_1_3"/>
  </protectedRanges>
  <mergeCells count="76">
    <mergeCell ref="B125:E125"/>
    <mergeCell ref="B127:E127"/>
    <mergeCell ref="B115:F115"/>
    <mergeCell ref="B117:F117"/>
    <mergeCell ref="B119:F119"/>
    <mergeCell ref="B122:E122"/>
    <mergeCell ref="B123:E123"/>
    <mergeCell ref="B124:E124"/>
    <mergeCell ref="B113:F113"/>
    <mergeCell ref="B94:F94"/>
    <mergeCell ref="B95:F95"/>
    <mergeCell ref="B97:F97"/>
    <mergeCell ref="B99:F99"/>
    <mergeCell ref="B101:F101"/>
    <mergeCell ref="B103:F103"/>
    <mergeCell ref="B105:F105"/>
    <mergeCell ref="B106:F106"/>
    <mergeCell ref="B108:F108"/>
    <mergeCell ref="B110:F110"/>
    <mergeCell ref="B112:F112"/>
    <mergeCell ref="B92:F92"/>
    <mergeCell ref="B75:F75"/>
    <mergeCell ref="B78:F78"/>
    <mergeCell ref="B79:F79"/>
    <mergeCell ref="B80:F80"/>
    <mergeCell ref="B81:F81"/>
    <mergeCell ref="B82:F82"/>
    <mergeCell ref="B84:F84"/>
    <mergeCell ref="B86:F86"/>
    <mergeCell ref="B87:F87"/>
    <mergeCell ref="B90:F90"/>
    <mergeCell ref="B91:F91"/>
    <mergeCell ref="B74:F74"/>
    <mergeCell ref="B59:F59"/>
    <mergeCell ref="B61:F61"/>
    <mergeCell ref="B63:F63"/>
    <mergeCell ref="B65:D65"/>
    <mergeCell ref="B67:F67"/>
    <mergeCell ref="B68:F68"/>
    <mergeCell ref="B69:F69"/>
    <mergeCell ref="B70:F70"/>
    <mergeCell ref="B71:F71"/>
    <mergeCell ref="B72:F72"/>
    <mergeCell ref="B73:F73"/>
    <mergeCell ref="B58:F58"/>
    <mergeCell ref="A29:B29"/>
    <mergeCell ref="A30:B30"/>
    <mergeCell ref="B42:F42"/>
    <mergeCell ref="B44:F44"/>
    <mergeCell ref="B46:F46"/>
    <mergeCell ref="B47:F47"/>
    <mergeCell ref="B49:F49"/>
    <mergeCell ref="B51:F51"/>
    <mergeCell ref="B52:F52"/>
    <mergeCell ref="B54:F54"/>
    <mergeCell ref="B56:F56"/>
    <mergeCell ref="A28:B28"/>
    <mergeCell ref="A12:B12"/>
    <mergeCell ref="A13:F13"/>
    <mergeCell ref="A14:B14"/>
    <mergeCell ref="A15:B15"/>
    <mergeCell ref="A16:B16"/>
    <mergeCell ref="A18:B18"/>
    <mergeCell ref="C18:C19"/>
    <mergeCell ref="A19:B19"/>
    <mergeCell ref="A20:B20"/>
    <mergeCell ref="A21:B21"/>
    <mergeCell ref="A24:B24"/>
    <mergeCell ref="A25:B25"/>
    <mergeCell ref="A26:F27"/>
    <mergeCell ref="A8:B8"/>
    <mergeCell ref="A2:B2"/>
    <mergeCell ref="A3:B3"/>
    <mergeCell ref="C3:F3"/>
    <mergeCell ref="A6:B6"/>
    <mergeCell ref="A7:B7"/>
  </mergeCells>
  <pageMargins left="0.7" right="0.7" top="0.75" bottom="0.75" header="0.3" footer="0.3"/>
  <pageSetup paperSize="9" scale="89" fitToHeight="0" orientation="portrait" useFirstPageNumber="1" r:id="rId1"/>
  <headerFooter alignWithMargins="0">
    <oddHeader xml:space="preserve">&amp;CTROŠKOVNIK 
FOTONAPONSKA ELEKTRANA  </oddHeader>
    <oddFooter>&amp;LARHINGTRADE d.o.o. Gajeva 47, Zagreb&amp;R&amp;P</oddFooter>
  </headerFooter>
  <rowBreaks count="12" manualBreakCount="12">
    <brk id="39" max="5" man="1"/>
    <brk id="87" max="5" man="1"/>
    <brk id="127" max="5" man="1"/>
    <brk id="150" max="5" man="1"/>
    <brk id="159" max="5" man="1"/>
    <brk id="177" max="5" man="1"/>
    <brk id="189" max="5" man="1"/>
    <brk id="218" max="5" man="1"/>
    <brk id="227" max="5" man="1"/>
    <brk id="236" max="5" man="1"/>
    <brk id="255" max="5" man="1"/>
    <brk id="273"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73D29-4139-4114-A8B9-ABD99C200B70}">
  <sheetPr>
    <tabColor rgb="FF00B0F0"/>
    <pageSetUpPr fitToPage="1"/>
  </sheetPr>
  <dimension ref="A1:H277"/>
  <sheetViews>
    <sheetView showZeros="0" view="pageBreakPreview" topLeftCell="A252" zoomScale="115" zoomScaleNormal="115" zoomScaleSheetLayoutView="115" workbookViewId="0">
      <selection activeCell="B264" sqref="B264"/>
    </sheetView>
  </sheetViews>
  <sheetFormatPr defaultColWidth="9.1796875" defaultRowHeight="12.5"/>
  <cols>
    <col min="1" max="1" width="6.7265625" style="684" customWidth="1"/>
    <col min="2" max="2" width="69.54296875" style="723" customWidth="1"/>
    <col min="3" max="3" width="9.1796875" style="686"/>
    <col min="4" max="4" width="7.81640625" style="687" customWidth="1"/>
    <col min="5" max="5" width="12.81640625" style="688" customWidth="1"/>
    <col min="6" max="6" width="13.81640625" style="689" customWidth="1"/>
    <col min="7" max="7" width="6.7265625" style="690" customWidth="1"/>
    <col min="8" max="8" width="9.1796875" style="690"/>
    <col min="9" max="9" width="7.1796875" style="690" customWidth="1"/>
    <col min="10" max="16384" width="9.1796875" style="690"/>
  </cols>
  <sheetData>
    <row r="1" spans="1:6" s="480" customFormat="1" ht="16">
      <c r="A1" s="518"/>
      <c r="B1" s="494"/>
      <c r="C1" s="495"/>
      <c r="D1" s="496"/>
      <c r="E1" s="497"/>
      <c r="F1" s="497"/>
    </row>
    <row r="2" spans="1:6" s="480" customFormat="1" ht="18">
      <c r="A2" s="1285"/>
      <c r="B2" s="1285"/>
      <c r="C2" s="1171"/>
      <c r="D2" s="1171"/>
      <c r="E2" s="1171"/>
      <c r="F2" s="1171"/>
    </row>
    <row r="3" spans="1:6" s="480" customFormat="1" ht="22.5" customHeight="1">
      <c r="A3" s="1286"/>
      <c r="B3" s="1286"/>
      <c r="C3" s="1287"/>
      <c r="D3" s="1287"/>
      <c r="E3" s="1287"/>
      <c r="F3" s="1287"/>
    </row>
    <row r="4" spans="1:6" s="480" customFormat="1">
      <c r="A4" s="657"/>
      <c r="B4" s="658"/>
      <c r="C4" s="659"/>
      <c r="D4" s="659"/>
      <c r="E4" s="659"/>
      <c r="F4" s="659"/>
    </row>
    <row r="5" spans="1:6" s="480" customFormat="1">
      <c r="A5" s="659"/>
      <c r="B5" s="658"/>
      <c r="C5" s="659"/>
      <c r="D5" s="659"/>
      <c r="E5" s="659"/>
      <c r="F5" s="659"/>
    </row>
    <row r="6" spans="1:6" s="480" customFormat="1">
      <c r="A6" s="1288" t="s">
        <v>1365</v>
      </c>
      <c r="B6" s="1288"/>
      <c r="C6" s="660"/>
      <c r="D6" s="659"/>
      <c r="E6" s="659"/>
      <c r="F6" s="659"/>
    </row>
    <row r="7" spans="1:6" s="480" customFormat="1" ht="30" customHeight="1">
      <c r="A7" s="1288" t="s">
        <v>2250</v>
      </c>
      <c r="B7" s="1288"/>
      <c r="C7" s="660"/>
      <c r="D7" s="659"/>
      <c r="E7" s="659"/>
      <c r="F7" s="659"/>
    </row>
    <row r="8" spans="1:6" s="480" customFormat="1">
      <c r="A8" s="1288"/>
      <c r="B8" s="1288"/>
      <c r="C8" s="660"/>
      <c r="D8" s="659"/>
      <c r="E8" s="659"/>
      <c r="F8" s="659"/>
    </row>
    <row r="9" spans="1:6" s="480" customFormat="1" ht="13">
      <c r="A9" s="661"/>
      <c r="B9" s="660"/>
      <c r="C9" s="660"/>
      <c r="D9" s="659"/>
      <c r="E9" s="659"/>
      <c r="F9" s="659"/>
    </row>
    <row r="10" spans="1:6" s="480" customFormat="1" ht="13">
      <c r="A10" s="661"/>
      <c r="B10" s="660"/>
      <c r="C10" s="660"/>
      <c r="D10" s="659"/>
      <c r="E10" s="659"/>
      <c r="F10" s="659"/>
    </row>
    <row r="11" spans="1:6" s="486" customFormat="1" ht="13">
      <c r="A11" s="661"/>
      <c r="B11" s="660"/>
      <c r="C11" s="660"/>
      <c r="D11" s="658"/>
      <c r="E11" s="658"/>
      <c r="F11" s="658"/>
    </row>
    <row r="12" spans="1:6" s="486" customFormat="1">
      <c r="A12" s="1289" t="s">
        <v>1338</v>
      </c>
      <c r="B12" s="1289"/>
      <c r="C12" s="660"/>
      <c r="D12" s="658"/>
      <c r="E12" s="658"/>
      <c r="F12" s="658"/>
    </row>
    <row r="13" spans="1:6" s="486" customFormat="1" ht="44.25" customHeight="1">
      <c r="A13" s="1294" t="s">
        <v>1367</v>
      </c>
      <c r="B13" s="1294"/>
      <c r="C13" s="1294"/>
      <c r="D13" s="1294"/>
      <c r="E13" s="1294"/>
      <c r="F13" s="1294"/>
    </row>
    <row r="14" spans="1:6" s="486" customFormat="1" ht="13">
      <c r="A14" s="1294"/>
      <c r="B14" s="1294"/>
      <c r="C14" s="660"/>
      <c r="D14" s="658"/>
      <c r="E14" s="658"/>
      <c r="F14" s="658"/>
    </row>
    <row r="15" spans="1:6" s="486" customFormat="1" ht="13">
      <c r="A15" s="1294"/>
      <c r="B15" s="1294"/>
      <c r="C15" s="660"/>
      <c r="D15" s="658"/>
      <c r="E15" s="658"/>
      <c r="F15" s="658"/>
    </row>
    <row r="16" spans="1:6" s="486" customFormat="1" ht="13">
      <c r="A16" s="1294"/>
      <c r="B16" s="1294"/>
      <c r="C16" s="660"/>
      <c r="D16" s="658"/>
      <c r="E16" s="658"/>
      <c r="F16" s="658"/>
    </row>
    <row r="17" spans="1:6" s="486" customFormat="1" ht="13">
      <c r="A17" s="661"/>
      <c r="B17" s="661"/>
      <c r="C17" s="660"/>
      <c r="D17" s="658"/>
      <c r="E17" s="658"/>
      <c r="F17" s="658"/>
    </row>
    <row r="18" spans="1:6" s="486" customFormat="1">
      <c r="A18" s="1289"/>
      <c r="B18" s="1289"/>
      <c r="C18" s="1295"/>
      <c r="D18" s="658"/>
      <c r="E18" s="658"/>
      <c r="F18" s="658"/>
    </row>
    <row r="19" spans="1:6" s="486" customFormat="1">
      <c r="A19" s="1289" t="s">
        <v>1360</v>
      </c>
      <c r="B19" s="1289"/>
      <c r="C19" s="1295"/>
      <c r="D19" s="658"/>
      <c r="E19" s="658"/>
      <c r="F19" s="658"/>
    </row>
    <row r="20" spans="1:6" s="486" customFormat="1">
      <c r="A20" s="1289" t="s">
        <v>1361</v>
      </c>
      <c r="B20" s="1289"/>
      <c r="C20" s="660"/>
      <c r="D20" s="658"/>
      <c r="E20" s="658"/>
      <c r="F20" s="658"/>
    </row>
    <row r="21" spans="1:6" s="480" customFormat="1" ht="15.75" customHeight="1">
      <c r="A21" s="1290" t="s">
        <v>1362</v>
      </c>
      <c r="B21" s="1290"/>
      <c r="C21" s="662"/>
      <c r="D21" s="663"/>
      <c r="E21" s="663"/>
      <c r="F21" s="663"/>
    </row>
    <row r="22" spans="1:6" s="480" customFormat="1">
      <c r="A22" s="664"/>
      <c r="B22" s="665"/>
      <c r="C22" s="666"/>
      <c r="D22" s="659"/>
      <c r="E22" s="659"/>
      <c r="F22" s="659"/>
    </row>
    <row r="23" spans="1:6" s="480" customFormat="1">
      <c r="A23" s="664"/>
      <c r="B23" s="665"/>
      <c r="C23" s="666"/>
      <c r="D23" s="659"/>
      <c r="E23" s="659"/>
      <c r="F23" s="659"/>
    </row>
    <row r="24" spans="1:6" s="480" customFormat="1">
      <c r="A24" s="1291"/>
      <c r="B24" s="1291"/>
      <c r="C24" s="666"/>
      <c r="D24" s="659"/>
      <c r="E24" s="659"/>
      <c r="F24" s="659"/>
    </row>
    <row r="25" spans="1:6" s="480" customFormat="1">
      <c r="A25" s="1291"/>
      <c r="B25" s="1291"/>
      <c r="C25" s="666"/>
      <c r="D25" s="659"/>
      <c r="E25" s="659"/>
      <c r="F25" s="659"/>
    </row>
    <row r="26" spans="1:6" s="480" customFormat="1" ht="10">
      <c r="A26" s="1292" t="s">
        <v>3202</v>
      </c>
      <c r="B26" s="1292"/>
      <c r="C26" s="1292"/>
      <c r="D26" s="1292"/>
      <c r="E26" s="1292"/>
      <c r="F26" s="1292"/>
    </row>
    <row r="27" spans="1:6" s="480" customFormat="1" ht="54.75" customHeight="1">
      <c r="A27" s="1292"/>
      <c r="B27" s="1292"/>
      <c r="C27" s="1292"/>
      <c r="D27" s="1292"/>
      <c r="E27" s="1292"/>
      <c r="F27" s="1292"/>
    </row>
    <row r="28" spans="1:6" s="480" customFormat="1" ht="15.5">
      <c r="A28" s="1293"/>
      <c r="B28" s="1293"/>
      <c r="C28" s="666"/>
      <c r="D28" s="659"/>
      <c r="E28" s="659"/>
      <c r="F28" s="659"/>
    </row>
    <row r="29" spans="1:6" s="480" customFormat="1">
      <c r="A29" s="1291"/>
      <c r="B29" s="1291"/>
      <c r="C29" s="666"/>
      <c r="D29" s="659"/>
      <c r="E29" s="659"/>
      <c r="F29" s="659"/>
    </row>
    <row r="30" spans="1:6" s="480" customFormat="1">
      <c r="A30" s="1290"/>
      <c r="B30" s="1290"/>
      <c r="C30" s="667"/>
      <c r="D30" s="663"/>
      <c r="E30" s="663"/>
      <c r="F30" s="663"/>
    </row>
    <row r="31" spans="1:6" s="480" customFormat="1">
      <c r="A31" s="493"/>
      <c r="B31" s="494"/>
      <c r="C31" s="495"/>
      <c r="D31" s="496"/>
      <c r="E31" s="497"/>
      <c r="F31" s="497"/>
    </row>
    <row r="32" spans="1:6" s="480" customFormat="1">
      <c r="A32" s="493"/>
      <c r="B32" s="494"/>
      <c r="C32" s="495"/>
      <c r="D32" s="496"/>
      <c r="E32" s="497"/>
      <c r="F32" s="497"/>
    </row>
    <row r="33" spans="1:8" s="480" customFormat="1">
      <c r="A33" s="493"/>
      <c r="B33" s="494"/>
      <c r="C33" s="495"/>
      <c r="D33" s="496"/>
      <c r="E33" s="497"/>
      <c r="F33" s="497"/>
    </row>
    <row r="34" spans="1:8" s="480" customFormat="1">
      <c r="A34" s="493"/>
      <c r="B34" s="494"/>
      <c r="C34" s="495"/>
      <c r="D34" s="496"/>
      <c r="E34" s="497"/>
      <c r="F34" s="497"/>
    </row>
    <row r="35" spans="1:8" s="480" customFormat="1">
      <c r="A35" s="493"/>
      <c r="B35" s="494"/>
      <c r="C35" s="495"/>
      <c r="D35" s="496"/>
      <c r="E35" s="497"/>
      <c r="F35" s="497"/>
    </row>
    <row r="36" spans="1:8" s="480" customFormat="1">
      <c r="A36" s="493"/>
      <c r="B36" s="494"/>
      <c r="C36" s="495"/>
      <c r="D36" s="496"/>
      <c r="E36" s="497"/>
      <c r="F36" s="497"/>
    </row>
    <row r="37" spans="1:8" s="480" customFormat="1">
      <c r="A37" s="493"/>
      <c r="B37" s="494"/>
      <c r="C37" s="495"/>
      <c r="D37" s="496"/>
      <c r="E37" s="497"/>
      <c r="F37" s="497"/>
    </row>
    <row r="38" spans="1:8" s="480" customFormat="1">
      <c r="A38" s="493"/>
      <c r="B38" s="494"/>
      <c r="C38" s="495"/>
      <c r="D38" s="496"/>
      <c r="E38" s="497"/>
      <c r="F38" s="497"/>
    </row>
    <row r="39" spans="1:8" s="480" customFormat="1">
      <c r="A39" s="493"/>
      <c r="B39" s="494"/>
      <c r="C39" s="495"/>
      <c r="D39" s="496"/>
      <c r="E39" s="497"/>
      <c r="F39" s="497"/>
    </row>
    <row r="40" spans="1:8" s="480" customFormat="1">
      <c r="A40" s="493"/>
      <c r="B40" s="494"/>
      <c r="C40" s="495"/>
      <c r="D40" s="496"/>
      <c r="E40" s="497"/>
      <c r="F40" s="497"/>
    </row>
    <row r="41" spans="1:8" s="480" customFormat="1">
      <c r="A41" s="493"/>
      <c r="B41" s="494"/>
      <c r="C41" s="495"/>
      <c r="D41" s="496"/>
      <c r="E41" s="497"/>
      <c r="F41" s="497"/>
    </row>
    <row r="42" spans="1:8" s="480" customFormat="1">
      <c r="A42" s="493"/>
      <c r="B42" s="494"/>
      <c r="C42" s="495"/>
      <c r="D42" s="496"/>
      <c r="E42" s="497"/>
      <c r="F42" s="497"/>
    </row>
    <row r="43" spans="1:8" s="480" customFormat="1">
      <c r="A43" s="493"/>
      <c r="B43" s="494"/>
      <c r="C43" s="495"/>
      <c r="D43" s="496"/>
      <c r="E43" s="497"/>
      <c r="F43" s="497"/>
    </row>
    <row r="44" spans="1:8" s="480" customFormat="1">
      <c r="A44" s="493"/>
      <c r="B44" s="494"/>
      <c r="C44" s="495"/>
      <c r="D44" s="496"/>
      <c r="E44" s="497"/>
      <c r="F44" s="497"/>
    </row>
    <row r="45" spans="1:8" s="480" customFormat="1">
      <c r="A45" s="493"/>
      <c r="B45" s="494"/>
      <c r="C45" s="495"/>
      <c r="D45" s="496"/>
      <c r="E45" s="497"/>
      <c r="F45" s="497"/>
    </row>
    <row r="46" spans="1:8" s="653" customFormat="1" ht="11.5">
      <c r="A46" s="668"/>
      <c r="B46" s="669" t="s">
        <v>2333</v>
      </c>
      <c r="C46" s="670"/>
      <c r="D46" s="670"/>
      <c r="E46" s="670"/>
      <c r="F46" s="671"/>
      <c r="G46" s="654"/>
      <c r="H46" s="654"/>
    </row>
    <row r="47" spans="1:8" s="480" customFormat="1" ht="16">
      <c r="A47" s="518"/>
      <c r="B47" s="672"/>
      <c r="C47" s="495"/>
      <c r="D47" s="496"/>
      <c r="E47" s="497"/>
      <c r="F47" s="497"/>
    </row>
    <row r="48" spans="1:8" s="653" customFormat="1" ht="30" customHeight="1">
      <c r="A48" s="499" t="s">
        <v>0</v>
      </c>
      <c r="B48" s="1280" t="s">
        <v>1369</v>
      </c>
      <c r="C48" s="1280"/>
      <c r="D48" s="1280"/>
      <c r="E48" s="1280"/>
      <c r="F48" s="1280"/>
    </row>
    <row r="49" spans="1:6" s="653" customFormat="1" ht="11.5">
      <c r="A49" s="499"/>
      <c r="B49" s="673"/>
      <c r="C49" s="502"/>
      <c r="D49" s="502"/>
      <c r="E49" s="502"/>
      <c r="F49" s="503"/>
    </row>
    <row r="50" spans="1:6" s="653" customFormat="1" ht="28.5" customHeight="1">
      <c r="A50" s="499" t="s">
        <v>2</v>
      </c>
      <c r="B50" s="1280" t="s">
        <v>1370</v>
      </c>
      <c r="C50" s="1280"/>
      <c r="D50" s="1280"/>
      <c r="E50" s="1280"/>
      <c r="F50" s="1280"/>
    </row>
    <row r="51" spans="1:6" s="653" customFormat="1" ht="26.25" customHeight="1">
      <c r="A51" s="499"/>
      <c r="B51" s="1280" t="s">
        <v>1371</v>
      </c>
      <c r="C51" s="1280"/>
      <c r="D51" s="1280"/>
      <c r="E51" s="1280"/>
      <c r="F51" s="1280"/>
    </row>
    <row r="52" spans="1:6" s="653" customFormat="1" ht="11.5">
      <c r="A52" s="499"/>
      <c r="B52" s="673"/>
      <c r="C52" s="502"/>
      <c r="D52" s="502"/>
      <c r="E52" s="502"/>
      <c r="F52" s="503"/>
    </row>
    <row r="53" spans="1:6" s="653" customFormat="1" ht="27.75" customHeight="1">
      <c r="A53" s="499" t="s">
        <v>3</v>
      </c>
      <c r="B53" s="1280" t="s">
        <v>2334</v>
      </c>
      <c r="C53" s="1280"/>
      <c r="D53" s="1280"/>
      <c r="E53" s="1280"/>
      <c r="F53" s="1280"/>
    </row>
    <row r="54" spans="1:6" s="653" customFormat="1" ht="11.5">
      <c r="A54" s="499"/>
      <c r="B54" s="673"/>
      <c r="C54" s="502"/>
      <c r="D54" s="502"/>
      <c r="E54" s="502"/>
      <c r="F54" s="503"/>
    </row>
    <row r="55" spans="1:6" s="653" customFormat="1" ht="12.75" customHeight="1">
      <c r="A55" s="499" t="s">
        <v>4</v>
      </c>
      <c r="B55" s="1280" t="s">
        <v>1373</v>
      </c>
      <c r="C55" s="1280"/>
      <c r="D55" s="1280"/>
      <c r="E55" s="1280"/>
      <c r="F55" s="1280"/>
    </row>
    <row r="56" spans="1:6" s="653" customFormat="1" ht="13.5" customHeight="1">
      <c r="A56" s="499"/>
      <c r="B56" s="1280" t="s">
        <v>1374</v>
      </c>
      <c r="C56" s="1280"/>
      <c r="D56" s="1280"/>
      <c r="E56" s="1280"/>
      <c r="F56" s="1280"/>
    </row>
    <row r="57" spans="1:6" s="653" customFormat="1" ht="11.5">
      <c r="A57" s="499"/>
      <c r="B57" s="673"/>
      <c r="C57" s="502"/>
      <c r="D57" s="502"/>
      <c r="E57" s="502"/>
      <c r="F57" s="503"/>
    </row>
    <row r="58" spans="1:6" s="653" customFormat="1" ht="28.5" customHeight="1">
      <c r="A58" s="499" t="s">
        <v>5</v>
      </c>
      <c r="B58" s="1280" t="s">
        <v>1375</v>
      </c>
      <c r="C58" s="1280"/>
      <c r="D58" s="1280"/>
      <c r="E58" s="1280"/>
      <c r="F58" s="1280"/>
    </row>
    <row r="59" spans="1:6" s="653" customFormat="1" ht="11.5">
      <c r="A59" s="499"/>
      <c r="B59" s="673"/>
      <c r="C59" s="502"/>
      <c r="D59" s="502"/>
      <c r="E59" s="502"/>
      <c r="F59" s="503"/>
    </row>
    <row r="60" spans="1:6" s="653" customFormat="1" ht="27.75" customHeight="1">
      <c r="A60" s="499" t="s">
        <v>8</v>
      </c>
      <c r="B60" s="1280" t="s">
        <v>1376</v>
      </c>
      <c r="C60" s="1280"/>
      <c r="D60" s="1280"/>
      <c r="E60" s="1280"/>
      <c r="F60" s="1280"/>
    </row>
    <row r="61" spans="1:6" s="653" customFormat="1" ht="11.5">
      <c r="A61" s="499"/>
      <c r="B61" s="673"/>
      <c r="C61" s="502"/>
      <c r="D61" s="502"/>
      <c r="E61" s="502"/>
      <c r="F61" s="503"/>
    </row>
    <row r="62" spans="1:6" s="653" customFormat="1" ht="30" customHeight="1">
      <c r="A62" s="499" t="s">
        <v>9</v>
      </c>
      <c r="B62" s="1280" t="s">
        <v>1377</v>
      </c>
      <c r="C62" s="1280"/>
      <c r="D62" s="1280"/>
      <c r="E62" s="1280"/>
      <c r="F62" s="1280"/>
    </row>
    <row r="63" spans="1:6" s="653" customFormat="1" ht="27" customHeight="1">
      <c r="A63" s="499"/>
      <c r="B63" s="1280" t="s">
        <v>1378</v>
      </c>
      <c r="C63" s="1280"/>
      <c r="D63" s="1280"/>
      <c r="E63" s="1280"/>
      <c r="F63" s="1280"/>
    </row>
    <row r="64" spans="1:6" s="653" customFormat="1" ht="11.5">
      <c r="A64" s="499"/>
      <c r="B64" s="673"/>
      <c r="C64" s="502"/>
      <c r="D64" s="502"/>
      <c r="E64" s="502"/>
      <c r="F64" s="503"/>
    </row>
    <row r="65" spans="1:6" s="653" customFormat="1" ht="15" customHeight="1">
      <c r="A65" s="499" t="s">
        <v>10</v>
      </c>
      <c r="B65" s="1280" t="s">
        <v>1379</v>
      </c>
      <c r="C65" s="1280"/>
      <c r="D65" s="1280"/>
      <c r="E65" s="1280"/>
      <c r="F65" s="1280"/>
    </row>
    <row r="66" spans="1:6" s="653" customFormat="1" ht="11.5">
      <c r="A66" s="499"/>
      <c r="B66" s="673"/>
      <c r="C66" s="502"/>
      <c r="D66" s="502"/>
      <c r="E66" s="502"/>
      <c r="F66" s="503"/>
    </row>
    <row r="67" spans="1:6" s="653" customFormat="1" ht="27.75" customHeight="1">
      <c r="A67" s="499" t="s">
        <v>11</v>
      </c>
      <c r="B67" s="1280" t="s">
        <v>1407</v>
      </c>
      <c r="C67" s="1280"/>
      <c r="D67" s="1280"/>
      <c r="E67" s="1280"/>
      <c r="F67" s="1280"/>
    </row>
    <row r="68" spans="1:6" s="653" customFormat="1" ht="19.5" customHeight="1">
      <c r="A68" s="499"/>
      <c r="B68" s="1280" t="s">
        <v>1408</v>
      </c>
      <c r="C68" s="1280"/>
      <c r="D68" s="1280"/>
      <c r="E68" s="1280"/>
      <c r="F68" s="1280"/>
    </row>
    <row r="69" spans="1:6" s="653" customFormat="1" ht="11.5">
      <c r="A69" s="499"/>
      <c r="B69" s="673"/>
      <c r="C69" s="502"/>
      <c r="D69" s="502"/>
      <c r="E69" s="502"/>
      <c r="F69" s="503"/>
    </row>
    <row r="70" spans="1:6" s="653" customFormat="1" ht="29.25" customHeight="1">
      <c r="A70" s="499" t="s">
        <v>12</v>
      </c>
      <c r="B70" s="1280" t="s">
        <v>1409</v>
      </c>
      <c r="C70" s="1280"/>
      <c r="D70" s="1280"/>
      <c r="E70" s="1280"/>
      <c r="F70" s="1280"/>
    </row>
    <row r="71" spans="1:6" s="653" customFormat="1" ht="11.5">
      <c r="A71" s="499"/>
      <c r="B71" s="673"/>
      <c r="C71" s="502"/>
      <c r="D71" s="502"/>
      <c r="E71" s="502"/>
      <c r="F71" s="503"/>
    </row>
    <row r="72" spans="1:6" s="653" customFormat="1" ht="25.5" customHeight="1">
      <c r="A72" s="499" t="s">
        <v>13</v>
      </c>
      <c r="B72" s="1280" t="s">
        <v>1410</v>
      </c>
      <c r="C72" s="1280"/>
      <c r="D72" s="1280"/>
      <c r="E72" s="1280"/>
      <c r="F72" s="1280"/>
    </row>
    <row r="73" spans="1:6" s="653" customFormat="1" ht="11.5">
      <c r="A73" s="499"/>
      <c r="B73" s="673"/>
      <c r="C73" s="502"/>
      <c r="D73" s="502"/>
      <c r="E73" s="502"/>
      <c r="F73" s="503"/>
    </row>
    <row r="74" spans="1:6" s="653" customFormat="1" ht="27.75" customHeight="1">
      <c r="A74" s="499" t="s">
        <v>14</v>
      </c>
      <c r="B74" s="1280" t="s">
        <v>1411</v>
      </c>
      <c r="C74" s="1280"/>
      <c r="D74" s="1280"/>
      <c r="E74" s="1280"/>
      <c r="F74" s="1280"/>
    </row>
    <row r="75" spans="1:6" s="653" customFormat="1" ht="11.5">
      <c r="A75" s="499"/>
      <c r="B75" s="673"/>
      <c r="C75" s="502"/>
      <c r="D75" s="502"/>
      <c r="E75" s="502"/>
      <c r="F75" s="503"/>
    </row>
    <row r="76" spans="1:6" s="653" customFormat="1" ht="28.5" customHeight="1">
      <c r="A76" s="499" t="s">
        <v>15</v>
      </c>
      <c r="B76" s="1280" t="s">
        <v>1412</v>
      </c>
      <c r="C76" s="1280"/>
      <c r="D76" s="1280"/>
      <c r="E76" s="1280"/>
      <c r="F76" s="1280"/>
    </row>
    <row r="77" spans="1:6" s="653" customFormat="1" ht="11.5">
      <c r="A77" s="499"/>
      <c r="B77" s="673"/>
      <c r="C77" s="502"/>
      <c r="D77" s="502"/>
      <c r="E77" s="502"/>
      <c r="F77" s="503"/>
    </row>
    <row r="78" spans="1:6" s="653" customFormat="1" ht="11.5">
      <c r="A78" s="499" t="s">
        <v>16</v>
      </c>
      <c r="B78" s="1296" t="s">
        <v>1413</v>
      </c>
      <c r="C78" s="1296"/>
      <c r="D78" s="1296"/>
      <c r="E78" s="1296"/>
      <c r="F78" s="1296"/>
    </row>
    <row r="79" spans="1:6" s="653" customFormat="1" ht="28.5" customHeight="1">
      <c r="A79" s="499"/>
      <c r="B79" s="1280" t="s">
        <v>1414</v>
      </c>
      <c r="C79" s="1280"/>
      <c r="D79" s="1280"/>
      <c r="E79" s="1280"/>
      <c r="F79" s="1280"/>
    </row>
    <row r="80" spans="1:6" s="653" customFormat="1" ht="11.5">
      <c r="A80" s="499"/>
      <c r="B80" s="674"/>
      <c r="C80" s="675"/>
      <c r="D80" s="675"/>
      <c r="E80" s="675"/>
      <c r="F80" s="503"/>
    </row>
    <row r="81" spans="1:6" s="653" customFormat="1" ht="26.25" customHeight="1">
      <c r="A81" s="499" t="s">
        <v>17</v>
      </c>
      <c r="B81" s="1280" t="s">
        <v>1415</v>
      </c>
      <c r="C81" s="1280"/>
      <c r="D81" s="1280"/>
      <c r="E81" s="1280"/>
      <c r="F81" s="1280"/>
    </row>
    <row r="82" spans="1:6" s="653" customFormat="1" ht="11.5">
      <c r="A82" s="499"/>
      <c r="B82" s="674"/>
      <c r="C82" s="676"/>
      <c r="D82" s="676"/>
      <c r="E82" s="676"/>
      <c r="F82" s="503"/>
    </row>
    <row r="83" spans="1:6" s="653" customFormat="1" ht="11.5">
      <c r="A83" s="499"/>
      <c r="B83" s="674"/>
      <c r="C83" s="676"/>
      <c r="D83" s="676"/>
      <c r="E83" s="676"/>
      <c r="F83" s="503"/>
    </row>
    <row r="84" spans="1:6" s="653" customFormat="1" ht="30.75" customHeight="1">
      <c r="A84" s="499" t="s">
        <v>18</v>
      </c>
      <c r="B84" s="1297" t="s">
        <v>1416</v>
      </c>
      <c r="C84" s="1297"/>
      <c r="D84" s="1297"/>
      <c r="E84" s="1297"/>
      <c r="F84" s="1297"/>
    </row>
    <row r="85" spans="1:6" s="653" customFormat="1" ht="11.5">
      <c r="A85" s="499"/>
      <c r="B85" s="674"/>
      <c r="C85" s="675"/>
      <c r="D85" s="675"/>
      <c r="E85" s="675"/>
      <c r="F85" s="503"/>
    </row>
    <row r="86" spans="1:6" s="653" customFormat="1" ht="12.75" customHeight="1">
      <c r="A86" s="499" t="s">
        <v>19</v>
      </c>
      <c r="B86" s="1280" t="s">
        <v>1417</v>
      </c>
      <c r="C86" s="1280"/>
      <c r="D86" s="1280"/>
      <c r="E86" s="1280"/>
      <c r="F86" s="1280"/>
    </row>
    <row r="87" spans="1:6" s="653" customFormat="1" ht="26.25" customHeight="1">
      <c r="A87" s="499"/>
      <c r="B87" s="1280" t="s">
        <v>2335</v>
      </c>
      <c r="C87" s="1280"/>
      <c r="D87" s="1280"/>
      <c r="E87" s="1280"/>
      <c r="F87" s="1280"/>
    </row>
    <row r="88" spans="1:6" s="653" customFormat="1" ht="11.5">
      <c r="A88" s="499"/>
      <c r="B88" s="674"/>
      <c r="C88" s="676"/>
      <c r="D88" s="676"/>
      <c r="E88" s="676"/>
      <c r="F88" s="503"/>
    </row>
    <row r="89" spans="1:6" s="653" customFormat="1" ht="15" customHeight="1">
      <c r="A89" s="499" t="s">
        <v>20</v>
      </c>
      <c r="B89" s="1280" t="s">
        <v>1419</v>
      </c>
      <c r="C89" s="1280"/>
      <c r="D89" s="1280"/>
      <c r="E89" s="1280"/>
      <c r="F89" s="1280"/>
    </row>
    <row r="90" spans="1:6" s="653" customFormat="1" ht="11.5">
      <c r="A90" s="499"/>
      <c r="B90" s="675"/>
      <c r="C90" s="675"/>
      <c r="D90" s="675"/>
      <c r="E90" s="675"/>
      <c r="F90" s="503"/>
    </row>
    <row r="91" spans="1:6" s="653" customFormat="1" ht="13.5" customHeight="1">
      <c r="A91" s="499" t="s">
        <v>21</v>
      </c>
      <c r="B91" s="1280" t="s">
        <v>1420</v>
      </c>
      <c r="C91" s="1280"/>
      <c r="D91" s="1280"/>
      <c r="E91" s="1280"/>
      <c r="F91" s="1280"/>
    </row>
    <row r="92" spans="1:6" s="653" customFormat="1" ht="11.5">
      <c r="A92" s="499"/>
      <c r="B92" s="505"/>
      <c r="C92" s="505"/>
      <c r="D92" s="505"/>
      <c r="E92" s="505"/>
      <c r="F92" s="505"/>
    </row>
    <row r="93" spans="1:6" s="653" customFormat="1" ht="27" customHeight="1">
      <c r="A93" s="499" t="s">
        <v>22</v>
      </c>
      <c r="B93" s="1280" t="s">
        <v>1421</v>
      </c>
      <c r="C93" s="1280"/>
      <c r="D93" s="1280"/>
      <c r="E93" s="1280"/>
      <c r="F93" s="1280"/>
    </row>
    <row r="94" spans="1:6" s="653" customFormat="1" ht="11.5">
      <c r="A94" s="499"/>
      <c r="B94" s="674"/>
      <c r="C94" s="676"/>
      <c r="D94" s="676"/>
      <c r="E94" s="676"/>
      <c r="F94" s="503"/>
    </row>
    <row r="95" spans="1:6" s="653" customFormat="1" ht="27" customHeight="1">
      <c r="A95" s="499" t="s">
        <v>23</v>
      </c>
      <c r="B95" s="1280" t="s">
        <v>2336</v>
      </c>
      <c r="C95" s="1280"/>
      <c r="D95" s="1280"/>
      <c r="E95" s="1280"/>
      <c r="F95" s="1280"/>
    </row>
    <row r="96" spans="1:6" s="653" customFormat="1" ht="11.5">
      <c r="A96" s="499"/>
      <c r="B96" s="674"/>
      <c r="C96" s="676"/>
      <c r="D96" s="676"/>
      <c r="E96" s="676"/>
      <c r="F96" s="503"/>
    </row>
    <row r="97" spans="1:6" s="653" customFormat="1" ht="51.75" customHeight="1">
      <c r="A97" s="499" t="s">
        <v>24</v>
      </c>
      <c r="B97" s="1280" t="s">
        <v>2337</v>
      </c>
      <c r="C97" s="1280"/>
      <c r="D97" s="1280"/>
      <c r="E97" s="1280"/>
      <c r="F97" s="1280"/>
    </row>
    <row r="98" spans="1:6" s="653" customFormat="1" ht="11.5">
      <c r="A98" s="499"/>
      <c r="B98" s="674"/>
      <c r="C98" s="676"/>
      <c r="D98" s="676"/>
      <c r="E98" s="676"/>
      <c r="F98" s="503"/>
    </row>
    <row r="99" spans="1:6" s="653" customFormat="1" ht="16.5" customHeight="1">
      <c r="A99" s="499" t="s">
        <v>25</v>
      </c>
      <c r="B99" s="1280" t="s">
        <v>2338</v>
      </c>
      <c r="C99" s="1280"/>
      <c r="D99" s="1280"/>
      <c r="E99" s="1280"/>
      <c r="F99" s="1280"/>
    </row>
    <row r="100" spans="1:6" s="653" customFormat="1" ht="11.5">
      <c r="A100" s="499"/>
      <c r="B100" s="674"/>
      <c r="C100" s="676"/>
      <c r="D100" s="676"/>
      <c r="E100" s="676"/>
      <c r="F100" s="503"/>
    </row>
    <row r="101" spans="1:6" s="653" customFormat="1" ht="27.75" customHeight="1">
      <c r="A101" s="499" t="s">
        <v>26</v>
      </c>
      <c r="B101" s="1280" t="s">
        <v>2339</v>
      </c>
      <c r="C101" s="1280"/>
      <c r="D101" s="1280"/>
      <c r="E101" s="1280"/>
      <c r="F101" s="1280"/>
    </row>
    <row r="102" spans="1:6" s="653" customFormat="1" ht="11.5">
      <c r="A102" s="499"/>
      <c r="B102" s="674"/>
      <c r="C102" s="676"/>
      <c r="D102" s="676"/>
      <c r="E102" s="676"/>
      <c r="F102" s="503"/>
    </row>
    <row r="103" spans="1:6" s="653" customFormat="1" ht="27.75" customHeight="1">
      <c r="A103" s="499" t="s">
        <v>27</v>
      </c>
      <c r="B103" s="1280" t="s">
        <v>2340</v>
      </c>
      <c r="C103" s="1280"/>
      <c r="D103" s="1280"/>
      <c r="E103" s="1280"/>
      <c r="F103" s="1280"/>
    </row>
    <row r="104" spans="1:6" s="653" customFormat="1" ht="11.5">
      <c r="A104" s="499"/>
      <c r="B104" s="674"/>
      <c r="C104" s="676"/>
      <c r="D104" s="676"/>
      <c r="E104" s="676"/>
      <c r="F104" s="503"/>
    </row>
    <row r="105" spans="1:6" s="653" customFormat="1" ht="26.25" customHeight="1">
      <c r="A105" s="499" t="s">
        <v>28</v>
      </c>
      <c r="B105" s="1280" t="s">
        <v>2341</v>
      </c>
      <c r="C105" s="1280"/>
      <c r="D105" s="1280"/>
      <c r="E105" s="1280"/>
      <c r="F105" s="1280"/>
    </row>
    <row r="106" spans="1:6" s="653" customFormat="1" ht="11.5">
      <c r="A106" s="499"/>
      <c r="B106" s="674"/>
      <c r="C106" s="676"/>
      <c r="D106" s="676"/>
      <c r="E106" s="676"/>
      <c r="F106" s="503"/>
    </row>
    <row r="107" spans="1:6" s="653" customFormat="1" ht="27.75" customHeight="1">
      <c r="A107" s="499" t="s">
        <v>29</v>
      </c>
      <c r="B107" s="1280" t="s">
        <v>2342</v>
      </c>
      <c r="C107" s="1280"/>
      <c r="D107" s="1280"/>
      <c r="E107" s="1280"/>
      <c r="F107" s="1280"/>
    </row>
    <row r="108" spans="1:6" s="653" customFormat="1" ht="11.5">
      <c r="A108" s="499"/>
      <c r="B108" s="674"/>
      <c r="C108" s="676"/>
      <c r="D108" s="676"/>
      <c r="E108" s="676"/>
      <c r="F108" s="503"/>
    </row>
    <row r="109" spans="1:6" s="653" customFormat="1" ht="15.75" customHeight="1">
      <c r="A109" s="499" t="s">
        <v>30</v>
      </c>
      <c r="B109" s="1280" t="s">
        <v>2343</v>
      </c>
      <c r="C109" s="1280"/>
      <c r="D109" s="1280"/>
      <c r="E109" s="1280"/>
      <c r="F109" s="1280"/>
    </row>
    <row r="110" spans="1:6" s="653" customFormat="1" ht="11.5">
      <c r="A110" s="499"/>
      <c r="B110" s="674"/>
      <c r="C110" s="676"/>
      <c r="D110" s="676"/>
      <c r="E110" s="676"/>
      <c r="F110" s="503"/>
    </row>
    <row r="111" spans="1:6" s="653" customFormat="1" ht="16.5" customHeight="1">
      <c r="A111" s="499" t="s">
        <v>31</v>
      </c>
      <c r="B111" s="1280" t="s">
        <v>2344</v>
      </c>
      <c r="C111" s="1280"/>
      <c r="D111" s="1280"/>
      <c r="E111" s="1280"/>
      <c r="F111" s="1280"/>
    </row>
    <row r="112" spans="1:6" s="653" customFormat="1" ht="11.5">
      <c r="A112" s="499"/>
      <c r="B112" s="674"/>
      <c r="C112" s="676"/>
      <c r="D112" s="676"/>
      <c r="E112" s="676"/>
      <c r="F112" s="503"/>
    </row>
    <row r="113" spans="1:6" s="653" customFormat="1" ht="18" customHeight="1">
      <c r="A113" s="499" t="s">
        <v>32</v>
      </c>
      <c r="B113" s="1280" t="s">
        <v>2345</v>
      </c>
      <c r="C113" s="1280"/>
      <c r="D113" s="1280"/>
      <c r="E113" s="1280"/>
      <c r="F113" s="1280"/>
    </row>
    <row r="114" spans="1:6" s="653" customFormat="1" ht="11.5">
      <c r="A114" s="499"/>
      <c r="B114" s="674"/>
      <c r="C114" s="676"/>
      <c r="D114" s="676"/>
      <c r="E114" s="676"/>
      <c r="F114" s="503"/>
    </row>
    <row r="115" spans="1:6" s="653" customFormat="1" ht="15.75" customHeight="1">
      <c r="A115" s="499" t="s">
        <v>67</v>
      </c>
      <c r="B115" s="1280" t="s">
        <v>2346</v>
      </c>
      <c r="C115" s="1280"/>
      <c r="D115" s="1280"/>
      <c r="E115" s="1280"/>
      <c r="F115" s="1280"/>
    </row>
    <row r="116" spans="1:6" s="653" customFormat="1" ht="11.5">
      <c r="A116" s="499"/>
      <c r="B116" s="674"/>
      <c r="C116" s="676"/>
      <c r="D116" s="676"/>
      <c r="E116" s="676"/>
      <c r="F116" s="503"/>
    </row>
    <row r="117" spans="1:6" s="653" customFormat="1" ht="27.75" customHeight="1">
      <c r="A117" s="499" t="s">
        <v>69</v>
      </c>
      <c r="B117" s="1280" t="s">
        <v>2347</v>
      </c>
      <c r="C117" s="1280"/>
      <c r="D117" s="1280"/>
      <c r="E117" s="1280"/>
      <c r="F117" s="1280"/>
    </row>
    <row r="118" spans="1:6" s="653" customFormat="1" ht="11.5">
      <c r="A118" s="499"/>
      <c r="B118" s="674"/>
      <c r="C118" s="676"/>
      <c r="D118" s="676"/>
      <c r="E118" s="676"/>
      <c r="F118" s="503"/>
    </row>
    <row r="119" spans="1:6" s="653" customFormat="1" ht="27.75" customHeight="1">
      <c r="A119" s="499" t="s">
        <v>71</v>
      </c>
      <c r="B119" s="1280" t="s">
        <v>2348</v>
      </c>
      <c r="C119" s="1280"/>
      <c r="D119" s="1280"/>
      <c r="E119" s="1280"/>
      <c r="F119" s="1280"/>
    </row>
    <row r="120" spans="1:6" s="653" customFormat="1" ht="11.5">
      <c r="A120" s="499"/>
      <c r="B120" s="674"/>
      <c r="C120" s="676"/>
      <c r="D120" s="676"/>
      <c r="E120" s="676"/>
      <c r="F120" s="503"/>
    </row>
    <row r="121" spans="1:6" s="653" customFormat="1" ht="27.75" customHeight="1">
      <c r="A121" s="499" t="s">
        <v>72</v>
      </c>
      <c r="B121" s="1280" t="s">
        <v>2349</v>
      </c>
      <c r="C121" s="1280"/>
      <c r="D121" s="1280"/>
      <c r="E121" s="1280"/>
      <c r="F121" s="1280"/>
    </row>
    <row r="122" spans="1:6" s="653" customFormat="1" ht="11.5">
      <c r="A122" s="499"/>
      <c r="B122" s="674"/>
      <c r="C122" s="676"/>
      <c r="D122" s="676"/>
      <c r="E122" s="676"/>
      <c r="F122" s="503"/>
    </row>
    <row r="123" spans="1:6" s="653" customFormat="1" ht="17.25" customHeight="1">
      <c r="A123" s="499" t="s">
        <v>73</v>
      </c>
      <c r="B123" s="1280" t="s">
        <v>2350</v>
      </c>
      <c r="C123" s="1280"/>
      <c r="D123" s="1280"/>
      <c r="E123" s="1280"/>
      <c r="F123" s="1280"/>
    </row>
    <row r="124" spans="1:6" s="653" customFormat="1" ht="11.5">
      <c r="A124" s="499"/>
      <c r="B124" s="674"/>
      <c r="C124" s="676"/>
      <c r="D124" s="676"/>
      <c r="E124" s="676"/>
      <c r="F124" s="503"/>
    </row>
    <row r="125" spans="1:6" s="653" customFormat="1" ht="17.25" customHeight="1">
      <c r="A125" s="499" t="s">
        <v>76</v>
      </c>
      <c r="B125" s="1280" t="s">
        <v>2351</v>
      </c>
      <c r="C125" s="1280"/>
      <c r="D125" s="1280"/>
      <c r="E125" s="1280"/>
      <c r="F125" s="1280"/>
    </row>
    <row r="126" spans="1:6" s="653" customFormat="1" ht="11.5">
      <c r="A126" s="499"/>
      <c r="B126" s="674"/>
      <c r="C126" s="676"/>
      <c r="D126" s="676"/>
      <c r="E126" s="676"/>
      <c r="F126" s="503"/>
    </row>
    <row r="127" spans="1:6" s="653" customFormat="1" ht="17.25" customHeight="1">
      <c r="A127" s="499" t="s">
        <v>81</v>
      </c>
      <c r="B127" s="1280" t="s">
        <v>2352</v>
      </c>
      <c r="C127" s="1280"/>
      <c r="D127" s="1280"/>
      <c r="E127" s="1280"/>
      <c r="F127" s="1280"/>
    </row>
    <row r="128" spans="1:6" s="653" customFormat="1" ht="11.5">
      <c r="A128" s="499"/>
      <c r="B128" s="674"/>
      <c r="C128" s="676"/>
      <c r="D128" s="676"/>
      <c r="E128" s="676"/>
      <c r="F128" s="503"/>
    </row>
    <row r="129" spans="1:6" s="653" customFormat="1" ht="27" customHeight="1">
      <c r="A129" s="499" t="s">
        <v>83</v>
      </c>
      <c r="B129" s="1280" t="s">
        <v>2353</v>
      </c>
      <c r="C129" s="1280"/>
      <c r="D129" s="1280"/>
      <c r="E129" s="1280"/>
      <c r="F129" s="1280"/>
    </row>
    <row r="130" spans="1:6" s="653" customFormat="1" ht="11.5">
      <c r="A130" s="499"/>
      <c r="B130" s="674"/>
      <c r="C130" s="676"/>
      <c r="D130" s="676"/>
      <c r="E130" s="676"/>
      <c r="F130" s="503"/>
    </row>
    <row r="131" spans="1:6" s="653" customFormat="1" ht="17.25" customHeight="1">
      <c r="A131" s="499" t="s">
        <v>84</v>
      </c>
      <c r="B131" s="1280" t="s">
        <v>2354</v>
      </c>
      <c r="C131" s="1280"/>
      <c r="D131" s="1280"/>
      <c r="E131" s="1280"/>
      <c r="F131" s="1280"/>
    </row>
    <row r="132" spans="1:6" s="653" customFormat="1" ht="11.5">
      <c r="A132" s="499"/>
      <c r="B132" s="674"/>
      <c r="C132" s="676"/>
      <c r="D132" s="676"/>
      <c r="E132" s="676"/>
      <c r="F132" s="503"/>
    </row>
    <row r="133" spans="1:6" s="653" customFormat="1" ht="17.25" customHeight="1">
      <c r="A133" s="499" t="s">
        <v>85</v>
      </c>
      <c r="B133" s="1280" t="s">
        <v>2355</v>
      </c>
      <c r="C133" s="1280"/>
      <c r="D133" s="1280"/>
      <c r="E133" s="1280"/>
      <c r="F133" s="1280"/>
    </row>
    <row r="134" spans="1:6" s="653" customFormat="1" ht="11.5">
      <c r="A134" s="499"/>
      <c r="B134" s="674"/>
      <c r="C134" s="676"/>
      <c r="D134" s="676"/>
      <c r="E134" s="676"/>
      <c r="F134" s="503"/>
    </row>
    <row r="135" spans="1:6" s="653" customFormat="1" ht="17.25" customHeight="1">
      <c r="A135" s="499" t="s">
        <v>87</v>
      </c>
      <c r="B135" s="1280" t="s">
        <v>2356</v>
      </c>
      <c r="C135" s="1280"/>
      <c r="D135" s="1280"/>
      <c r="E135" s="1280"/>
      <c r="F135" s="1280"/>
    </row>
    <row r="136" spans="1:6" s="653" customFormat="1" ht="11.5">
      <c r="A136" s="499"/>
      <c r="B136" s="674"/>
      <c r="C136" s="676"/>
      <c r="D136" s="676"/>
      <c r="E136" s="676"/>
      <c r="F136" s="503"/>
    </row>
    <row r="137" spans="1:6" s="653" customFormat="1" ht="17.25" customHeight="1">
      <c r="A137" s="499" t="s">
        <v>88</v>
      </c>
      <c r="B137" s="1280" t="s">
        <v>2357</v>
      </c>
      <c r="C137" s="1280"/>
      <c r="D137" s="1280"/>
      <c r="E137" s="1280"/>
      <c r="F137" s="1280"/>
    </row>
    <row r="138" spans="1:6" s="653" customFormat="1" ht="11.5">
      <c r="A138" s="499"/>
      <c r="B138" s="674"/>
      <c r="C138" s="676"/>
      <c r="D138" s="676"/>
      <c r="E138" s="676"/>
      <c r="F138" s="503"/>
    </row>
    <row r="139" spans="1:6" s="653" customFormat="1" ht="17.25" customHeight="1">
      <c r="A139" s="499" t="s">
        <v>92</v>
      </c>
      <c r="B139" s="1280" t="s">
        <v>2358</v>
      </c>
      <c r="C139" s="1280"/>
      <c r="D139" s="1280"/>
      <c r="E139" s="1280"/>
      <c r="F139" s="1280"/>
    </row>
    <row r="140" spans="1:6" s="653" customFormat="1" ht="11.5">
      <c r="A140" s="499"/>
      <c r="B140" s="674"/>
      <c r="C140" s="676"/>
      <c r="D140" s="676"/>
      <c r="E140" s="676"/>
      <c r="F140" s="503"/>
    </row>
    <row r="141" spans="1:6" s="653" customFormat="1" ht="30.75" customHeight="1">
      <c r="A141" s="499" t="s">
        <v>95</v>
      </c>
      <c r="B141" s="1280" t="s">
        <v>2359</v>
      </c>
      <c r="C141" s="1280"/>
      <c r="D141" s="1280"/>
      <c r="E141" s="1280"/>
      <c r="F141" s="1280"/>
    </row>
    <row r="142" spans="1:6" s="653" customFormat="1" ht="11.5">
      <c r="A142" s="499"/>
      <c r="B142" s="674"/>
      <c r="C142" s="676"/>
      <c r="D142" s="676"/>
      <c r="E142" s="676"/>
      <c r="F142" s="503"/>
    </row>
    <row r="143" spans="1:6" s="653" customFormat="1" ht="17.25" customHeight="1">
      <c r="A143" s="499" t="s">
        <v>96</v>
      </c>
      <c r="B143" s="1280" t="s">
        <v>2360</v>
      </c>
      <c r="C143" s="1280"/>
      <c r="D143" s="1280"/>
      <c r="E143" s="1280"/>
      <c r="F143" s="1280"/>
    </row>
    <row r="144" spans="1:6" s="653" customFormat="1" ht="11.5">
      <c r="A144" s="499"/>
      <c r="B144" s="674"/>
      <c r="C144" s="676"/>
      <c r="D144" s="676"/>
      <c r="E144" s="676"/>
      <c r="F144" s="503"/>
    </row>
    <row r="145" spans="1:6" s="653" customFormat="1" ht="17.25" customHeight="1">
      <c r="A145" s="499" t="s">
        <v>97</v>
      </c>
      <c r="B145" s="1280" t="s">
        <v>2361</v>
      </c>
      <c r="C145" s="1280"/>
      <c r="D145" s="1280"/>
      <c r="E145" s="1280"/>
      <c r="F145" s="1280"/>
    </row>
    <row r="146" spans="1:6" s="653" customFormat="1" ht="11.5">
      <c r="A146" s="499"/>
      <c r="B146" s="674"/>
      <c r="C146" s="676"/>
      <c r="D146" s="676"/>
      <c r="E146" s="676"/>
      <c r="F146" s="503"/>
    </row>
    <row r="147" spans="1:6" s="653" customFormat="1" ht="17.25" customHeight="1">
      <c r="A147" s="499" t="s">
        <v>98</v>
      </c>
      <c r="B147" s="1280" t="s">
        <v>2346</v>
      </c>
      <c r="C147" s="1280"/>
      <c r="D147" s="1280"/>
      <c r="E147" s="1280"/>
      <c r="F147" s="1280"/>
    </row>
    <row r="148" spans="1:6" s="653" customFormat="1" ht="11.5">
      <c r="A148" s="499"/>
      <c r="B148" s="674"/>
      <c r="C148" s="676"/>
      <c r="D148" s="676"/>
      <c r="E148" s="676"/>
      <c r="F148" s="503"/>
    </row>
    <row r="149" spans="1:6" s="653" customFormat="1" ht="17.25" customHeight="1">
      <c r="A149" s="499" t="s">
        <v>99</v>
      </c>
      <c r="B149" s="1280" t="s">
        <v>2362</v>
      </c>
      <c r="C149" s="1280"/>
      <c r="D149" s="1280"/>
      <c r="E149" s="1280"/>
      <c r="F149" s="1280"/>
    </row>
    <row r="150" spans="1:6" s="653" customFormat="1" ht="11.5">
      <c r="A150" s="499"/>
      <c r="B150" s="674"/>
      <c r="C150" s="676"/>
      <c r="D150" s="676"/>
      <c r="E150" s="676"/>
      <c r="F150" s="503"/>
    </row>
    <row r="151" spans="1:6" s="653" customFormat="1" ht="15.75" customHeight="1">
      <c r="A151" s="499" t="s">
        <v>100</v>
      </c>
      <c r="B151" s="1280" t="s">
        <v>2363</v>
      </c>
      <c r="C151" s="1280"/>
      <c r="D151" s="1280"/>
      <c r="E151" s="1280"/>
      <c r="F151" s="1280"/>
    </row>
    <row r="152" spans="1:6" s="653" customFormat="1" ht="11.5">
      <c r="A152" s="499"/>
      <c r="B152" s="674"/>
      <c r="C152" s="676"/>
      <c r="D152" s="676"/>
      <c r="E152" s="676"/>
      <c r="F152" s="503"/>
    </row>
    <row r="153" spans="1:6" s="653" customFormat="1" ht="16.5" customHeight="1">
      <c r="A153" s="499" t="s">
        <v>101</v>
      </c>
      <c r="B153" s="1280" t="s">
        <v>2364</v>
      </c>
      <c r="C153" s="1280"/>
      <c r="D153" s="1280"/>
      <c r="E153" s="1280"/>
      <c r="F153" s="1280"/>
    </row>
    <row r="154" spans="1:6" s="653" customFormat="1" ht="11.5">
      <c r="A154" s="499"/>
      <c r="B154" s="674"/>
      <c r="C154" s="676"/>
      <c r="D154" s="676"/>
      <c r="E154" s="676"/>
      <c r="F154" s="503"/>
    </row>
    <row r="155" spans="1:6" s="653" customFormat="1" ht="17.25" customHeight="1">
      <c r="A155" s="499" t="s">
        <v>102</v>
      </c>
      <c r="B155" s="1280" t="s">
        <v>2365</v>
      </c>
      <c r="C155" s="1280"/>
      <c r="D155" s="1280"/>
      <c r="E155" s="1280"/>
      <c r="F155" s="1280"/>
    </row>
    <row r="156" spans="1:6" s="653" customFormat="1" ht="11.5">
      <c r="A156" s="499"/>
      <c r="B156" s="674"/>
      <c r="C156" s="676"/>
      <c r="D156" s="676"/>
      <c r="E156" s="676"/>
      <c r="F156" s="503"/>
    </row>
    <row r="157" spans="1:6" s="653" customFormat="1" ht="20.25" customHeight="1">
      <c r="A157" s="499" t="s">
        <v>103</v>
      </c>
      <c r="B157" s="1280" t="s">
        <v>2366</v>
      </c>
      <c r="C157" s="1280"/>
      <c r="D157" s="1280"/>
      <c r="E157" s="1280"/>
      <c r="F157" s="1280"/>
    </row>
    <row r="158" spans="1:6" s="653" customFormat="1" ht="11.5">
      <c r="A158" s="499"/>
      <c r="B158" s="674"/>
      <c r="C158" s="676"/>
      <c r="D158" s="676"/>
      <c r="E158" s="676"/>
      <c r="F158" s="503"/>
    </row>
    <row r="159" spans="1:6" s="653" customFormat="1" ht="27.75" customHeight="1">
      <c r="A159" s="499" t="s">
        <v>105</v>
      </c>
      <c r="B159" s="1280" t="s">
        <v>2367</v>
      </c>
      <c r="C159" s="1280"/>
      <c r="D159" s="1280"/>
      <c r="E159" s="1280"/>
      <c r="F159" s="1280"/>
    </row>
    <row r="160" spans="1:6" s="653" customFormat="1" ht="11.5">
      <c r="A160" s="499"/>
      <c r="B160" s="674"/>
      <c r="C160" s="676"/>
      <c r="D160" s="676"/>
      <c r="E160" s="676"/>
      <c r="F160" s="503"/>
    </row>
    <row r="161" spans="1:6" s="653" customFormat="1" ht="17.25" customHeight="1">
      <c r="A161" s="499" t="s">
        <v>106</v>
      </c>
      <c r="B161" s="1280" t="s">
        <v>2368</v>
      </c>
      <c r="C161" s="1280"/>
      <c r="D161" s="1280"/>
      <c r="E161" s="1280"/>
      <c r="F161" s="1280"/>
    </row>
    <row r="162" spans="1:6" s="653" customFormat="1" ht="11.5">
      <c r="A162" s="499"/>
      <c r="B162" s="674"/>
      <c r="C162" s="676"/>
      <c r="D162" s="676"/>
      <c r="E162" s="676"/>
      <c r="F162" s="503"/>
    </row>
    <row r="163" spans="1:6" s="653" customFormat="1" ht="11.5">
      <c r="A163" s="499"/>
      <c r="B163" s="674"/>
      <c r="C163" s="676"/>
      <c r="D163" s="676"/>
      <c r="E163" s="676"/>
      <c r="F163" s="503"/>
    </row>
    <row r="164" spans="1:6" s="653" customFormat="1" ht="15" customHeight="1">
      <c r="A164" s="499" t="s">
        <v>110</v>
      </c>
      <c r="B164" s="1280" t="s">
        <v>2369</v>
      </c>
      <c r="C164" s="1280"/>
      <c r="D164" s="1280"/>
      <c r="E164" s="1280"/>
      <c r="F164" s="1280"/>
    </row>
    <row r="165" spans="1:6" s="653" customFormat="1" ht="11.5">
      <c r="A165" s="499"/>
      <c r="B165" s="674"/>
      <c r="C165" s="676"/>
      <c r="D165" s="676"/>
      <c r="E165" s="676"/>
      <c r="F165" s="503"/>
    </row>
    <row r="166" spans="1:6" s="653" customFormat="1" ht="17.25" customHeight="1">
      <c r="A166" s="499" t="s">
        <v>111</v>
      </c>
      <c r="B166" s="1280" t="s">
        <v>2370</v>
      </c>
      <c r="C166" s="1280"/>
      <c r="D166" s="1280"/>
      <c r="E166" s="1280"/>
      <c r="F166" s="1280"/>
    </row>
    <row r="167" spans="1:6" s="653" customFormat="1" ht="11.5">
      <c r="A167" s="499"/>
      <c r="B167" s="674"/>
      <c r="C167" s="676"/>
      <c r="D167" s="676"/>
      <c r="E167" s="676"/>
      <c r="F167" s="503"/>
    </row>
    <row r="168" spans="1:6" s="653" customFormat="1" ht="27.75" customHeight="1">
      <c r="A168" s="499" t="s">
        <v>112</v>
      </c>
      <c r="B168" s="1280" t="s">
        <v>2371</v>
      </c>
      <c r="C168" s="1280"/>
      <c r="D168" s="1280"/>
      <c r="E168" s="1280"/>
      <c r="F168" s="1280"/>
    </row>
    <row r="169" spans="1:6" s="653" customFormat="1" ht="11.5">
      <c r="A169" s="499"/>
      <c r="B169" s="674"/>
      <c r="C169" s="676"/>
      <c r="D169" s="676"/>
      <c r="E169" s="676"/>
      <c r="F169" s="503"/>
    </row>
    <row r="170" spans="1:6" s="653" customFormat="1" ht="15.75" customHeight="1">
      <c r="A170" s="499" t="s">
        <v>113</v>
      </c>
      <c r="B170" s="1280" t="s">
        <v>2372</v>
      </c>
      <c r="C170" s="1280"/>
      <c r="D170" s="1280"/>
      <c r="E170" s="1280"/>
      <c r="F170" s="1280"/>
    </row>
    <row r="171" spans="1:6" s="653" customFormat="1" ht="11.5">
      <c r="A171" s="499"/>
      <c r="B171" s="674"/>
      <c r="C171" s="676"/>
      <c r="D171" s="676"/>
      <c r="E171" s="676"/>
      <c r="F171" s="503"/>
    </row>
    <row r="172" spans="1:6" s="653" customFormat="1" ht="27" customHeight="1">
      <c r="A172" s="499" t="s">
        <v>115</v>
      </c>
      <c r="B172" s="1280" t="s">
        <v>1380</v>
      </c>
      <c r="C172" s="1280"/>
      <c r="D172" s="1280"/>
      <c r="E172" s="1280"/>
      <c r="F172" s="1280"/>
    </row>
    <row r="173" spans="1:6" s="653" customFormat="1" ht="11.5">
      <c r="A173" s="499"/>
      <c r="B173" s="505"/>
      <c r="C173" s="505"/>
      <c r="D173" s="654"/>
      <c r="E173" s="654"/>
      <c r="F173" s="654"/>
    </row>
    <row r="174" spans="1:6" s="653" customFormat="1" ht="11.5">
      <c r="A174" s="499"/>
      <c r="B174" s="677" t="s">
        <v>2373</v>
      </c>
      <c r="C174" s="505"/>
      <c r="D174" s="505"/>
      <c r="E174" s="505"/>
      <c r="F174" s="505"/>
    </row>
    <row r="175" spans="1:6" s="653" customFormat="1" ht="26.25" customHeight="1">
      <c r="A175" s="499"/>
      <c r="B175" s="505" t="s">
        <v>2374</v>
      </c>
      <c r="C175" s="505"/>
      <c r="D175" s="654"/>
      <c r="E175" s="654"/>
      <c r="F175" s="654"/>
    </row>
    <row r="176" spans="1:6" s="653" customFormat="1" ht="30" customHeight="1">
      <c r="A176" s="499"/>
      <c r="B176" s="505" t="s">
        <v>2375</v>
      </c>
      <c r="C176" s="505"/>
      <c r="D176" s="654"/>
      <c r="E176" s="654"/>
      <c r="F176" s="654"/>
    </row>
    <row r="177" spans="1:6" s="653" customFormat="1" ht="11.5">
      <c r="A177" s="499"/>
      <c r="B177" s="505"/>
      <c r="C177" s="505"/>
      <c r="D177" s="654"/>
      <c r="E177" s="654"/>
      <c r="F177" s="654"/>
    </row>
    <row r="178" spans="1:6" s="653" customFormat="1" ht="12.75" customHeight="1">
      <c r="A178" s="499" t="s">
        <v>116</v>
      </c>
      <c r="B178" s="1280" t="s">
        <v>1401</v>
      </c>
      <c r="C178" s="1280"/>
      <c r="D178" s="1280"/>
      <c r="E178" s="1280"/>
      <c r="F178" s="1280"/>
    </row>
    <row r="179" spans="1:6" s="653" customFormat="1" ht="11.5">
      <c r="A179" s="499"/>
      <c r="B179" s="673"/>
      <c r="C179" s="505"/>
      <c r="D179" s="505"/>
      <c r="E179" s="505"/>
      <c r="F179" s="503"/>
    </row>
    <row r="180" spans="1:6" s="653" customFormat="1" ht="26.25" customHeight="1">
      <c r="A180" s="499" t="s">
        <v>117</v>
      </c>
      <c r="B180" s="1280" t="s">
        <v>1402</v>
      </c>
      <c r="C180" s="1280"/>
      <c r="D180" s="1280"/>
      <c r="E180" s="1280"/>
      <c r="F180" s="1280"/>
    </row>
    <row r="181" spans="1:6" s="653" customFormat="1" ht="11.5">
      <c r="A181" s="499"/>
      <c r="B181" s="1283" t="s">
        <v>1403</v>
      </c>
      <c r="C181" s="1283"/>
      <c r="D181" s="1283"/>
      <c r="E181" s="1283"/>
      <c r="F181" s="1283"/>
    </row>
    <row r="182" spans="1:6" s="653" customFormat="1" ht="11.5">
      <c r="A182" s="499"/>
      <c r="B182" s="674"/>
      <c r="C182" s="676"/>
      <c r="D182" s="676"/>
      <c r="E182" s="676"/>
      <c r="F182" s="503"/>
    </row>
    <row r="183" spans="1:6" s="653" customFormat="1" ht="27.75" customHeight="1">
      <c r="A183" s="499" t="s">
        <v>120</v>
      </c>
      <c r="B183" s="1280" t="s">
        <v>2376</v>
      </c>
      <c r="C183" s="1280"/>
      <c r="D183" s="1280"/>
      <c r="E183" s="1280"/>
      <c r="F183" s="1280"/>
    </row>
    <row r="184" spans="1:6" s="653" customFormat="1" ht="11.5">
      <c r="A184" s="499"/>
      <c r="B184" s="674"/>
      <c r="C184" s="676"/>
      <c r="D184" s="676"/>
      <c r="E184" s="676"/>
      <c r="F184" s="503"/>
    </row>
    <row r="185" spans="1:6" s="653" customFormat="1" ht="27.75" customHeight="1">
      <c r="A185" s="499" t="s">
        <v>121</v>
      </c>
      <c r="B185" s="1280" t="s">
        <v>2377</v>
      </c>
      <c r="C185" s="1280"/>
      <c r="D185" s="1280"/>
      <c r="E185" s="1280"/>
      <c r="F185" s="1280"/>
    </row>
    <row r="186" spans="1:6" s="653" customFormat="1" ht="11.5">
      <c r="A186" s="499"/>
      <c r="B186" s="674"/>
      <c r="C186" s="676"/>
      <c r="D186" s="676"/>
      <c r="E186" s="676"/>
      <c r="F186" s="503"/>
    </row>
    <row r="187" spans="1:6" s="653" customFormat="1" ht="27.75" customHeight="1">
      <c r="A187" s="499" t="s">
        <v>138</v>
      </c>
      <c r="B187" s="1280" t="s">
        <v>2378</v>
      </c>
      <c r="C187" s="1280"/>
      <c r="D187" s="1280"/>
      <c r="E187" s="1280"/>
      <c r="F187" s="1280"/>
    </row>
    <row r="188" spans="1:6" s="653" customFormat="1" ht="11.5">
      <c r="A188" s="499"/>
      <c r="B188" s="674"/>
      <c r="C188" s="676"/>
      <c r="D188" s="676"/>
      <c r="E188" s="676"/>
      <c r="F188" s="503"/>
    </row>
    <row r="189" spans="1:6" s="653" customFormat="1" ht="15.75" customHeight="1">
      <c r="A189" s="499" t="s">
        <v>139</v>
      </c>
      <c r="B189" s="1280" t="s">
        <v>2379</v>
      </c>
      <c r="C189" s="1280"/>
      <c r="D189" s="1280"/>
      <c r="E189" s="1280"/>
      <c r="F189" s="1280"/>
    </row>
    <row r="190" spans="1:6" s="653" customFormat="1" ht="11.5">
      <c r="A190" s="499"/>
      <c r="B190" s="674"/>
      <c r="C190" s="676"/>
      <c r="D190" s="676"/>
      <c r="E190" s="676"/>
      <c r="F190" s="503"/>
    </row>
    <row r="191" spans="1:6" s="653" customFormat="1" ht="16.5" customHeight="1">
      <c r="A191" s="499" t="s">
        <v>140</v>
      </c>
      <c r="B191" s="1280" t="s">
        <v>2380</v>
      </c>
      <c r="C191" s="1280"/>
      <c r="D191" s="1280"/>
      <c r="E191" s="1280"/>
      <c r="F191" s="1280"/>
    </row>
    <row r="192" spans="1:6" s="653" customFormat="1" ht="11.5">
      <c r="A192" s="499"/>
      <c r="B192" s="674"/>
      <c r="C192" s="676"/>
      <c r="D192" s="676"/>
      <c r="E192" s="676"/>
      <c r="F192" s="503"/>
    </row>
    <row r="193" spans="1:6" s="653" customFormat="1" ht="27.75" customHeight="1">
      <c r="A193" s="499" t="s">
        <v>141</v>
      </c>
      <c r="B193" s="1280" t="s">
        <v>2381</v>
      </c>
      <c r="C193" s="1280"/>
      <c r="D193" s="1280"/>
      <c r="E193" s="1280"/>
      <c r="F193" s="1280"/>
    </row>
    <row r="194" spans="1:6" s="653" customFormat="1" ht="11.5">
      <c r="A194" s="499"/>
      <c r="B194" s="674"/>
      <c r="C194" s="676"/>
      <c r="D194" s="676"/>
      <c r="E194" s="676"/>
      <c r="F194" s="503"/>
    </row>
    <row r="195" spans="1:6" s="653" customFormat="1" ht="11.5">
      <c r="A195" s="499" t="s">
        <v>142</v>
      </c>
      <c r="B195" s="1283" t="s">
        <v>1404</v>
      </c>
      <c r="C195" s="1283"/>
      <c r="D195" s="1283"/>
      <c r="E195" s="1283"/>
      <c r="F195" s="1283"/>
    </row>
    <row r="196" spans="1:6" s="653" customFormat="1" ht="27" customHeight="1">
      <c r="A196" s="499"/>
      <c r="B196" s="1280" t="s">
        <v>1405</v>
      </c>
      <c r="C196" s="1280"/>
      <c r="D196" s="1280"/>
      <c r="E196" s="1280"/>
      <c r="F196" s="1280"/>
    </row>
    <row r="197" spans="1:6" s="653" customFormat="1" ht="27" customHeight="1">
      <c r="A197" s="499"/>
      <c r="B197" s="1280" t="s">
        <v>1406</v>
      </c>
      <c r="C197" s="1280"/>
      <c r="D197" s="1280"/>
      <c r="E197" s="1280"/>
      <c r="F197" s="1280"/>
    </row>
    <row r="198" spans="1:6" s="653" customFormat="1" ht="11.5">
      <c r="A198" s="499"/>
      <c r="B198" s="674"/>
      <c r="C198" s="676"/>
      <c r="D198" s="676"/>
      <c r="E198" s="676"/>
      <c r="F198" s="503"/>
    </row>
    <row r="199" spans="1:6" s="653" customFormat="1" ht="11.5">
      <c r="A199" s="499"/>
      <c r="B199" s="674"/>
      <c r="C199" s="676"/>
      <c r="D199" s="676"/>
      <c r="E199" s="676"/>
      <c r="F199" s="503"/>
    </row>
    <row r="200" spans="1:6" s="653" customFormat="1" ht="12">
      <c r="A200" s="678"/>
      <c r="B200" s="679" t="s">
        <v>1422</v>
      </c>
      <c r="C200" s="511"/>
      <c r="D200" s="511"/>
      <c r="E200" s="512"/>
      <c r="F200" s="680"/>
    </row>
    <row r="201" spans="1:6" s="653" customFormat="1" ht="12.75" customHeight="1">
      <c r="A201" s="678"/>
      <c r="B201" s="1284" t="s">
        <v>2382</v>
      </c>
      <c r="C201" s="1284"/>
      <c r="D201" s="1284"/>
      <c r="E201" s="1284"/>
      <c r="F201" s="1284"/>
    </row>
    <row r="202" spans="1:6" s="653" customFormat="1" ht="38.25" customHeight="1">
      <c r="A202" s="678"/>
      <c r="B202" s="1298" t="s">
        <v>1424</v>
      </c>
      <c r="C202" s="1298"/>
      <c r="D202" s="1298"/>
      <c r="E202" s="1298"/>
      <c r="F202" s="1298"/>
    </row>
    <row r="203" spans="1:6" s="653" customFormat="1" ht="14.25" customHeight="1">
      <c r="A203" s="678"/>
      <c r="B203" s="1299" t="s">
        <v>1425</v>
      </c>
      <c r="C203" s="1299"/>
      <c r="D203" s="1299"/>
      <c r="E203" s="1299"/>
      <c r="F203" s="1299"/>
    </row>
    <row r="204" spans="1:6" s="653" customFormat="1" ht="18" customHeight="1">
      <c r="A204" s="678"/>
      <c r="B204" s="1300" t="s">
        <v>2252</v>
      </c>
      <c r="C204" s="1300"/>
      <c r="D204" s="1300"/>
      <c r="E204" s="1300"/>
      <c r="F204" s="1300"/>
    </row>
    <row r="205" spans="1:6" s="653" customFormat="1" ht="12">
      <c r="A205" s="678"/>
      <c r="B205" s="681"/>
      <c r="C205" s="682"/>
      <c r="D205" s="683"/>
      <c r="E205" s="680"/>
      <c r="F205" s="680"/>
    </row>
    <row r="206" spans="1:6" s="653" customFormat="1" ht="40.5" customHeight="1">
      <c r="A206" s="678"/>
      <c r="B206" s="1301" t="s">
        <v>2383</v>
      </c>
      <c r="C206" s="1301"/>
      <c r="D206" s="1301"/>
      <c r="E206" s="1301"/>
      <c r="F206" s="1301"/>
    </row>
    <row r="207" spans="1:6" s="480" customFormat="1">
      <c r="A207" s="493"/>
      <c r="B207" s="494"/>
      <c r="C207" s="495"/>
      <c r="D207" s="496"/>
      <c r="E207" s="497"/>
      <c r="F207" s="497"/>
    </row>
    <row r="208" spans="1:6" s="480" customFormat="1">
      <c r="A208" s="493"/>
      <c r="B208" s="494"/>
      <c r="C208" s="495"/>
      <c r="D208" s="496"/>
      <c r="E208" s="497"/>
      <c r="F208" s="497"/>
    </row>
    <row r="209" spans="1:6" s="480" customFormat="1" ht="16">
      <c r="A209" s="518"/>
      <c r="B209" s="494"/>
      <c r="C209" s="495"/>
      <c r="D209" s="496"/>
      <c r="E209" s="497"/>
      <c r="F209" s="497"/>
    </row>
    <row r="210" spans="1:6" ht="15.5">
      <c r="B210" s="685" t="s">
        <v>2384</v>
      </c>
    </row>
    <row r="211" spans="1:6" ht="15.5">
      <c r="B211" s="691"/>
    </row>
    <row r="212" spans="1:6" ht="15.5">
      <c r="A212" s="692"/>
      <c r="B212" s="693" t="s">
        <v>2385</v>
      </c>
    </row>
    <row r="213" spans="1:6" ht="13">
      <c r="A213" s="692"/>
      <c r="B213" s="694"/>
    </row>
    <row r="214" spans="1:6" ht="35.5" customHeight="1">
      <c r="A214" s="695" t="s">
        <v>2386</v>
      </c>
      <c r="B214" s="696" t="s">
        <v>2387</v>
      </c>
      <c r="C214" s="696" t="s">
        <v>2388</v>
      </c>
      <c r="D214" s="696" t="s">
        <v>1432</v>
      </c>
      <c r="E214" s="697" t="s">
        <v>2389</v>
      </c>
      <c r="F214" s="698" t="s">
        <v>2390</v>
      </c>
    </row>
    <row r="215" spans="1:6" s="704" customFormat="1" ht="104">
      <c r="A215" s="692"/>
      <c r="B215" s="699" t="s">
        <v>1879</v>
      </c>
      <c r="C215" s="700"/>
      <c r="D215" s="701"/>
      <c r="E215" s="702"/>
      <c r="F215" s="703"/>
    </row>
    <row r="216" spans="1:6" s="710" customFormat="1" ht="325">
      <c r="A216" s="705" t="s">
        <v>1871</v>
      </c>
      <c r="B216" s="706" t="s">
        <v>2391</v>
      </c>
      <c r="C216" s="707" t="s">
        <v>1</v>
      </c>
      <c r="D216" s="707">
        <v>1</v>
      </c>
      <c r="E216" s="708"/>
      <c r="F216" s="709">
        <f>D216*E216</f>
        <v>0</v>
      </c>
    </row>
    <row r="217" spans="1:6" s="710" customFormat="1" ht="138.75" customHeight="1">
      <c r="A217" s="705" t="s">
        <v>2392</v>
      </c>
      <c r="B217" s="706" t="s">
        <v>2393</v>
      </c>
      <c r="C217" s="707" t="s">
        <v>1</v>
      </c>
      <c r="D217" s="707">
        <v>4</v>
      </c>
      <c r="E217" s="708"/>
      <c r="F217" s="1162">
        <f t="shared" ref="F217:F257" si="0">D217*E217</f>
        <v>0</v>
      </c>
    </row>
    <row r="218" spans="1:6" s="710" customFormat="1" ht="78.75" customHeight="1">
      <c r="A218" s="705" t="s">
        <v>1954</v>
      </c>
      <c r="B218" s="706" t="s">
        <v>2394</v>
      </c>
      <c r="C218" s="707" t="s">
        <v>1</v>
      </c>
      <c r="D218" s="707">
        <v>1</v>
      </c>
      <c r="E218" s="708"/>
      <c r="F218" s="1162">
        <f t="shared" si="0"/>
        <v>0</v>
      </c>
    </row>
    <row r="219" spans="1:6" s="710" customFormat="1" ht="104">
      <c r="A219" s="705" t="s">
        <v>2395</v>
      </c>
      <c r="B219" s="706" t="s">
        <v>2396</v>
      </c>
      <c r="C219" s="707" t="s">
        <v>1</v>
      </c>
      <c r="D219" s="707">
        <v>1</v>
      </c>
      <c r="E219" s="708"/>
      <c r="F219" s="1162">
        <f t="shared" si="0"/>
        <v>0</v>
      </c>
    </row>
    <row r="220" spans="1:6" s="710" customFormat="1" ht="65">
      <c r="A220" s="705" t="s">
        <v>2397</v>
      </c>
      <c r="B220" s="711" t="s">
        <v>2398</v>
      </c>
      <c r="C220" s="707" t="s">
        <v>1</v>
      </c>
      <c r="D220" s="707">
        <v>2</v>
      </c>
      <c r="E220" s="708"/>
      <c r="F220" s="1162">
        <f t="shared" si="0"/>
        <v>0</v>
      </c>
    </row>
    <row r="221" spans="1:6" s="710" customFormat="1" ht="176.25" customHeight="1">
      <c r="A221" s="705" t="s">
        <v>2399</v>
      </c>
      <c r="B221" s="711" t="s">
        <v>2400</v>
      </c>
      <c r="C221" s="707" t="s">
        <v>1</v>
      </c>
      <c r="D221" s="707">
        <v>1</v>
      </c>
      <c r="E221" s="708"/>
      <c r="F221" s="1162">
        <f t="shared" si="0"/>
        <v>0</v>
      </c>
    </row>
    <row r="222" spans="1:6" s="710" customFormat="1" ht="236">
      <c r="A222" s="705" t="s">
        <v>2401</v>
      </c>
      <c r="B222" s="711" t="s">
        <v>2402</v>
      </c>
      <c r="C222" s="707" t="s">
        <v>1</v>
      </c>
      <c r="D222" s="707">
        <v>186</v>
      </c>
      <c r="E222" s="708"/>
      <c r="F222" s="1162">
        <f t="shared" si="0"/>
        <v>0</v>
      </c>
    </row>
    <row r="223" spans="1:6" s="710" customFormat="1" ht="249">
      <c r="A223" s="705" t="s">
        <v>2403</v>
      </c>
      <c r="B223" s="711" t="s">
        <v>2404</v>
      </c>
      <c r="C223" s="707" t="s">
        <v>1</v>
      </c>
      <c r="D223" s="707">
        <v>2</v>
      </c>
      <c r="E223" s="708"/>
      <c r="F223" s="1162">
        <f t="shared" si="0"/>
        <v>0</v>
      </c>
    </row>
    <row r="224" spans="1:6" s="710" customFormat="1" ht="91">
      <c r="A224" s="705" t="s">
        <v>2405</v>
      </c>
      <c r="B224" s="711" t="s">
        <v>2406</v>
      </c>
      <c r="C224" s="707" t="s">
        <v>1</v>
      </c>
      <c r="D224" s="707">
        <v>188</v>
      </c>
      <c r="E224" s="708"/>
      <c r="F224" s="1162">
        <f t="shared" si="0"/>
        <v>0</v>
      </c>
    </row>
    <row r="225" spans="1:7" s="710" customFormat="1" ht="143">
      <c r="A225" s="705" t="s">
        <v>2407</v>
      </c>
      <c r="B225" s="711" t="s">
        <v>2408</v>
      </c>
      <c r="C225" s="707" t="s">
        <v>1</v>
      </c>
      <c r="D225" s="707">
        <v>21</v>
      </c>
      <c r="E225" s="708"/>
      <c r="F225" s="1162">
        <f t="shared" si="0"/>
        <v>0</v>
      </c>
    </row>
    <row r="226" spans="1:7" s="710" customFormat="1" ht="169">
      <c r="A226" s="705" t="s">
        <v>2409</v>
      </c>
      <c r="B226" s="711" t="s">
        <v>2410</v>
      </c>
      <c r="C226" s="707" t="s">
        <v>1</v>
      </c>
      <c r="D226" s="707">
        <v>15</v>
      </c>
      <c r="E226" s="708"/>
      <c r="F226" s="1162">
        <f t="shared" si="0"/>
        <v>0</v>
      </c>
    </row>
    <row r="227" spans="1:7" s="710" customFormat="1" ht="126" customHeight="1">
      <c r="A227" s="705" t="s">
        <v>2411</v>
      </c>
      <c r="B227" s="711" t="s">
        <v>2412</v>
      </c>
      <c r="C227" s="707" t="s">
        <v>1</v>
      </c>
      <c r="D227" s="707">
        <v>1</v>
      </c>
      <c r="E227" s="708"/>
      <c r="F227" s="1162">
        <f t="shared" si="0"/>
        <v>0</v>
      </c>
    </row>
    <row r="228" spans="1:7" s="710" customFormat="1" ht="169">
      <c r="A228" s="705" t="s">
        <v>2413</v>
      </c>
      <c r="B228" s="711" t="s">
        <v>2414</v>
      </c>
      <c r="C228" s="707" t="s">
        <v>1</v>
      </c>
      <c r="D228" s="707">
        <v>32</v>
      </c>
      <c r="E228" s="707"/>
      <c r="F228" s="1162">
        <f>D228*E228</f>
        <v>0</v>
      </c>
      <c r="G228" s="709"/>
    </row>
    <row r="229" spans="1:7" s="710" customFormat="1" ht="156">
      <c r="A229" s="705" t="s">
        <v>2415</v>
      </c>
      <c r="B229" s="711" t="s">
        <v>2416</v>
      </c>
      <c r="C229" s="707" t="s">
        <v>1</v>
      </c>
      <c r="D229" s="707">
        <v>1</v>
      </c>
      <c r="E229" s="708"/>
      <c r="F229" s="1162">
        <f t="shared" si="0"/>
        <v>0</v>
      </c>
    </row>
    <row r="230" spans="1:7" s="710" customFormat="1" ht="351">
      <c r="A230" s="705" t="s">
        <v>2417</v>
      </c>
      <c r="B230" s="711" t="s">
        <v>2418</v>
      </c>
      <c r="C230" s="707" t="s">
        <v>1</v>
      </c>
      <c r="D230" s="707">
        <v>1</v>
      </c>
      <c r="E230" s="708"/>
      <c r="F230" s="1162">
        <f t="shared" si="0"/>
        <v>0</v>
      </c>
    </row>
    <row r="231" spans="1:7" s="710" customFormat="1" ht="78">
      <c r="A231" s="705" t="s">
        <v>2419</v>
      </c>
      <c r="B231" s="712" t="s">
        <v>2420</v>
      </c>
      <c r="C231" s="707" t="s">
        <v>1</v>
      </c>
      <c r="D231" s="707">
        <v>1</v>
      </c>
      <c r="E231" s="708"/>
      <c r="F231" s="1162">
        <f t="shared" si="0"/>
        <v>0</v>
      </c>
    </row>
    <row r="232" spans="1:7" s="710" customFormat="1" ht="39">
      <c r="A232" s="705" t="s">
        <v>2421</v>
      </c>
      <c r="B232" s="712" t="s">
        <v>2422</v>
      </c>
      <c r="C232" s="707" t="s">
        <v>1690</v>
      </c>
      <c r="D232" s="707">
        <v>100</v>
      </c>
      <c r="E232" s="708"/>
      <c r="F232" s="1162">
        <f t="shared" si="0"/>
        <v>0</v>
      </c>
    </row>
    <row r="233" spans="1:7" s="710" customFormat="1" ht="39">
      <c r="A233" s="705" t="s">
        <v>2423</v>
      </c>
      <c r="B233" s="712" t="s">
        <v>2424</v>
      </c>
      <c r="C233" s="707" t="s">
        <v>1690</v>
      </c>
      <c r="D233" s="707">
        <v>2150</v>
      </c>
      <c r="E233" s="708"/>
      <c r="F233" s="1162">
        <f t="shared" si="0"/>
        <v>0</v>
      </c>
    </row>
    <row r="234" spans="1:7" s="710" customFormat="1" ht="39">
      <c r="A234" s="705" t="s">
        <v>2425</v>
      </c>
      <c r="B234" s="712" t="s">
        <v>2426</v>
      </c>
      <c r="C234" s="707" t="s">
        <v>1690</v>
      </c>
      <c r="D234" s="707">
        <v>80</v>
      </c>
      <c r="E234" s="708"/>
      <c r="F234" s="1162">
        <f t="shared" si="0"/>
        <v>0</v>
      </c>
    </row>
    <row r="235" spans="1:7" s="710" customFormat="1" ht="52">
      <c r="A235" s="705" t="s">
        <v>2427</v>
      </c>
      <c r="B235" s="712" t="s">
        <v>2428</v>
      </c>
      <c r="C235" s="707" t="s">
        <v>1690</v>
      </c>
      <c r="D235" s="707">
        <v>2150</v>
      </c>
      <c r="E235" s="708"/>
      <c r="F235" s="1162">
        <f t="shared" si="0"/>
        <v>0</v>
      </c>
    </row>
    <row r="236" spans="1:7" s="710" customFormat="1" ht="39">
      <c r="A236" s="705" t="s">
        <v>2429</v>
      </c>
      <c r="B236" s="712" t="s">
        <v>2430</v>
      </c>
      <c r="C236" s="707" t="s">
        <v>1690</v>
      </c>
      <c r="D236" s="707">
        <v>200</v>
      </c>
      <c r="E236" s="708"/>
      <c r="F236" s="1162">
        <f t="shared" si="0"/>
        <v>0</v>
      </c>
    </row>
    <row r="237" spans="1:7" s="710" customFormat="1" ht="26">
      <c r="A237" s="705" t="s">
        <v>2431</v>
      </c>
      <c r="B237" s="712" t="s">
        <v>2432</v>
      </c>
      <c r="C237" s="707" t="s">
        <v>187</v>
      </c>
      <c r="D237" s="707">
        <v>1</v>
      </c>
      <c r="E237" s="708"/>
      <c r="F237" s="1162">
        <f t="shared" si="0"/>
        <v>0</v>
      </c>
    </row>
    <row r="238" spans="1:7" s="710" customFormat="1" ht="13">
      <c r="A238" s="705" t="s">
        <v>2433</v>
      </c>
      <c r="B238" s="712" t="s">
        <v>2434</v>
      </c>
      <c r="C238" s="707" t="s">
        <v>187</v>
      </c>
      <c r="D238" s="707">
        <v>1</v>
      </c>
      <c r="E238" s="708"/>
      <c r="F238" s="1162">
        <f t="shared" si="0"/>
        <v>0</v>
      </c>
    </row>
    <row r="239" spans="1:7" s="710" customFormat="1" ht="26">
      <c r="A239" s="705" t="s">
        <v>2435</v>
      </c>
      <c r="B239" s="712" t="s">
        <v>2436</v>
      </c>
      <c r="C239" s="707" t="s">
        <v>187</v>
      </c>
      <c r="D239" s="707">
        <v>1</v>
      </c>
      <c r="E239" s="708"/>
      <c r="F239" s="1162">
        <f t="shared" si="0"/>
        <v>0</v>
      </c>
    </row>
    <row r="240" spans="1:7" s="710" customFormat="1" ht="13">
      <c r="A240" s="705" t="s">
        <v>2437</v>
      </c>
      <c r="B240" s="712" t="s">
        <v>2438</v>
      </c>
      <c r="C240" s="707" t="s">
        <v>1</v>
      </c>
      <c r="D240" s="707">
        <v>1</v>
      </c>
      <c r="E240" s="708"/>
      <c r="F240" s="1162">
        <f t="shared" si="0"/>
        <v>0</v>
      </c>
    </row>
    <row r="241" spans="1:6" s="710" customFormat="1" ht="13">
      <c r="A241" s="705" t="s">
        <v>2439</v>
      </c>
      <c r="B241" s="712" t="s">
        <v>2440</v>
      </c>
      <c r="C241" s="707" t="s">
        <v>1</v>
      </c>
      <c r="D241" s="707">
        <v>2</v>
      </c>
      <c r="E241" s="708"/>
      <c r="F241" s="1162">
        <f t="shared" si="0"/>
        <v>0</v>
      </c>
    </row>
    <row r="242" spans="1:6" s="710" customFormat="1" ht="13">
      <c r="A242" s="705" t="s">
        <v>2441</v>
      </c>
      <c r="B242" s="712" t="s">
        <v>2442</v>
      </c>
      <c r="C242" s="707" t="s">
        <v>1</v>
      </c>
      <c r="D242" s="707">
        <v>188</v>
      </c>
      <c r="E242" s="708"/>
      <c r="F242" s="1162">
        <f t="shared" si="0"/>
        <v>0</v>
      </c>
    </row>
    <row r="243" spans="1:6" s="710" customFormat="1" ht="13">
      <c r="A243" s="705" t="s">
        <v>2443</v>
      </c>
      <c r="B243" s="712" t="s">
        <v>2444</v>
      </c>
      <c r="C243" s="707" t="s">
        <v>1</v>
      </c>
      <c r="D243" s="707">
        <v>188</v>
      </c>
      <c r="E243" s="708"/>
      <c r="F243" s="1162">
        <f t="shared" si="0"/>
        <v>0</v>
      </c>
    </row>
    <row r="244" spans="1:6" s="710" customFormat="1" ht="13">
      <c r="A244" s="705" t="s">
        <v>2445</v>
      </c>
      <c r="B244" s="712" t="s">
        <v>2446</v>
      </c>
      <c r="C244" s="707" t="s">
        <v>1</v>
      </c>
      <c r="D244" s="707">
        <v>21</v>
      </c>
      <c r="E244" s="708"/>
      <c r="F244" s="1162">
        <f t="shared" si="0"/>
        <v>0</v>
      </c>
    </row>
    <row r="245" spans="1:6" s="710" customFormat="1" ht="13">
      <c r="A245" s="705" t="s">
        <v>2447</v>
      </c>
      <c r="B245" s="712" t="s">
        <v>2448</v>
      </c>
      <c r="C245" s="707" t="s">
        <v>1</v>
      </c>
      <c r="D245" s="707">
        <f>D226</f>
        <v>15</v>
      </c>
      <c r="E245" s="708"/>
      <c r="F245" s="1162">
        <f t="shared" si="0"/>
        <v>0</v>
      </c>
    </row>
    <row r="246" spans="1:6" s="710" customFormat="1" ht="13">
      <c r="A246" s="705" t="s">
        <v>2449</v>
      </c>
      <c r="B246" s="712" t="s">
        <v>2450</v>
      </c>
      <c r="C246" s="707" t="s">
        <v>1</v>
      </c>
      <c r="D246" s="707">
        <v>1</v>
      </c>
      <c r="E246" s="708"/>
      <c r="F246" s="1162">
        <f t="shared" si="0"/>
        <v>0</v>
      </c>
    </row>
    <row r="247" spans="1:6" s="710" customFormat="1" ht="13">
      <c r="A247" s="705" t="s">
        <v>2451</v>
      </c>
      <c r="B247" s="712" t="s">
        <v>2452</v>
      </c>
      <c r="C247" s="707" t="s">
        <v>1</v>
      </c>
      <c r="D247" s="707">
        <v>32</v>
      </c>
      <c r="E247" s="708"/>
      <c r="F247" s="1162">
        <f t="shared" si="0"/>
        <v>0</v>
      </c>
    </row>
    <row r="248" spans="1:6" s="710" customFormat="1" ht="39">
      <c r="A248" s="705" t="s">
        <v>2453</v>
      </c>
      <c r="B248" s="712" t="s">
        <v>2454</v>
      </c>
      <c r="C248" s="707" t="s">
        <v>187</v>
      </c>
      <c r="D248" s="707">
        <v>1</v>
      </c>
      <c r="E248" s="708"/>
      <c r="F248" s="1162">
        <f t="shared" si="0"/>
        <v>0</v>
      </c>
    </row>
    <row r="249" spans="1:6" s="710" customFormat="1" ht="39">
      <c r="A249" s="705" t="s">
        <v>2455</v>
      </c>
      <c r="B249" s="712" t="s">
        <v>3453</v>
      </c>
      <c r="C249" s="707" t="s">
        <v>187</v>
      </c>
      <c r="D249" s="707">
        <v>1</v>
      </c>
      <c r="E249" s="708"/>
      <c r="F249" s="1162">
        <f t="shared" si="0"/>
        <v>0</v>
      </c>
    </row>
    <row r="250" spans="1:6" s="710" customFormat="1" ht="43.5" customHeight="1">
      <c r="A250" s="705" t="s">
        <v>2456</v>
      </c>
      <c r="B250" s="712" t="s">
        <v>2457</v>
      </c>
      <c r="C250" s="707" t="s">
        <v>187</v>
      </c>
      <c r="D250" s="707">
        <v>1</v>
      </c>
      <c r="E250" s="708"/>
      <c r="F250" s="1162">
        <f t="shared" si="0"/>
        <v>0</v>
      </c>
    </row>
    <row r="251" spans="1:6" s="710" customFormat="1" ht="52">
      <c r="A251" s="705" t="s">
        <v>2458</v>
      </c>
      <c r="B251" s="712" t="s">
        <v>2459</v>
      </c>
      <c r="C251" s="707" t="s">
        <v>1899</v>
      </c>
      <c r="D251" s="707">
        <v>1</v>
      </c>
      <c r="E251" s="708"/>
      <c r="F251" s="1162">
        <f t="shared" si="0"/>
        <v>0</v>
      </c>
    </row>
    <row r="252" spans="1:6" s="710" customFormat="1" ht="65">
      <c r="A252" s="705" t="s">
        <v>2460</v>
      </c>
      <c r="B252" s="712" t="s">
        <v>2461</v>
      </c>
      <c r="C252" s="707" t="s">
        <v>1899</v>
      </c>
      <c r="D252" s="707">
        <v>1</v>
      </c>
      <c r="E252" s="708"/>
      <c r="F252" s="1162">
        <f t="shared" si="0"/>
        <v>0</v>
      </c>
    </row>
    <row r="253" spans="1:6" s="710" customFormat="1" ht="13">
      <c r="A253" s="705" t="s">
        <v>2462</v>
      </c>
      <c r="B253" s="712" t="s">
        <v>2463</v>
      </c>
      <c r="C253" s="707" t="s">
        <v>1899</v>
      </c>
      <c r="D253" s="707">
        <v>1</v>
      </c>
      <c r="E253" s="708"/>
      <c r="F253" s="1162">
        <f t="shared" si="0"/>
        <v>0</v>
      </c>
    </row>
    <row r="254" spans="1:6" s="710" customFormat="1" ht="26">
      <c r="A254" s="705" t="s">
        <v>2464</v>
      </c>
      <c r="B254" s="712" t="s">
        <v>2465</v>
      </c>
      <c r="C254" s="707" t="s">
        <v>1899</v>
      </c>
      <c r="D254" s="707">
        <v>1</v>
      </c>
      <c r="E254" s="708"/>
      <c r="F254" s="1162">
        <f t="shared" si="0"/>
        <v>0</v>
      </c>
    </row>
    <row r="255" spans="1:6" s="710" customFormat="1" ht="13">
      <c r="A255" s="705" t="s">
        <v>2466</v>
      </c>
      <c r="B255" s="713" t="s">
        <v>2467</v>
      </c>
      <c r="C255" s="707" t="s">
        <v>1899</v>
      </c>
      <c r="D255" s="707">
        <v>1</v>
      </c>
      <c r="E255" s="708"/>
      <c r="F255" s="1162">
        <f t="shared" si="0"/>
        <v>0</v>
      </c>
    </row>
    <row r="256" spans="1:6" s="710" customFormat="1" ht="26">
      <c r="A256" s="705" t="s">
        <v>2468</v>
      </c>
      <c r="B256" s="713" t="s">
        <v>2469</v>
      </c>
      <c r="C256" s="707" t="s">
        <v>1899</v>
      </c>
      <c r="D256" s="707">
        <v>1</v>
      </c>
      <c r="E256" s="708"/>
      <c r="F256" s="1162">
        <f t="shared" si="0"/>
        <v>0</v>
      </c>
    </row>
    <row r="257" spans="1:8" s="710" customFormat="1" ht="52">
      <c r="A257" s="705" t="s">
        <v>2470</v>
      </c>
      <c r="B257" s="713" t="s">
        <v>2471</v>
      </c>
      <c r="C257" s="707" t="s">
        <v>1899</v>
      </c>
      <c r="D257" s="707">
        <v>1</v>
      </c>
      <c r="E257" s="708"/>
      <c r="F257" s="1162">
        <f t="shared" si="0"/>
        <v>0</v>
      </c>
    </row>
    <row r="258" spans="1:8" s="710" customFormat="1" ht="13">
      <c r="A258" s="714"/>
      <c r="B258" s="715" t="s">
        <v>2472</v>
      </c>
      <c r="C258" s="716"/>
      <c r="D258" s="716"/>
      <c r="E258" s="717"/>
      <c r="F258" s="1163">
        <f>SUM(F216:F257)</f>
        <v>0</v>
      </c>
    </row>
    <row r="259" spans="1:8" s="710" customFormat="1" ht="13">
      <c r="A259" s="705"/>
      <c r="B259" s="718"/>
      <c r="C259" s="707"/>
      <c r="D259" s="707"/>
      <c r="E259" s="708"/>
      <c r="F259" s="719"/>
    </row>
    <row r="260" spans="1:8" s="710" customFormat="1" ht="13">
      <c r="A260" s="705"/>
      <c r="B260" s="718"/>
      <c r="C260" s="707"/>
      <c r="D260" s="707"/>
      <c r="E260" s="708"/>
      <c r="F260" s="719"/>
    </row>
    <row r="261" spans="1:8" s="710" customFormat="1" ht="13">
      <c r="A261" s="705"/>
      <c r="B261" s="718"/>
      <c r="C261" s="707"/>
      <c r="D261" s="707"/>
      <c r="E261" s="708"/>
      <c r="F261" s="719"/>
    </row>
    <row r="262" spans="1:8" s="710" customFormat="1" ht="13">
      <c r="A262" s="705"/>
      <c r="B262" s="718"/>
      <c r="C262" s="707"/>
      <c r="D262" s="707"/>
      <c r="E262" s="708"/>
      <c r="F262" s="719"/>
    </row>
    <row r="263" spans="1:8" s="710" customFormat="1" ht="13">
      <c r="A263" s="705"/>
      <c r="B263" s="718"/>
      <c r="C263" s="707"/>
      <c r="D263" s="707"/>
      <c r="E263" s="708"/>
      <c r="F263" s="719"/>
    </row>
    <row r="264" spans="1:8" s="480" customFormat="1">
      <c r="A264" s="498"/>
      <c r="B264" s="498"/>
      <c r="C264" s="495"/>
      <c r="D264" s="496"/>
      <c r="E264" s="497"/>
      <c r="F264" s="497"/>
    </row>
    <row r="265" spans="1:8" s="480" customFormat="1">
      <c r="A265" s="498"/>
      <c r="B265" s="498"/>
      <c r="C265" s="656"/>
      <c r="D265" s="593"/>
      <c r="E265" s="594"/>
      <c r="F265" s="594"/>
    </row>
    <row r="266" spans="1:8" s="480" customFormat="1">
      <c r="A266" s="498"/>
      <c r="B266" s="672"/>
      <c r="C266" s="495"/>
      <c r="D266" s="496"/>
      <c r="E266" s="497"/>
      <c r="F266" s="497"/>
    </row>
    <row r="267" spans="1:8" s="480" customFormat="1">
      <c r="A267" s="498"/>
      <c r="B267" s="672"/>
      <c r="C267" s="495"/>
      <c r="D267" s="496"/>
      <c r="E267" s="497"/>
      <c r="F267" s="497"/>
    </row>
    <row r="268" spans="1:8" s="480" customFormat="1">
      <c r="A268" s="498"/>
      <c r="B268" s="672"/>
      <c r="C268" s="495"/>
      <c r="D268" s="496"/>
      <c r="E268" s="497"/>
      <c r="F268" s="497"/>
    </row>
    <row r="269" spans="1:8" s="653" customFormat="1">
      <c r="A269" s="651"/>
      <c r="B269" s="652"/>
      <c r="C269" s="589"/>
      <c r="D269" s="589"/>
      <c r="E269" s="479"/>
      <c r="F269" s="479"/>
      <c r="G269" s="654"/>
      <c r="H269" s="654"/>
    </row>
    <row r="270" spans="1:8" s="653" customFormat="1">
      <c r="A270" s="651"/>
      <c r="B270" s="652"/>
      <c r="C270" s="589"/>
      <c r="D270" s="589"/>
      <c r="E270" s="479"/>
      <c r="F270" s="479"/>
      <c r="G270" s="654"/>
      <c r="H270" s="654"/>
    </row>
    <row r="271" spans="1:8" s="653" customFormat="1">
      <c r="A271" s="651"/>
      <c r="B271" s="652"/>
      <c r="C271" s="589"/>
      <c r="D271" s="589"/>
      <c r="E271" s="479"/>
      <c r="F271" s="479"/>
      <c r="G271" s="654"/>
      <c r="H271" s="654"/>
    </row>
    <row r="272" spans="1:8" s="653" customFormat="1">
      <c r="A272" s="651"/>
      <c r="B272" s="652"/>
      <c r="C272" s="589"/>
      <c r="D272" s="589"/>
      <c r="E272" s="479"/>
      <c r="F272" s="479"/>
      <c r="G272" s="654"/>
      <c r="H272" s="654"/>
    </row>
    <row r="273" spans="1:6" s="653" customFormat="1">
      <c r="C273" s="478"/>
      <c r="D273" s="478"/>
      <c r="E273" s="479"/>
      <c r="F273" s="479"/>
    </row>
    <row r="274" spans="1:6" s="653" customFormat="1">
      <c r="C274" s="478"/>
      <c r="D274" s="478"/>
      <c r="E274" s="479"/>
      <c r="F274" s="479"/>
    </row>
    <row r="275" spans="1:6" s="653" customFormat="1" ht="11.5">
      <c r="E275" s="654"/>
      <c r="F275" s="654"/>
    </row>
    <row r="276" spans="1:6" s="710" customFormat="1" ht="13">
      <c r="A276" s="705"/>
      <c r="B276" s="718"/>
      <c r="C276" s="707"/>
      <c r="D276" s="707"/>
      <c r="E276" s="708"/>
      <c r="F276" s="719"/>
    </row>
    <row r="277" spans="1:6" s="710" customFormat="1" ht="14.5">
      <c r="A277" s="720"/>
      <c r="B277" s="711"/>
      <c r="C277" s="707"/>
      <c r="D277" s="707"/>
      <c r="E277" s="721"/>
      <c r="F277" s="722"/>
    </row>
  </sheetData>
  <mergeCells count="104">
    <mergeCell ref="B197:F197"/>
    <mergeCell ref="B201:F201"/>
    <mergeCell ref="B202:F202"/>
    <mergeCell ref="B203:F203"/>
    <mergeCell ref="B204:F204"/>
    <mergeCell ref="B206:F206"/>
    <mergeCell ref="B187:F187"/>
    <mergeCell ref="B189:F189"/>
    <mergeCell ref="B191:F191"/>
    <mergeCell ref="B193:F193"/>
    <mergeCell ref="B195:F195"/>
    <mergeCell ref="B196:F196"/>
    <mergeCell ref="B172:F172"/>
    <mergeCell ref="B178:F178"/>
    <mergeCell ref="B180:F180"/>
    <mergeCell ref="B181:F181"/>
    <mergeCell ref="B183:F183"/>
    <mergeCell ref="B185:F185"/>
    <mergeCell ref="B159:F159"/>
    <mergeCell ref="B161:F161"/>
    <mergeCell ref="B164:F164"/>
    <mergeCell ref="B166:F166"/>
    <mergeCell ref="B168:F168"/>
    <mergeCell ref="B170:F170"/>
    <mergeCell ref="B147:F147"/>
    <mergeCell ref="B149:F149"/>
    <mergeCell ref="B151:F151"/>
    <mergeCell ref="B153:F153"/>
    <mergeCell ref="B155:F155"/>
    <mergeCell ref="B157:F157"/>
    <mergeCell ref="B135:F135"/>
    <mergeCell ref="B137:F137"/>
    <mergeCell ref="B139:F139"/>
    <mergeCell ref="B141:F141"/>
    <mergeCell ref="B143:F143"/>
    <mergeCell ref="B145:F145"/>
    <mergeCell ref="B123:F123"/>
    <mergeCell ref="B125:F125"/>
    <mergeCell ref="B127:F127"/>
    <mergeCell ref="B129:F129"/>
    <mergeCell ref="B131:F131"/>
    <mergeCell ref="B133:F133"/>
    <mergeCell ref="B111:F111"/>
    <mergeCell ref="B113:F113"/>
    <mergeCell ref="B115:F115"/>
    <mergeCell ref="B117:F117"/>
    <mergeCell ref="B119:F119"/>
    <mergeCell ref="B121:F121"/>
    <mergeCell ref="B99:F99"/>
    <mergeCell ref="B101:F101"/>
    <mergeCell ref="B103:F103"/>
    <mergeCell ref="B105:F105"/>
    <mergeCell ref="B107:F107"/>
    <mergeCell ref="B109:F109"/>
    <mergeCell ref="B87:F87"/>
    <mergeCell ref="B89:F89"/>
    <mergeCell ref="B91:F91"/>
    <mergeCell ref="B93:F93"/>
    <mergeCell ref="B95:F95"/>
    <mergeCell ref="B97:F97"/>
    <mergeCell ref="B76:F76"/>
    <mergeCell ref="B78:F78"/>
    <mergeCell ref="B79:F79"/>
    <mergeCell ref="B81:F81"/>
    <mergeCell ref="B84:F84"/>
    <mergeCell ref="B86:F86"/>
    <mergeCell ref="B65:F65"/>
    <mergeCell ref="B67:F67"/>
    <mergeCell ref="B68:F68"/>
    <mergeCell ref="B70:F70"/>
    <mergeCell ref="B72:F72"/>
    <mergeCell ref="B74:F74"/>
    <mergeCell ref="B55:F55"/>
    <mergeCell ref="B56:F56"/>
    <mergeCell ref="B58:F58"/>
    <mergeCell ref="B60:F60"/>
    <mergeCell ref="B62:F62"/>
    <mergeCell ref="B63:F63"/>
    <mergeCell ref="A29:B29"/>
    <mergeCell ref="A30:B30"/>
    <mergeCell ref="B48:F48"/>
    <mergeCell ref="B50:F50"/>
    <mergeCell ref="B51:F51"/>
    <mergeCell ref="B53:F53"/>
    <mergeCell ref="A25:B25"/>
    <mergeCell ref="A26:F27"/>
    <mergeCell ref="A28:B28"/>
    <mergeCell ref="A12:B12"/>
    <mergeCell ref="A13:F13"/>
    <mergeCell ref="A14:B14"/>
    <mergeCell ref="A15:B15"/>
    <mergeCell ref="A16:B16"/>
    <mergeCell ref="A18:B18"/>
    <mergeCell ref="C18:C19"/>
    <mergeCell ref="A19:B19"/>
    <mergeCell ref="A2:B2"/>
    <mergeCell ref="A3:B3"/>
    <mergeCell ref="C3:F3"/>
    <mergeCell ref="A6:B6"/>
    <mergeCell ref="A7:B7"/>
    <mergeCell ref="A8:B8"/>
    <mergeCell ref="A20:B20"/>
    <mergeCell ref="A21:B21"/>
    <mergeCell ref="A24:B24"/>
  </mergeCells>
  <printOptions gridLines="1"/>
  <pageMargins left="0.55118110236220474" right="0.23622047244094491" top="0.70866141732283472" bottom="0.39370078740157483" header="0.27559055118110237" footer="0.19685039370078741"/>
  <pageSetup paperSize="9" scale="81" fitToHeight="0" orientation="portrait" useFirstPageNumber="1" r:id="rId1"/>
  <headerFooter alignWithMargins="0">
    <oddHeader>&amp;L&amp;A&amp;C&amp;F&amp;Rstr. &amp;P</oddHeader>
  </headerFooter>
  <rowBreaks count="6" manualBreakCount="6">
    <brk id="43" max="16383" man="1"/>
    <brk id="95" max="5" man="1"/>
    <brk id="152" max="5" man="1"/>
    <brk id="207" max="16383" man="1"/>
    <brk id="225" max="16383" man="1"/>
    <brk id="248"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02E5A-6739-4540-A84C-8E514A484B27}">
  <sheetPr>
    <tabColor rgb="FF002060"/>
  </sheetPr>
  <dimension ref="A1:K1080"/>
  <sheetViews>
    <sheetView showZeros="0" view="pageBreakPreview" topLeftCell="A1068" zoomScaleNormal="100" zoomScaleSheetLayoutView="100" workbookViewId="0">
      <selection activeCell="B346" sqref="B346"/>
    </sheetView>
  </sheetViews>
  <sheetFormatPr defaultColWidth="7.7265625" defaultRowHeight="12.5"/>
  <cols>
    <col min="1" max="1" width="9.26953125" style="769" customWidth="1"/>
    <col min="2" max="2" width="42.81640625" style="769" customWidth="1"/>
    <col min="3" max="3" width="7" style="589" customWidth="1"/>
    <col min="4" max="4" width="6.7265625" style="621" customWidth="1"/>
    <col min="5" max="5" width="12.7265625" style="856" customWidth="1"/>
    <col min="6" max="6" width="14.81640625" style="856" customWidth="1"/>
    <col min="7" max="256" width="7.7265625" style="478"/>
    <col min="257" max="257" width="9.26953125" style="478" customWidth="1"/>
    <col min="258" max="258" width="42.81640625" style="478" customWidth="1"/>
    <col min="259" max="259" width="7" style="478" customWidth="1"/>
    <col min="260" max="260" width="6.7265625" style="478" customWidth="1"/>
    <col min="261" max="261" width="12.7265625" style="478" customWidth="1"/>
    <col min="262" max="262" width="14.81640625" style="478" customWidth="1"/>
    <col min="263" max="512" width="7.7265625" style="478"/>
    <col min="513" max="513" width="9.26953125" style="478" customWidth="1"/>
    <col min="514" max="514" width="42.81640625" style="478" customWidth="1"/>
    <col min="515" max="515" width="7" style="478" customWidth="1"/>
    <col min="516" max="516" width="6.7265625" style="478" customWidth="1"/>
    <col min="517" max="517" width="12.7265625" style="478" customWidth="1"/>
    <col min="518" max="518" width="14.81640625" style="478" customWidth="1"/>
    <col min="519" max="768" width="7.7265625" style="478"/>
    <col min="769" max="769" width="9.26953125" style="478" customWidth="1"/>
    <col min="770" max="770" width="42.81640625" style="478" customWidth="1"/>
    <col min="771" max="771" width="7" style="478" customWidth="1"/>
    <col min="772" max="772" width="6.7265625" style="478" customWidth="1"/>
    <col min="773" max="773" width="12.7265625" style="478" customWidth="1"/>
    <col min="774" max="774" width="14.81640625" style="478" customWidth="1"/>
    <col min="775" max="1024" width="7.7265625" style="478"/>
    <col min="1025" max="1025" width="9.26953125" style="478" customWidth="1"/>
    <col min="1026" max="1026" width="42.81640625" style="478" customWidth="1"/>
    <col min="1027" max="1027" width="7" style="478" customWidth="1"/>
    <col min="1028" max="1028" width="6.7265625" style="478" customWidth="1"/>
    <col min="1029" max="1029" width="12.7265625" style="478" customWidth="1"/>
    <col min="1030" max="1030" width="14.81640625" style="478" customWidth="1"/>
    <col min="1031" max="1280" width="7.7265625" style="478"/>
    <col min="1281" max="1281" width="9.26953125" style="478" customWidth="1"/>
    <col min="1282" max="1282" width="42.81640625" style="478" customWidth="1"/>
    <col min="1283" max="1283" width="7" style="478" customWidth="1"/>
    <col min="1284" max="1284" width="6.7265625" style="478" customWidth="1"/>
    <col min="1285" max="1285" width="12.7265625" style="478" customWidth="1"/>
    <col min="1286" max="1286" width="14.81640625" style="478" customWidth="1"/>
    <col min="1287" max="1536" width="7.7265625" style="478"/>
    <col min="1537" max="1537" width="9.26953125" style="478" customWidth="1"/>
    <col min="1538" max="1538" width="42.81640625" style="478" customWidth="1"/>
    <col min="1539" max="1539" width="7" style="478" customWidth="1"/>
    <col min="1540" max="1540" width="6.7265625" style="478" customWidth="1"/>
    <col min="1541" max="1541" width="12.7265625" style="478" customWidth="1"/>
    <col min="1542" max="1542" width="14.81640625" style="478" customWidth="1"/>
    <col min="1543" max="1792" width="7.7265625" style="478"/>
    <col min="1793" max="1793" width="9.26953125" style="478" customWidth="1"/>
    <col min="1794" max="1794" width="42.81640625" style="478" customWidth="1"/>
    <col min="1795" max="1795" width="7" style="478" customWidth="1"/>
    <col min="1796" max="1796" width="6.7265625" style="478" customWidth="1"/>
    <col min="1797" max="1797" width="12.7265625" style="478" customWidth="1"/>
    <col min="1798" max="1798" width="14.81640625" style="478" customWidth="1"/>
    <col min="1799" max="2048" width="7.7265625" style="478"/>
    <col min="2049" max="2049" width="9.26953125" style="478" customWidth="1"/>
    <col min="2050" max="2050" width="42.81640625" style="478" customWidth="1"/>
    <col min="2051" max="2051" width="7" style="478" customWidth="1"/>
    <col min="2052" max="2052" width="6.7265625" style="478" customWidth="1"/>
    <col min="2053" max="2053" width="12.7265625" style="478" customWidth="1"/>
    <col min="2054" max="2054" width="14.81640625" style="478" customWidth="1"/>
    <col min="2055" max="2304" width="7.7265625" style="478"/>
    <col min="2305" max="2305" width="9.26953125" style="478" customWidth="1"/>
    <col min="2306" max="2306" width="42.81640625" style="478" customWidth="1"/>
    <col min="2307" max="2307" width="7" style="478" customWidth="1"/>
    <col min="2308" max="2308" width="6.7265625" style="478" customWidth="1"/>
    <col min="2309" max="2309" width="12.7265625" style="478" customWidth="1"/>
    <col min="2310" max="2310" width="14.81640625" style="478" customWidth="1"/>
    <col min="2311" max="2560" width="7.7265625" style="478"/>
    <col min="2561" max="2561" width="9.26953125" style="478" customWidth="1"/>
    <col min="2562" max="2562" width="42.81640625" style="478" customWidth="1"/>
    <col min="2563" max="2563" width="7" style="478" customWidth="1"/>
    <col min="2564" max="2564" width="6.7265625" style="478" customWidth="1"/>
    <col min="2565" max="2565" width="12.7265625" style="478" customWidth="1"/>
    <col min="2566" max="2566" width="14.81640625" style="478" customWidth="1"/>
    <col min="2567" max="2816" width="7.7265625" style="478"/>
    <col min="2817" max="2817" width="9.26953125" style="478" customWidth="1"/>
    <col min="2818" max="2818" width="42.81640625" style="478" customWidth="1"/>
    <col min="2819" max="2819" width="7" style="478" customWidth="1"/>
    <col min="2820" max="2820" width="6.7265625" style="478" customWidth="1"/>
    <col min="2821" max="2821" width="12.7265625" style="478" customWidth="1"/>
    <col min="2822" max="2822" width="14.81640625" style="478" customWidth="1"/>
    <col min="2823" max="3072" width="7.7265625" style="478"/>
    <col min="3073" max="3073" width="9.26953125" style="478" customWidth="1"/>
    <col min="3074" max="3074" width="42.81640625" style="478" customWidth="1"/>
    <col min="3075" max="3075" width="7" style="478" customWidth="1"/>
    <col min="3076" max="3076" width="6.7265625" style="478" customWidth="1"/>
    <col min="3077" max="3077" width="12.7265625" style="478" customWidth="1"/>
    <col min="3078" max="3078" width="14.81640625" style="478" customWidth="1"/>
    <col min="3079" max="3328" width="7.7265625" style="478"/>
    <col min="3329" max="3329" width="9.26953125" style="478" customWidth="1"/>
    <col min="3330" max="3330" width="42.81640625" style="478" customWidth="1"/>
    <col min="3331" max="3331" width="7" style="478" customWidth="1"/>
    <col min="3332" max="3332" width="6.7265625" style="478" customWidth="1"/>
    <col min="3333" max="3333" width="12.7265625" style="478" customWidth="1"/>
    <col min="3334" max="3334" width="14.81640625" style="478" customWidth="1"/>
    <col min="3335" max="3584" width="7.7265625" style="478"/>
    <col min="3585" max="3585" width="9.26953125" style="478" customWidth="1"/>
    <col min="3586" max="3586" width="42.81640625" style="478" customWidth="1"/>
    <col min="3587" max="3587" width="7" style="478" customWidth="1"/>
    <col min="3588" max="3588" width="6.7265625" style="478" customWidth="1"/>
    <col min="3589" max="3589" width="12.7265625" style="478" customWidth="1"/>
    <col min="3590" max="3590" width="14.81640625" style="478" customWidth="1"/>
    <col min="3591" max="3840" width="7.7265625" style="478"/>
    <col min="3841" max="3841" width="9.26953125" style="478" customWidth="1"/>
    <col min="3842" max="3842" width="42.81640625" style="478" customWidth="1"/>
    <col min="3843" max="3843" width="7" style="478" customWidth="1"/>
    <col min="3844" max="3844" width="6.7265625" style="478" customWidth="1"/>
    <col min="3845" max="3845" width="12.7265625" style="478" customWidth="1"/>
    <col min="3846" max="3846" width="14.81640625" style="478" customWidth="1"/>
    <col min="3847" max="4096" width="7.7265625" style="478"/>
    <col min="4097" max="4097" width="9.26953125" style="478" customWidth="1"/>
    <col min="4098" max="4098" width="42.81640625" style="478" customWidth="1"/>
    <col min="4099" max="4099" width="7" style="478" customWidth="1"/>
    <col min="4100" max="4100" width="6.7265625" style="478" customWidth="1"/>
    <col min="4101" max="4101" width="12.7265625" style="478" customWidth="1"/>
    <col min="4102" max="4102" width="14.81640625" style="478" customWidth="1"/>
    <col min="4103" max="4352" width="7.7265625" style="478"/>
    <col min="4353" max="4353" width="9.26953125" style="478" customWidth="1"/>
    <col min="4354" max="4354" width="42.81640625" style="478" customWidth="1"/>
    <col min="4355" max="4355" width="7" style="478" customWidth="1"/>
    <col min="4356" max="4356" width="6.7265625" style="478" customWidth="1"/>
    <col min="4357" max="4357" width="12.7265625" style="478" customWidth="1"/>
    <col min="4358" max="4358" width="14.81640625" style="478" customWidth="1"/>
    <col min="4359" max="4608" width="7.7265625" style="478"/>
    <col min="4609" max="4609" width="9.26953125" style="478" customWidth="1"/>
    <col min="4610" max="4610" width="42.81640625" style="478" customWidth="1"/>
    <col min="4611" max="4611" width="7" style="478" customWidth="1"/>
    <col min="4612" max="4612" width="6.7265625" style="478" customWidth="1"/>
    <col min="4613" max="4613" width="12.7265625" style="478" customWidth="1"/>
    <col min="4614" max="4614" width="14.81640625" style="478" customWidth="1"/>
    <col min="4615" max="4864" width="7.7265625" style="478"/>
    <col min="4865" max="4865" width="9.26953125" style="478" customWidth="1"/>
    <col min="4866" max="4866" width="42.81640625" style="478" customWidth="1"/>
    <col min="4867" max="4867" width="7" style="478" customWidth="1"/>
    <col min="4868" max="4868" width="6.7265625" style="478" customWidth="1"/>
    <col min="4869" max="4869" width="12.7265625" style="478" customWidth="1"/>
    <col min="4870" max="4870" width="14.81640625" style="478" customWidth="1"/>
    <col min="4871" max="5120" width="7.7265625" style="478"/>
    <col min="5121" max="5121" width="9.26953125" style="478" customWidth="1"/>
    <col min="5122" max="5122" width="42.81640625" style="478" customWidth="1"/>
    <col min="5123" max="5123" width="7" style="478" customWidth="1"/>
    <col min="5124" max="5124" width="6.7265625" style="478" customWidth="1"/>
    <col min="5125" max="5125" width="12.7265625" style="478" customWidth="1"/>
    <col min="5126" max="5126" width="14.81640625" style="478" customWidth="1"/>
    <col min="5127" max="5376" width="7.7265625" style="478"/>
    <col min="5377" max="5377" width="9.26953125" style="478" customWidth="1"/>
    <col min="5378" max="5378" width="42.81640625" style="478" customWidth="1"/>
    <col min="5379" max="5379" width="7" style="478" customWidth="1"/>
    <col min="5380" max="5380" width="6.7265625" style="478" customWidth="1"/>
    <col min="5381" max="5381" width="12.7265625" style="478" customWidth="1"/>
    <col min="5382" max="5382" width="14.81640625" style="478" customWidth="1"/>
    <col min="5383" max="5632" width="7.7265625" style="478"/>
    <col min="5633" max="5633" width="9.26953125" style="478" customWidth="1"/>
    <col min="5634" max="5634" width="42.81640625" style="478" customWidth="1"/>
    <col min="5635" max="5635" width="7" style="478" customWidth="1"/>
    <col min="5636" max="5636" width="6.7265625" style="478" customWidth="1"/>
    <col min="5637" max="5637" width="12.7265625" style="478" customWidth="1"/>
    <col min="5638" max="5638" width="14.81640625" style="478" customWidth="1"/>
    <col min="5639" max="5888" width="7.7265625" style="478"/>
    <col min="5889" max="5889" width="9.26953125" style="478" customWidth="1"/>
    <col min="5890" max="5890" width="42.81640625" style="478" customWidth="1"/>
    <col min="5891" max="5891" width="7" style="478" customWidth="1"/>
    <col min="5892" max="5892" width="6.7265625" style="478" customWidth="1"/>
    <col min="5893" max="5893" width="12.7265625" style="478" customWidth="1"/>
    <col min="5894" max="5894" width="14.81640625" style="478" customWidth="1"/>
    <col min="5895" max="6144" width="7.7265625" style="478"/>
    <col min="6145" max="6145" width="9.26953125" style="478" customWidth="1"/>
    <col min="6146" max="6146" width="42.81640625" style="478" customWidth="1"/>
    <col min="6147" max="6147" width="7" style="478" customWidth="1"/>
    <col min="6148" max="6148" width="6.7265625" style="478" customWidth="1"/>
    <col min="6149" max="6149" width="12.7265625" style="478" customWidth="1"/>
    <col min="6150" max="6150" width="14.81640625" style="478" customWidth="1"/>
    <col min="6151" max="6400" width="7.7265625" style="478"/>
    <col min="6401" max="6401" width="9.26953125" style="478" customWidth="1"/>
    <col min="6402" max="6402" width="42.81640625" style="478" customWidth="1"/>
    <col min="6403" max="6403" width="7" style="478" customWidth="1"/>
    <col min="6404" max="6404" width="6.7265625" style="478" customWidth="1"/>
    <col min="6405" max="6405" width="12.7265625" style="478" customWidth="1"/>
    <col min="6406" max="6406" width="14.81640625" style="478" customWidth="1"/>
    <col min="6407" max="6656" width="7.7265625" style="478"/>
    <col min="6657" max="6657" width="9.26953125" style="478" customWidth="1"/>
    <col min="6658" max="6658" width="42.81640625" style="478" customWidth="1"/>
    <col min="6659" max="6659" width="7" style="478" customWidth="1"/>
    <col min="6660" max="6660" width="6.7265625" style="478" customWidth="1"/>
    <col min="6661" max="6661" width="12.7265625" style="478" customWidth="1"/>
    <col min="6662" max="6662" width="14.81640625" style="478" customWidth="1"/>
    <col min="6663" max="6912" width="7.7265625" style="478"/>
    <col min="6913" max="6913" width="9.26953125" style="478" customWidth="1"/>
    <col min="6914" max="6914" width="42.81640625" style="478" customWidth="1"/>
    <col min="6915" max="6915" width="7" style="478" customWidth="1"/>
    <col min="6916" max="6916" width="6.7265625" style="478" customWidth="1"/>
    <col min="6917" max="6917" width="12.7265625" style="478" customWidth="1"/>
    <col min="6918" max="6918" width="14.81640625" style="478" customWidth="1"/>
    <col min="6919" max="7168" width="7.7265625" style="478"/>
    <col min="7169" max="7169" width="9.26953125" style="478" customWidth="1"/>
    <col min="7170" max="7170" width="42.81640625" style="478" customWidth="1"/>
    <col min="7171" max="7171" width="7" style="478" customWidth="1"/>
    <col min="7172" max="7172" width="6.7265625" style="478" customWidth="1"/>
    <col min="7173" max="7173" width="12.7265625" style="478" customWidth="1"/>
    <col min="7174" max="7174" width="14.81640625" style="478" customWidth="1"/>
    <col min="7175" max="7424" width="7.7265625" style="478"/>
    <col min="7425" max="7425" width="9.26953125" style="478" customWidth="1"/>
    <col min="7426" max="7426" width="42.81640625" style="478" customWidth="1"/>
    <col min="7427" max="7427" width="7" style="478" customWidth="1"/>
    <col min="7428" max="7428" width="6.7265625" style="478" customWidth="1"/>
    <col min="7429" max="7429" width="12.7265625" style="478" customWidth="1"/>
    <col min="7430" max="7430" width="14.81640625" style="478" customWidth="1"/>
    <col min="7431" max="7680" width="7.7265625" style="478"/>
    <col min="7681" max="7681" width="9.26953125" style="478" customWidth="1"/>
    <col min="7682" max="7682" width="42.81640625" style="478" customWidth="1"/>
    <col min="7683" max="7683" width="7" style="478" customWidth="1"/>
    <col min="7684" max="7684" width="6.7265625" style="478" customWidth="1"/>
    <col min="7685" max="7685" width="12.7265625" style="478" customWidth="1"/>
    <col min="7686" max="7686" width="14.81640625" style="478" customWidth="1"/>
    <col min="7687" max="7936" width="7.7265625" style="478"/>
    <col min="7937" max="7937" width="9.26953125" style="478" customWidth="1"/>
    <col min="7938" max="7938" width="42.81640625" style="478" customWidth="1"/>
    <col min="7939" max="7939" width="7" style="478" customWidth="1"/>
    <col min="7940" max="7940" width="6.7265625" style="478" customWidth="1"/>
    <col min="7941" max="7941" width="12.7265625" style="478" customWidth="1"/>
    <col min="7942" max="7942" width="14.81640625" style="478" customWidth="1"/>
    <col min="7943" max="8192" width="7.7265625" style="478"/>
    <col min="8193" max="8193" width="9.26953125" style="478" customWidth="1"/>
    <col min="8194" max="8194" width="42.81640625" style="478" customWidth="1"/>
    <col min="8195" max="8195" width="7" style="478" customWidth="1"/>
    <col min="8196" max="8196" width="6.7265625" style="478" customWidth="1"/>
    <col min="8197" max="8197" width="12.7265625" style="478" customWidth="1"/>
    <col min="8198" max="8198" width="14.81640625" style="478" customWidth="1"/>
    <col min="8199" max="8448" width="7.7265625" style="478"/>
    <col min="8449" max="8449" width="9.26953125" style="478" customWidth="1"/>
    <col min="8450" max="8450" width="42.81640625" style="478" customWidth="1"/>
    <col min="8451" max="8451" width="7" style="478" customWidth="1"/>
    <col min="8452" max="8452" width="6.7265625" style="478" customWidth="1"/>
    <col min="8453" max="8453" width="12.7265625" style="478" customWidth="1"/>
    <col min="8454" max="8454" width="14.81640625" style="478" customWidth="1"/>
    <col min="8455" max="8704" width="7.7265625" style="478"/>
    <col min="8705" max="8705" width="9.26953125" style="478" customWidth="1"/>
    <col min="8706" max="8706" width="42.81640625" style="478" customWidth="1"/>
    <col min="8707" max="8707" width="7" style="478" customWidth="1"/>
    <col min="8708" max="8708" width="6.7265625" style="478" customWidth="1"/>
    <col min="8709" max="8709" width="12.7265625" style="478" customWidth="1"/>
    <col min="8710" max="8710" width="14.81640625" style="478" customWidth="1"/>
    <col min="8711" max="8960" width="7.7265625" style="478"/>
    <col min="8961" max="8961" width="9.26953125" style="478" customWidth="1"/>
    <col min="8962" max="8962" width="42.81640625" style="478" customWidth="1"/>
    <col min="8963" max="8963" width="7" style="478" customWidth="1"/>
    <col min="8964" max="8964" width="6.7265625" style="478" customWidth="1"/>
    <col min="8965" max="8965" width="12.7265625" style="478" customWidth="1"/>
    <col min="8966" max="8966" width="14.81640625" style="478" customWidth="1"/>
    <col min="8967" max="9216" width="7.7265625" style="478"/>
    <col min="9217" max="9217" width="9.26953125" style="478" customWidth="1"/>
    <col min="9218" max="9218" width="42.81640625" style="478" customWidth="1"/>
    <col min="9219" max="9219" width="7" style="478" customWidth="1"/>
    <col min="9220" max="9220" width="6.7265625" style="478" customWidth="1"/>
    <col min="9221" max="9221" width="12.7265625" style="478" customWidth="1"/>
    <col min="9222" max="9222" width="14.81640625" style="478" customWidth="1"/>
    <col min="9223" max="9472" width="7.7265625" style="478"/>
    <col min="9473" max="9473" width="9.26953125" style="478" customWidth="1"/>
    <col min="9474" max="9474" width="42.81640625" style="478" customWidth="1"/>
    <col min="9475" max="9475" width="7" style="478" customWidth="1"/>
    <col min="9476" max="9476" width="6.7265625" style="478" customWidth="1"/>
    <col min="9477" max="9477" width="12.7265625" style="478" customWidth="1"/>
    <col min="9478" max="9478" width="14.81640625" style="478" customWidth="1"/>
    <col min="9479" max="9728" width="7.7265625" style="478"/>
    <col min="9729" max="9729" width="9.26953125" style="478" customWidth="1"/>
    <col min="9730" max="9730" width="42.81640625" style="478" customWidth="1"/>
    <col min="9731" max="9731" width="7" style="478" customWidth="1"/>
    <col min="9732" max="9732" width="6.7265625" style="478" customWidth="1"/>
    <col min="9733" max="9733" width="12.7265625" style="478" customWidth="1"/>
    <col min="9734" max="9734" width="14.81640625" style="478" customWidth="1"/>
    <col min="9735" max="9984" width="7.7265625" style="478"/>
    <col min="9985" max="9985" width="9.26953125" style="478" customWidth="1"/>
    <col min="9986" max="9986" width="42.81640625" style="478" customWidth="1"/>
    <col min="9987" max="9987" width="7" style="478" customWidth="1"/>
    <col min="9988" max="9988" width="6.7265625" style="478" customWidth="1"/>
    <col min="9989" max="9989" width="12.7265625" style="478" customWidth="1"/>
    <col min="9990" max="9990" width="14.81640625" style="478" customWidth="1"/>
    <col min="9991" max="10240" width="7.7265625" style="478"/>
    <col min="10241" max="10241" width="9.26953125" style="478" customWidth="1"/>
    <col min="10242" max="10242" width="42.81640625" style="478" customWidth="1"/>
    <col min="10243" max="10243" width="7" style="478" customWidth="1"/>
    <col min="10244" max="10244" width="6.7265625" style="478" customWidth="1"/>
    <col min="10245" max="10245" width="12.7265625" style="478" customWidth="1"/>
    <col min="10246" max="10246" width="14.81640625" style="478" customWidth="1"/>
    <col min="10247" max="10496" width="7.7265625" style="478"/>
    <col min="10497" max="10497" width="9.26953125" style="478" customWidth="1"/>
    <col min="10498" max="10498" width="42.81640625" style="478" customWidth="1"/>
    <col min="10499" max="10499" width="7" style="478" customWidth="1"/>
    <col min="10500" max="10500" width="6.7265625" style="478" customWidth="1"/>
    <col min="10501" max="10501" width="12.7265625" style="478" customWidth="1"/>
    <col min="10502" max="10502" width="14.81640625" style="478" customWidth="1"/>
    <col min="10503" max="10752" width="7.7265625" style="478"/>
    <col min="10753" max="10753" width="9.26953125" style="478" customWidth="1"/>
    <col min="10754" max="10754" width="42.81640625" style="478" customWidth="1"/>
    <col min="10755" max="10755" width="7" style="478" customWidth="1"/>
    <col min="10756" max="10756" width="6.7265625" style="478" customWidth="1"/>
    <col min="10757" max="10757" width="12.7265625" style="478" customWidth="1"/>
    <col min="10758" max="10758" width="14.81640625" style="478" customWidth="1"/>
    <col min="10759" max="11008" width="7.7265625" style="478"/>
    <col min="11009" max="11009" width="9.26953125" style="478" customWidth="1"/>
    <col min="11010" max="11010" width="42.81640625" style="478" customWidth="1"/>
    <col min="11011" max="11011" width="7" style="478" customWidth="1"/>
    <col min="11012" max="11012" width="6.7265625" style="478" customWidth="1"/>
    <col min="11013" max="11013" width="12.7265625" style="478" customWidth="1"/>
    <col min="11014" max="11014" width="14.81640625" style="478" customWidth="1"/>
    <col min="11015" max="11264" width="7.7265625" style="478"/>
    <col min="11265" max="11265" width="9.26953125" style="478" customWidth="1"/>
    <col min="11266" max="11266" width="42.81640625" style="478" customWidth="1"/>
    <col min="11267" max="11267" width="7" style="478" customWidth="1"/>
    <col min="11268" max="11268" width="6.7265625" style="478" customWidth="1"/>
    <col min="11269" max="11269" width="12.7265625" style="478" customWidth="1"/>
    <col min="11270" max="11270" width="14.81640625" style="478" customWidth="1"/>
    <col min="11271" max="11520" width="7.7265625" style="478"/>
    <col min="11521" max="11521" width="9.26953125" style="478" customWidth="1"/>
    <col min="11522" max="11522" width="42.81640625" style="478" customWidth="1"/>
    <col min="11523" max="11523" width="7" style="478" customWidth="1"/>
    <col min="11524" max="11524" width="6.7265625" style="478" customWidth="1"/>
    <col min="11525" max="11525" width="12.7265625" style="478" customWidth="1"/>
    <col min="11526" max="11526" width="14.81640625" style="478" customWidth="1"/>
    <col min="11527" max="11776" width="7.7265625" style="478"/>
    <col min="11777" max="11777" width="9.26953125" style="478" customWidth="1"/>
    <col min="11778" max="11778" width="42.81640625" style="478" customWidth="1"/>
    <col min="11779" max="11779" width="7" style="478" customWidth="1"/>
    <col min="11780" max="11780" width="6.7265625" style="478" customWidth="1"/>
    <col min="11781" max="11781" width="12.7265625" style="478" customWidth="1"/>
    <col min="11782" max="11782" width="14.81640625" style="478" customWidth="1"/>
    <col min="11783" max="12032" width="7.7265625" style="478"/>
    <col min="12033" max="12033" width="9.26953125" style="478" customWidth="1"/>
    <col min="12034" max="12034" width="42.81640625" style="478" customWidth="1"/>
    <col min="12035" max="12035" width="7" style="478" customWidth="1"/>
    <col min="12036" max="12036" width="6.7265625" style="478" customWidth="1"/>
    <col min="12037" max="12037" width="12.7265625" style="478" customWidth="1"/>
    <col min="12038" max="12038" width="14.81640625" style="478" customWidth="1"/>
    <col min="12039" max="12288" width="7.7265625" style="478"/>
    <col min="12289" max="12289" width="9.26953125" style="478" customWidth="1"/>
    <col min="12290" max="12290" width="42.81640625" style="478" customWidth="1"/>
    <col min="12291" max="12291" width="7" style="478" customWidth="1"/>
    <col min="12292" max="12292" width="6.7265625" style="478" customWidth="1"/>
    <col min="12293" max="12293" width="12.7265625" style="478" customWidth="1"/>
    <col min="12294" max="12294" width="14.81640625" style="478" customWidth="1"/>
    <col min="12295" max="12544" width="7.7265625" style="478"/>
    <col min="12545" max="12545" width="9.26953125" style="478" customWidth="1"/>
    <col min="12546" max="12546" width="42.81640625" style="478" customWidth="1"/>
    <col min="12547" max="12547" width="7" style="478" customWidth="1"/>
    <col min="12548" max="12548" width="6.7265625" style="478" customWidth="1"/>
    <col min="12549" max="12549" width="12.7265625" style="478" customWidth="1"/>
    <col min="12550" max="12550" width="14.81640625" style="478" customWidth="1"/>
    <col min="12551" max="12800" width="7.7265625" style="478"/>
    <col min="12801" max="12801" width="9.26953125" style="478" customWidth="1"/>
    <col min="12802" max="12802" width="42.81640625" style="478" customWidth="1"/>
    <col min="12803" max="12803" width="7" style="478" customWidth="1"/>
    <col min="12804" max="12804" width="6.7265625" style="478" customWidth="1"/>
    <col min="12805" max="12805" width="12.7265625" style="478" customWidth="1"/>
    <col min="12806" max="12806" width="14.81640625" style="478" customWidth="1"/>
    <col min="12807" max="13056" width="7.7265625" style="478"/>
    <col min="13057" max="13057" width="9.26953125" style="478" customWidth="1"/>
    <col min="13058" max="13058" width="42.81640625" style="478" customWidth="1"/>
    <col min="13059" max="13059" width="7" style="478" customWidth="1"/>
    <col min="13060" max="13060" width="6.7265625" style="478" customWidth="1"/>
    <col min="13061" max="13061" width="12.7265625" style="478" customWidth="1"/>
    <col min="13062" max="13062" width="14.81640625" style="478" customWidth="1"/>
    <col min="13063" max="13312" width="7.7265625" style="478"/>
    <col min="13313" max="13313" width="9.26953125" style="478" customWidth="1"/>
    <col min="13314" max="13314" width="42.81640625" style="478" customWidth="1"/>
    <col min="13315" max="13315" width="7" style="478" customWidth="1"/>
    <col min="13316" max="13316" width="6.7265625" style="478" customWidth="1"/>
    <col min="13317" max="13317" width="12.7265625" style="478" customWidth="1"/>
    <col min="13318" max="13318" width="14.81640625" style="478" customWidth="1"/>
    <col min="13319" max="13568" width="7.7265625" style="478"/>
    <col min="13569" max="13569" width="9.26953125" style="478" customWidth="1"/>
    <col min="13570" max="13570" width="42.81640625" style="478" customWidth="1"/>
    <col min="13571" max="13571" width="7" style="478" customWidth="1"/>
    <col min="13572" max="13572" width="6.7265625" style="478" customWidth="1"/>
    <col min="13573" max="13573" width="12.7265625" style="478" customWidth="1"/>
    <col min="13574" max="13574" width="14.81640625" style="478" customWidth="1"/>
    <col min="13575" max="13824" width="7.7265625" style="478"/>
    <col min="13825" max="13825" width="9.26953125" style="478" customWidth="1"/>
    <col min="13826" max="13826" width="42.81640625" style="478" customWidth="1"/>
    <col min="13827" max="13827" width="7" style="478" customWidth="1"/>
    <col min="13828" max="13828" width="6.7265625" style="478" customWidth="1"/>
    <col min="13829" max="13829" width="12.7265625" style="478" customWidth="1"/>
    <col min="13830" max="13830" width="14.81640625" style="478" customWidth="1"/>
    <col min="13831" max="14080" width="7.7265625" style="478"/>
    <col min="14081" max="14081" width="9.26953125" style="478" customWidth="1"/>
    <col min="14082" max="14082" width="42.81640625" style="478" customWidth="1"/>
    <col min="14083" max="14083" width="7" style="478" customWidth="1"/>
    <col min="14084" max="14084" width="6.7265625" style="478" customWidth="1"/>
    <col min="14085" max="14085" width="12.7265625" style="478" customWidth="1"/>
    <col min="14086" max="14086" width="14.81640625" style="478" customWidth="1"/>
    <col min="14087" max="14336" width="7.7265625" style="478"/>
    <col min="14337" max="14337" width="9.26953125" style="478" customWidth="1"/>
    <col min="14338" max="14338" width="42.81640625" style="478" customWidth="1"/>
    <col min="14339" max="14339" width="7" style="478" customWidth="1"/>
    <col min="14340" max="14340" width="6.7265625" style="478" customWidth="1"/>
    <col min="14341" max="14341" width="12.7265625" style="478" customWidth="1"/>
    <col min="14342" max="14342" width="14.81640625" style="478" customWidth="1"/>
    <col min="14343" max="14592" width="7.7265625" style="478"/>
    <col min="14593" max="14593" width="9.26953125" style="478" customWidth="1"/>
    <col min="14594" max="14594" width="42.81640625" style="478" customWidth="1"/>
    <col min="14595" max="14595" width="7" style="478" customWidth="1"/>
    <col min="14596" max="14596" width="6.7265625" style="478" customWidth="1"/>
    <col min="14597" max="14597" width="12.7265625" style="478" customWidth="1"/>
    <col min="14598" max="14598" width="14.81640625" style="478" customWidth="1"/>
    <col min="14599" max="14848" width="7.7265625" style="478"/>
    <col min="14849" max="14849" width="9.26953125" style="478" customWidth="1"/>
    <col min="14850" max="14850" width="42.81640625" style="478" customWidth="1"/>
    <col min="14851" max="14851" width="7" style="478" customWidth="1"/>
    <col min="14852" max="14852" width="6.7265625" style="478" customWidth="1"/>
    <col min="14853" max="14853" width="12.7265625" style="478" customWidth="1"/>
    <col min="14854" max="14854" width="14.81640625" style="478" customWidth="1"/>
    <col min="14855" max="15104" width="7.7265625" style="478"/>
    <col min="15105" max="15105" width="9.26953125" style="478" customWidth="1"/>
    <col min="15106" max="15106" width="42.81640625" style="478" customWidth="1"/>
    <col min="15107" max="15107" width="7" style="478" customWidth="1"/>
    <col min="15108" max="15108" width="6.7265625" style="478" customWidth="1"/>
    <col min="15109" max="15109" width="12.7265625" style="478" customWidth="1"/>
    <col min="15110" max="15110" width="14.81640625" style="478" customWidth="1"/>
    <col min="15111" max="15360" width="7.7265625" style="478"/>
    <col min="15361" max="15361" width="9.26953125" style="478" customWidth="1"/>
    <col min="15362" max="15362" width="42.81640625" style="478" customWidth="1"/>
    <col min="15363" max="15363" width="7" style="478" customWidth="1"/>
    <col min="15364" max="15364" width="6.7265625" style="478" customWidth="1"/>
    <col min="15365" max="15365" width="12.7265625" style="478" customWidth="1"/>
    <col min="15366" max="15366" width="14.81640625" style="478" customWidth="1"/>
    <col min="15367" max="15616" width="7.7265625" style="478"/>
    <col min="15617" max="15617" width="9.26953125" style="478" customWidth="1"/>
    <col min="15618" max="15618" width="42.81640625" style="478" customWidth="1"/>
    <col min="15619" max="15619" width="7" style="478" customWidth="1"/>
    <col min="15620" max="15620" width="6.7265625" style="478" customWidth="1"/>
    <col min="15621" max="15621" width="12.7265625" style="478" customWidth="1"/>
    <col min="15622" max="15622" width="14.81640625" style="478" customWidth="1"/>
    <col min="15623" max="15872" width="7.7265625" style="478"/>
    <col min="15873" max="15873" width="9.26953125" style="478" customWidth="1"/>
    <col min="15874" max="15874" width="42.81640625" style="478" customWidth="1"/>
    <col min="15875" max="15875" width="7" style="478" customWidth="1"/>
    <col min="15876" max="15876" width="6.7265625" style="478" customWidth="1"/>
    <col min="15877" max="15877" width="12.7265625" style="478" customWidth="1"/>
    <col min="15878" max="15878" width="14.81640625" style="478" customWidth="1"/>
    <col min="15879" max="16128" width="7.7265625" style="478"/>
    <col min="16129" max="16129" width="9.26953125" style="478" customWidth="1"/>
    <col min="16130" max="16130" width="42.81640625" style="478" customWidth="1"/>
    <col min="16131" max="16131" width="7" style="478" customWidth="1"/>
    <col min="16132" max="16132" width="6.7265625" style="478" customWidth="1"/>
    <col min="16133" max="16133" width="12.7265625" style="478" customWidth="1"/>
    <col min="16134" max="16134" width="14.81640625" style="478" customWidth="1"/>
    <col min="16135" max="16384" width="7.7265625" style="478"/>
  </cols>
  <sheetData>
    <row r="1" spans="1:6" ht="14">
      <c r="A1" s="845"/>
      <c r="B1" s="845"/>
      <c r="C1" s="846"/>
      <c r="D1" s="847"/>
      <c r="E1" s="847"/>
      <c r="F1" s="847"/>
    </row>
    <row r="2" spans="1:6" ht="14">
      <c r="A2" s="845"/>
      <c r="B2" s="845"/>
      <c r="C2" s="846"/>
      <c r="D2" s="847"/>
      <c r="E2" s="847"/>
      <c r="F2" s="847"/>
    </row>
    <row r="3" spans="1:6" ht="14">
      <c r="A3" s="845"/>
      <c r="B3" s="845"/>
      <c r="C3" s="846"/>
      <c r="D3" s="847"/>
      <c r="E3" s="847"/>
      <c r="F3" s="847"/>
    </row>
    <row r="4" spans="1:6" ht="15.75" customHeight="1">
      <c r="A4" s="1165"/>
      <c r="B4" s="1215"/>
      <c r="C4" s="1215"/>
      <c r="D4" s="1215"/>
      <c r="E4" s="1215"/>
      <c r="F4" s="1215"/>
    </row>
    <row r="5" spans="1:6" ht="13.5" customHeight="1">
      <c r="A5" s="1166"/>
      <c r="B5" s="1216"/>
      <c r="C5" s="1216"/>
      <c r="D5" s="1216"/>
      <c r="E5" s="1216"/>
      <c r="F5" s="1216"/>
    </row>
    <row r="6" spans="1:6" ht="14">
      <c r="A6" s="1165"/>
      <c r="B6" s="1165"/>
      <c r="C6" s="1172"/>
      <c r="D6" s="1173"/>
      <c r="E6" s="1173"/>
      <c r="F6" s="1173"/>
    </row>
    <row r="7" spans="1:6" ht="14">
      <c r="A7" s="845"/>
      <c r="B7" s="845"/>
      <c r="C7" s="846"/>
      <c r="D7" s="847"/>
      <c r="E7" s="847"/>
      <c r="F7" s="847"/>
    </row>
    <row r="8" spans="1:6" ht="14">
      <c r="A8" s="848" t="s">
        <v>1365</v>
      </c>
      <c r="B8" s="849" t="s">
        <v>2641</v>
      </c>
      <c r="C8" s="850"/>
      <c r="D8" s="847"/>
      <c r="E8" s="847"/>
      <c r="F8" s="847"/>
    </row>
    <row r="9" spans="1:6" ht="14">
      <c r="A9" s="851"/>
      <c r="B9" s="845" t="s">
        <v>2481</v>
      </c>
      <c r="C9" s="852"/>
      <c r="D9" s="847"/>
      <c r="E9" s="847"/>
      <c r="F9" s="847"/>
    </row>
    <row r="10" spans="1:6" ht="14">
      <c r="A10" s="851"/>
      <c r="B10" s="853"/>
      <c r="C10" s="852"/>
      <c r="D10" s="847"/>
      <c r="E10" s="847"/>
      <c r="F10" s="847"/>
    </row>
    <row r="11" spans="1:6" ht="14">
      <c r="A11" s="851"/>
      <c r="B11" s="853"/>
      <c r="C11" s="852"/>
      <c r="D11" s="847"/>
      <c r="E11" s="847"/>
      <c r="F11" s="847"/>
    </row>
    <row r="12" spans="1:6" ht="12.75" customHeight="1">
      <c r="A12" s="851"/>
      <c r="B12" s="853"/>
      <c r="C12" s="852"/>
      <c r="D12" s="847"/>
      <c r="E12" s="847"/>
      <c r="F12" s="847"/>
    </row>
    <row r="13" spans="1:6" ht="17.25" customHeight="1">
      <c r="A13" s="655" t="s">
        <v>1338</v>
      </c>
      <c r="B13" s="1303" t="s">
        <v>3197</v>
      </c>
      <c r="C13" s="1303"/>
      <c r="D13" s="1303"/>
      <c r="E13" s="1303"/>
      <c r="F13" s="1303"/>
    </row>
    <row r="14" spans="1:6" ht="14">
      <c r="A14" s="851"/>
      <c r="B14" s="851" t="s">
        <v>2642</v>
      </c>
      <c r="C14" s="852"/>
      <c r="D14" s="847"/>
      <c r="E14" s="847"/>
      <c r="F14" s="847"/>
    </row>
    <row r="15" spans="1:6" ht="13.5" customHeight="1">
      <c r="A15" s="851"/>
      <c r="B15" s="845" t="s">
        <v>2481</v>
      </c>
      <c r="C15" s="852"/>
      <c r="D15" s="847"/>
      <c r="E15" s="847"/>
      <c r="F15" s="847"/>
    </row>
    <row r="16" spans="1:6" ht="13.5" customHeight="1">
      <c r="A16" s="851"/>
      <c r="B16" s="853"/>
      <c r="C16" s="852"/>
      <c r="D16" s="847"/>
      <c r="E16" s="847"/>
      <c r="F16" s="847"/>
    </row>
    <row r="17" spans="1:6" ht="14.25" customHeight="1">
      <c r="A17" s="851"/>
      <c r="B17" s="853"/>
      <c r="C17" s="852"/>
      <c r="D17" s="847"/>
      <c r="E17" s="847"/>
      <c r="F17" s="847"/>
    </row>
    <row r="18" spans="1:6" ht="13.5" customHeight="1">
      <c r="A18" s="851"/>
      <c r="B18" s="853"/>
      <c r="C18" s="852"/>
      <c r="D18" s="847"/>
      <c r="E18" s="847"/>
      <c r="F18" s="847"/>
    </row>
    <row r="19" spans="1:6" ht="12.75" customHeight="1">
      <c r="A19" s="851"/>
      <c r="B19" s="853" t="s">
        <v>1360</v>
      </c>
      <c r="C19" s="852"/>
      <c r="D19" s="847"/>
      <c r="E19" s="847"/>
      <c r="F19" s="847"/>
    </row>
    <row r="20" spans="1:6" ht="14">
      <c r="A20" s="851"/>
      <c r="B20" s="853"/>
      <c r="C20" s="852"/>
      <c r="D20" s="847"/>
      <c r="E20" s="847"/>
      <c r="F20" s="847"/>
    </row>
    <row r="21" spans="1:6" ht="14">
      <c r="A21" s="851"/>
      <c r="B21" s="853" t="s">
        <v>2643</v>
      </c>
      <c r="C21" s="850"/>
      <c r="D21" s="854"/>
      <c r="E21" s="854"/>
      <c r="F21" s="847"/>
    </row>
    <row r="22" spans="1:6" ht="14">
      <c r="A22" s="851"/>
      <c r="B22" s="851"/>
      <c r="C22" s="852"/>
      <c r="D22" s="847"/>
      <c r="E22" s="847"/>
      <c r="F22" s="847"/>
    </row>
    <row r="23" spans="1:6" ht="14">
      <c r="A23" s="851"/>
      <c r="B23" s="853" t="s">
        <v>2644</v>
      </c>
      <c r="C23" s="852"/>
      <c r="D23" s="847"/>
      <c r="E23" s="847"/>
      <c r="F23" s="847"/>
    </row>
    <row r="24" spans="1:6" ht="14">
      <c r="A24" s="853"/>
      <c r="B24" s="853"/>
      <c r="C24" s="852"/>
      <c r="D24" s="855"/>
      <c r="E24" s="855"/>
      <c r="F24" s="855"/>
    </row>
    <row r="25" spans="1:6" ht="15" customHeight="1">
      <c r="A25" s="853"/>
      <c r="B25" s="853"/>
      <c r="C25" s="852"/>
      <c r="D25" s="855"/>
      <c r="E25" s="855"/>
      <c r="F25" s="855"/>
    </row>
    <row r="26" spans="1:6" ht="14">
      <c r="A26" s="853"/>
      <c r="B26" s="853"/>
      <c r="C26" s="852"/>
      <c r="D26" s="855"/>
      <c r="E26" s="855"/>
      <c r="F26" s="855"/>
    </row>
    <row r="27" spans="1:6" ht="20.25" customHeight="1">
      <c r="A27" s="853"/>
      <c r="B27" s="1268" t="s">
        <v>3214</v>
      </c>
      <c r="C27" s="1268"/>
      <c r="D27" s="1268"/>
      <c r="E27" s="1268"/>
      <c r="F27" s="855"/>
    </row>
    <row r="28" spans="1:6" ht="14">
      <c r="A28" s="853"/>
      <c r="B28" s="853"/>
      <c r="C28" s="852"/>
      <c r="D28" s="855"/>
      <c r="E28" s="855"/>
      <c r="F28" s="855"/>
    </row>
    <row r="29" spans="1:6" ht="14">
      <c r="A29" s="853"/>
      <c r="B29" s="853"/>
      <c r="C29" s="852"/>
      <c r="D29" s="855"/>
      <c r="E29" s="855"/>
      <c r="F29" s="855"/>
    </row>
    <row r="30" spans="1:6" ht="14">
      <c r="A30" s="853"/>
      <c r="B30" s="853"/>
      <c r="C30" s="852"/>
      <c r="D30" s="847"/>
      <c r="E30" s="847"/>
      <c r="F30" s="847"/>
    </row>
    <row r="31" spans="1:6" ht="12.75" customHeight="1">
      <c r="A31" s="851"/>
      <c r="B31" s="845"/>
      <c r="C31" s="846"/>
      <c r="D31" s="847"/>
      <c r="E31" s="847"/>
      <c r="F31" s="847"/>
    </row>
    <row r="32" spans="1:6" ht="12.75" customHeight="1">
      <c r="A32" s="851"/>
      <c r="B32" s="853" t="s">
        <v>2249</v>
      </c>
      <c r="C32" s="852"/>
      <c r="D32" s="847"/>
      <c r="E32" s="847"/>
      <c r="F32" s="847"/>
    </row>
    <row r="33" spans="1:11" ht="12.75" customHeight="1">
      <c r="A33" s="851"/>
      <c r="B33" s="853" t="s">
        <v>2645</v>
      </c>
      <c r="C33" s="852"/>
      <c r="D33" s="847"/>
      <c r="E33" s="847"/>
      <c r="F33" s="847"/>
    </row>
    <row r="34" spans="1:11" ht="14">
      <c r="A34" s="853"/>
      <c r="B34" s="853" t="s">
        <v>2646</v>
      </c>
      <c r="C34" s="852"/>
      <c r="D34" s="847"/>
      <c r="E34" s="847"/>
      <c r="F34" s="847"/>
    </row>
    <row r="35" spans="1:11" ht="14">
      <c r="A35" s="853"/>
      <c r="B35" s="845"/>
      <c r="C35" s="852"/>
      <c r="D35" s="847"/>
      <c r="E35" s="847"/>
      <c r="F35" s="847"/>
    </row>
    <row r="36" spans="1:11" ht="14">
      <c r="A36" s="853"/>
      <c r="B36" s="845"/>
      <c r="C36" s="852"/>
      <c r="D36" s="847"/>
      <c r="E36" s="847"/>
      <c r="F36" s="847"/>
    </row>
    <row r="37" spans="1:11" ht="14">
      <c r="A37" s="853"/>
      <c r="B37" s="845"/>
      <c r="C37" s="852"/>
      <c r="D37" s="847"/>
      <c r="E37" s="847"/>
      <c r="F37" s="847"/>
    </row>
    <row r="38" spans="1:11" ht="14">
      <c r="A38" s="853"/>
      <c r="B38" s="845"/>
      <c r="C38" s="852"/>
      <c r="D38" s="847"/>
      <c r="E38" s="847"/>
      <c r="F38" s="847"/>
    </row>
    <row r="39" spans="1:11" ht="14">
      <c r="A39" s="853"/>
      <c r="B39" s="845"/>
      <c r="C39" s="852"/>
      <c r="D39" s="847"/>
      <c r="E39" s="847"/>
      <c r="F39" s="847"/>
    </row>
    <row r="40" spans="1:11" ht="14">
      <c r="A40" s="853"/>
      <c r="B40" s="845"/>
      <c r="C40" s="852"/>
      <c r="D40" s="847"/>
      <c r="E40" s="847"/>
      <c r="F40" s="847"/>
    </row>
    <row r="41" spans="1:11" ht="14">
      <c r="A41" s="853"/>
      <c r="B41" s="845"/>
      <c r="C41" s="852"/>
      <c r="D41" s="847"/>
      <c r="E41" s="847"/>
      <c r="F41" s="847"/>
    </row>
    <row r="42" spans="1:11" ht="14">
      <c r="A42" s="853"/>
      <c r="B42" s="845" t="s">
        <v>2332</v>
      </c>
      <c r="C42" s="852"/>
      <c r="D42" s="847"/>
      <c r="E42" s="847"/>
      <c r="F42" s="847"/>
    </row>
    <row r="43" spans="1:11" ht="14">
      <c r="A43" s="845"/>
      <c r="B43" s="845" t="s">
        <v>2647</v>
      </c>
      <c r="C43" s="846"/>
      <c r="D43" s="847"/>
      <c r="E43" s="847"/>
      <c r="F43" s="847"/>
    </row>
    <row r="44" spans="1:11" ht="14">
      <c r="A44" s="845"/>
      <c r="C44" s="846"/>
      <c r="D44" s="847"/>
      <c r="E44" s="847"/>
      <c r="F44" s="847"/>
    </row>
    <row r="45" spans="1:11" customFormat="1" ht="14">
      <c r="A45" s="1059"/>
      <c r="B45" s="1060"/>
      <c r="C45" s="1061"/>
      <c r="D45" s="1062"/>
      <c r="E45" s="1062"/>
      <c r="F45" s="1062"/>
    </row>
    <row r="46" spans="1:11" customFormat="1" ht="15.5">
      <c r="A46" s="1158"/>
      <c r="B46" s="1071"/>
      <c r="C46" s="1151"/>
      <c r="D46" s="1152"/>
      <c r="E46" s="1153"/>
      <c r="F46" s="1154"/>
      <c r="G46" s="867"/>
      <c r="H46" s="431"/>
      <c r="I46" s="1145"/>
      <c r="J46" s="1145"/>
      <c r="K46" s="1146"/>
    </row>
    <row r="47" spans="1:11">
      <c r="B47" s="463"/>
      <c r="C47" s="857"/>
      <c r="D47" s="860"/>
      <c r="E47" s="859"/>
      <c r="F47" s="859"/>
      <c r="G47" s="867"/>
      <c r="H47" s="603"/>
      <c r="I47" s="868"/>
      <c r="J47" s="868"/>
      <c r="K47" s="869"/>
    </row>
    <row r="48" spans="1:11">
      <c r="G48" s="867"/>
      <c r="H48" s="603"/>
      <c r="I48" s="868"/>
      <c r="J48" s="868"/>
      <c r="K48" s="869"/>
    </row>
    <row r="49" spans="1:11">
      <c r="G49" s="867"/>
      <c r="H49" s="603"/>
      <c r="I49" s="868"/>
      <c r="J49" s="868"/>
      <c r="K49" s="869"/>
    </row>
    <row r="50" spans="1:11">
      <c r="G50" s="867"/>
      <c r="H50" s="603"/>
      <c r="I50" s="868"/>
      <c r="J50" s="868"/>
      <c r="K50" s="869"/>
    </row>
    <row r="51" spans="1:11">
      <c r="A51" s="463"/>
      <c r="B51" s="865"/>
      <c r="C51" s="857"/>
      <c r="D51" s="858"/>
      <c r="E51" s="859"/>
      <c r="F51" s="859"/>
      <c r="G51" s="867"/>
      <c r="H51" s="603"/>
      <c r="I51" s="868"/>
      <c r="J51" s="868"/>
      <c r="K51" s="869"/>
    </row>
    <row r="52" spans="1:11">
      <c r="A52" s="463"/>
      <c r="B52" s="865"/>
      <c r="C52" s="857"/>
      <c r="D52" s="858"/>
      <c r="E52" s="859"/>
      <c r="F52" s="859"/>
      <c r="G52" s="867"/>
      <c r="H52" s="603"/>
      <c r="I52" s="868"/>
      <c r="J52" s="868"/>
      <c r="K52" s="869"/>
    </row>
    <row r="53" spans="1:11">
      <c r="A53" s="463"/>
      <c r="B53" s="463"/>
      <c r="C53" s="857"/>
      <c r="D53" s="864"/>
      <c r="E53" s="862"/>
      <c r="F53" s="862"/>
      <c r="G53" s="867"/>
      <c r="H53" s="603"/>
      <c r="I53" s="868"/>
      <c r="J53" s="868"/>
      <c r="K53" s="869"/>
    </row>
    <row r="54" spans="1:11">
      <c r="A54" s="870"/>
      <c r="B54" s="463"/>
      <c r="C54" s="857"/>
      <c r="D54" s="860"/>
      <c r="E54" s="859"/>
      <c r="F54" s="859"/>
    </row>
    <row r="58" spans="1:11" customFormat="1">
      <c r="A58" s="1063" t="s">
        <v>2648</v>
      </c>
      <c r="B58" s="1063" t="s">
        <v>2484</v>
      </c>
      <c r="C58" s="1064" t="s">
        <v>2485</v>
      </c>
      <c r="D58" s="1065" t="s">
        <v>248</v>
      </c>
      <c r="E58" s="1066" t="s">
        <v>2486</v>
      </c>
      <c r="F58" s="1066" t="s">
        <v>2649</v>
      </c>
    </row>
    <row r="59" spans="1:11" customFormat="1" ht="15" customHeight="1">
      <c r="A59" s="1067"/>
      <c r="B59" s="1067"/>
      <c r="C59" s="1068"/>
      <c r="D59" s="1069"/>
      <c r="E59" s="1070"/>
      <c r="F59" s="1070"/>
    </row>
    <row r="60" spans="1:11" customFormat="1" ht="15.5">
      <c r="A60" s="1071" t="s">
        <v>2650</v>
      </c>
      <c r="B60" s="1071" t="s">
        <v>2651</v>
      </c>
      <c r="C60" s="1072"/>
      <c r="D60" s="1073"/>
      <c r="E60" s="1074"/>
      <c r="F60" s="1075"/>
    </row>
    <row r="61" spans="1:11" customFormat="1" ht="13">
      <c r="A61" s="1076"/>
      <c r="B61" s="1076"/>
      <c r="C61" s="1072"/>
      <c r="D61" s="1073"/>
      <c r="E61" s="1074"/>
      <c r="F61" s="1075"/>
    </row>
    <row r="62" spans="1:11" customFormat="1" ht="142.5" customHeight="1">
      <c r="A62" s="1157" t="s">
        <v>0</v>
      </c>
      <c r="B62" s="1077" t="s">
        <v>2652</v>
      </c>
      <c r="C62" s="1072"/>
      <c r="D62" s="1073"/>
      <c r="E62" s="1074"/>
      <c r="F62" s="1075"/>
    </row>
    <row r="63" spans="1:11" customFormat="1" ht="45" customHeight="1">
      <c r="A63" s="1078"/>
      <c r="B63" s="1079" t="s">
        <v>2653</v>
      </c>
      <c r="C63" s="1072"/>
      <c r="D63" s="1073"/>
      <c r="E63" s="1074"/>
      <c r="F63" s="1075"/>
    </row>
    <row r="64" spans="1:11" customFormat="1" ht="84">
      <c r="A64" s="1078"/>
      <c r="B64" s="1077" t="s">
        <v>2654</v>
      </c>
      <c r="C64" s="1072"/>
      <c r="D64" s="1073"/>
      <c r="E64" s="1074"/>
      <c r="F64" s="1075"/>
    </row>
    <row r="65" spans="1:6" customFormat="1" ht="14.25" customHeight="1">
      <c r="A65" s="1078"/>
      <c r="B65" s="1084" t="s">
        <v>3454</v>
      </c>
      <c r="C65" s="1072"/>
      <c r="D65" s="1073"/>
      <c r="E65" s="1074"/>
      <c r="F65" s="1075"/>
    </row>
    <row r="66" spans="1:6" customFormat="1" ht="28">
      <c r="A66" s="1078"/>
      <c r="B66" s="1079" t="s">
        <v>2655</v>
      </c>
      <c r="C66" s="1072"/>
      <c r="D66" s="1073"/>
      <c r="E66" s="1074"/>
      <c r="F66" s="1075"/>
    </row>
    <row r="67" spans="1:6" customFormat="1" ht="14">
      <c r="A67" s="1078"/>
      <c r="B67" s="1084" t="s">
        <v>3380</v>
      </c>
      <c r="C67" s="1072"/>
      <c r="D67" s="1073"/>
      <c r="E67" s="1074"/>
      <c r="F67" s="1075"/>
    </row>
    <row r="68" spans="1:6" customFormat="1" ht="14">
      <c r="A68" s="1078"/>
      <c r="B68" s="1079" t="s">
        <v>2656</v>
      </c>
      <c r="C68" s="1072"/>
      <c r="D68" s="1073"/>
      <c r="E68" s="1074"/>
      <c r="F68" s="1075"/>
    </row>
    <row r="69" spans="1:6" customFormat="1" ht="14">
      <c r="A69" s="1078"/>
      <c r="B69" s="1079" t="s">
        <v>3366</v>
      </c>
      <c r="C69" s="1072"/>
      <c r="D69" s="1073"/>
      <c r="E69" s="1074"/>
      <c r="F69" s="1075"/>
    </row>
    <row r="70" spans="1:6" customFormat="1" ht="14">
      <c r="A70" s="1078"/>
      <c r="B70" s="1079" t="s">
        <v>2657</v>
      </c>
      <c r="C70" s="1072"/>
      <c r="D70" s="1073"/>
      <c r="E70" s="1074"/>
      <c r="F70" s="1075"/>
    </row>
    <row r="71" spans="1:6" customFormat="1" ht="14">
      <c r="A71" s="1078"/>
      <c r="B71" s="1079" t="s">
        <v>2658</v>
      </c>
      <c r="C71" s="1072"/>
      <c r="D71" s="1073"/>
      <c r="E71" s="1074"/>
      <c r="F71" s="1075"/>
    </row>
    <row r="72" spans="1:6" customFormat="1" ht="14">
      <c r="A72" s="1078"/>
      <c r="B72" s="1079" t="s">
        <v>2659</v>
      </c>
      <c r="C72" s="1072"/>
      <c r="D72" s="1073"/>
      <c r="E72" s="1074"/>
      <c r="F72" s="1075"/>
    </row>
    <row r="73" spans="1:6" customFormat="1" ht="14">
      <c r="A73" s="1078"/>
      <c r="B73" s="1079" t="s">
        <v>2660</v>
      </c>
      <c r="C73" s="1072"/>
      <c r="D73" s="1073"/>
      <c r="E73" s="1074"/>
      <c r="F73" s="1075"/>
    </row>
    <row r="74" spans="1:6" customFormat="1" ht="14">
      <c r="A74" s="1078"/>
      <c r="B74" s="1079" t="s">
        <v>2661</v>
      </c>
      <c r="C74" s="1072"/>
      <c r="D74" s="1073"/>
      <c r="E74" s="1074"/>
      <c r="F74" s="1075"/>
    </row>
    <row r="75" spans="1:6" customFormat="1" ht="14">
      <c r="A75" s="1078"/>
      <c r="B75" s="1079" t="s">
        <v>2662</v>
      </c>
      <c r="C75" s="1072"/>
      <c r="D75" s="1073"/>
      <c r="E75" s="1074"/>
      <c r="F75" s="1075"/>
    </row>
    <row r="76" spans="1:6" customFormat="1" ht="14">
      <c r="A76" s="1078"/>
      <c r="B76" s="1079" t="s">
        <v>3367</v>
      </c>
      <c r="C76" s="1072"/>
      <c r="D76" s="1073"/>
      <c r="E76" s="1074"/>
      <c r="F76" s="1075"/>
    </row>
    <row r="77" spans="1:6" customFormat="1" ht="14">
      <c r="A77" s="1078"/>
      <c r="B77" s="1079" t="s">
        <v>2664</v>
      </c>
      <c r="C77" s="1072"/>
      <c r="D77" s="1073"/>
      <c r="E77" s="1074"/>
      <c r="F77" s="1075"/>
    </row>
    <row r="78" spans="1:6" customFormat="1" ht="14">
      <c r="A78" s="1078"/>
      <c r="B78" s="1079" t="s">
        <v>2665</v>
      </c>
      <c r="C78" s="1072"/>
      <c r="D78" s="1073"/>
      <c r="E78" s="1074"/>
      <c r="F78" s="1075"/>
    </row>
    <row r="79" spans="1:6" customFormat="1" ht="14">
      <c r="A79" s="1078"/>
      <c r="B79" s="1079" t="s">
        <v>2666</v>
      </c>
      <c r="C79" s="1072"/>
      <c r="D79" s="1073"/>
      <c r="E79" s="1074"/>
      <c r="F79" s="1075"/>
    </row>
    <row r="80" spans="1:6" customFormat="1" ht="14">
      <c r="A80" s="1078"/>
      <c r="B80" s="1079" t="s">
        <v>2667</v>
      </c>
      <c r="C80" s="1072"/>
      <c r="D80" s="1073"/>
      <c r="E80" s="1074"/>
      <c r="F80" s="1075"/>
    </row>
    <row r="81" spans="1:6" customFormat="1" ht="14">
      <c r="A81" s="1078"/>
      <c r="B81" s="1079" t="s">
        <v>2668</v>
      </c>
      <c r="C81" s="1072"/>
      <c r="D81" s="1073"/>
      <c r="E81" s="1074"/>
      <c r="F81" s="1075"/>
    </row>
    <row r="82" spans="1:6" customFormat="1" ht="14">
      <c r="A82" s="1078"/>
      <c r="B82" s="1079" t="s">
        <v>2669</v>
      </c>
      <c r="C82" s="1072"/>
      <c r="D82" s="1073"/>
      <c r="E82" s="1074"/>
      <c r="F82" s="1075"/>
    </row>
    <row r="83" spans="1:6" customFormat="1" ht="28">
      <c r="A83" s="1078"/>
      <c r="B83" s="1079" t="s">
        <v>2670</v>
      </c>
      <c r="C83" s="1072"/>
      <c r="D83" s="1073"/>
      <c r="E83" s="1074"/>
      <c r="F83" s="1075"/>
    </row>
    <row r="84" spans="1:6" customFormat="1" ht="14">
      <c r="A84" s="1078"/>
      <c r="B84" s="1079" t="s">
        <v>2671</v>
      </c>
      <c r="C84" s="1072"/>
      <c r="D84" s="1073"/>
      <c r="E84" s="1074"/>
      <c r="F84" s="1075"/>
    </row>
    <row r="85" spans="1:6" customFormat="1" ht="12.75" customHeight="1">
      <c r="A85" s="1078"/>
      <c r="B85" s="1079" t="s">
        <v>2672</v>
      </c>
      <c r="C85" s="1072"/>
      <c r="D85" s="1073"/>
      <c r="E85" s="1074"/>
      <c r="F85" s="1075"/>
    </row>
    <row r="86" spans="1:6" customFormat="1" ht="14">
      <c r="A86" s="1078"/>
      <c r="B86" s="1079" t="s">
        <v>2673</v>
      </c>
      <c r="C86" s="1072"/>
      <c r="D86" s="1073"/>
      <c r="E86" s="1074"/>
      <c r="F86" s="1075"/>
    </row>
    <row r="87" spans="1:6" customFormat="1" ht="14">
      <c r="A87" s="1078"/>
      <c r="B87" s="1080"/>
      <c r="C87" s="1081" t="s">
        <v>1438</v>
      </c>
      <c r="D87" s="1082">
        <v>1</v>
      </c>
      <c r="E87" s="1083"/>
      <c r="F87" s="1083">
        <f>D87*E87</f>
        <v>0</v>
      </c>
    </row>
    <row r="88" spans="1:6" customFormat="1" ht="14">
      <c r="A88" s="1157"/>
      <c r="B88" s="1084"/>
      <c r="C88" s="1085"/>
      <c r="D88" s="1086"/>
      <c r="E88" s="1083"/>
      <c r="F88" s="1087"/>
    </row>
    <row r="89" spans="1:6" customFormat="1" ht="98">
      <c r="A89" s="1157">
        <v>2</v>
      </c>
      <c r="B89" s="1079" t="s">
        <v>2674</v>
      </c>
      <c r="C89" s="1085"/>
      <c r="D89" s="1086"/>
      <c r="E89" s="1083"/>
      <c r="F89" s="1087"/>
    </row>
    <row r="90" spans="1:6" customFormat="1" ht="28">
      <c r="A90" s="1157"/>
      <c r="B90" s="1077" t="s">
        <v>2675</v>
      </c>
      <c r="C90" s="1085"/>
      <c r="D90" s="1086"/>
      <c r="E90" s="1083"/>
      <c r="F90" s="1087"/>
    </row>
    <row r="91" spans="1:6" customFormat="1" ht="28">
      <c r="A91" s="1157"/>
      <c r="B91" s="1077" t="s">
        <v>2676</v>
      </c>
      <c r="C91" s="1085"/>
      <c r="D91" s="1086"/>
      <c r="E91" s="1083"/>
      <c r="F91" s="1087"/>
    </row>
    <row r="92" spans="1:6" customFormat="1" ht="14">
      <c r="A92" s="1157"/>
      <c r="B92" s="1084" t="s">
        <v>3381</v>
      </c>
      <c r="C92" s="1085"/>
      <c r="D92" s="1086"/>
      <c r="E92" s="1083"/>
      <c r="F92" s="1087"/>
    </row>
    <row r="93" spans="1:6" customFormat="1" ht="14">
      <c r="A93" s="1157"/>
      <c r="B93" s="1079" t="s">
        <v>2677</v>
      </c>
      <c r="C93" s="1088"/>
      <c r="D93" s="1061"/>
      <c r="E93" s="1089"/>
      <c r="F93" s="1083">
        <f>D93*E93</f>
        <v>0</v>
      </c>
    </row>
    <row r="94" spans="1:6" customFormat="1" ht="14">
      <c r="A94" s="1157"/>
      <c r="B94" s="1079" t="s">
        <v>2678</v>
      </c>
      <c r="C94" s="1085"/>
      <c r="D94" s="1090"/>
      <c r="E94" s="1083"/>
      <c r="F94" s="1083"/>
    </row>
    <row r="95" spans="1:6" customFormat="1" ht="14">
      <c r="A95" s="1157"/>
      <c r="B95" s="1079" t="s">
        <v>2679</v>
      </c>
      <c r="C95" s="1085"/>
      <c r="D95" s="1090"/>
      <c r="E95" s="1083"/>
      <c r="F95" s="1083"/>
    </row>
    <row r="96" spans="1:6" customFormat="1" ht="14">
      <c r="A96" s="1157"/>
      <c r="B96" s="1079" t="s">
        <v>2680</v>
      </c>
      <c r="C96" s="1085"/>
      <c r="D96" s="1090"/>
      <c r="E96" s="1083"/>
      <c r="F96" s="1083"/>
    </row>
    <row r="97" spans="1:6" customFormat="1" ht="14">
      <c r="A97" s="1157"/>
      <c r="B97" s="1079" t="s">
        <v>2681</v>
      </c>
      <c r="C97" s="1085"/>
      <c r="D97" s="1090"/>
      <c r="E97" s="1083"/>
      <c r="F97" s="1083"/>
    </row>
    <row r="98" spans="1:6" customFormat="1" ht="14">
      <c r="A98" s="1157"/>
      <c r="B98" s="1079" t="s">
        <v>2682</v>
      </c>
      <c r="C98" s="1085"/>
      <c r="D98" s="1090"/>
      <c r="E98" s="1083"/>
      <c r="F98" s="1083"/>
    </row>
    <row r="99" spans="1:6" customFormat="1" ht="14">
      <c r="A99" s="1157"/>
      <c r="B99" s="1079" t="s">
        <v>2683</v>
      </c>
      <c r="C99" s="1085"/>
      <c r="D99" s="1090"/>
      <c r="E99" s="1083"/>
      <c r="F99" s="1083"/>
    </row>
    <row r="100" spans="1:6" customFormat="1" ht="14">
      <c r="A100" s="1157"/>
      <c r="B100" s="1079" t="s">
        <v>2684</v>
      </c>
      <c r="C100" s="1085"/>
      <c r="D100" s="1090"/>
      <c r="E100" s="1083"/>
      <c r="F100" s="1083"/>
    </row>
    <row r="101" spans="1:6" customFormat="1" ht="14">
      <c r="A101" s="1157"/>
      <c r="B101" s="1079" t="s">
        <v>2685</v>
      </c>
      <c r="C101" s="1085"/>
      <c r="D101" s="1090"/>
      <c r="E101" s="1083"/>
      <c r="F101" s="1083"/>
    </row>
    <row r="102" spans="1:6" customFormat="1" ht="14">
      <c r="A102" s="1157"/>
      <c r="B102" s="1079" t="s">
        <v>2686</v>
      </c>
      <c r="C102" s="1085"/>
      <c r="D102" s="1090"/>
      <c r="E102" s="1083"/>
      <c r="F102" s="1083"/>
    </row>
    <row r="103" spans="1:6" customFormat="1" ht="14">
      <c r="A103" s="1157"/>
      <c r="B103" s="1079" t="s">
        <v>2687</v>
      </c>
      <c r="C103" s="1085"/>
      <c r="D103" s="1090"/>
      <c r="E103" s="1083"/>
      <c r="F103" s="1083"/>
    </row>
    <row r="104" spans="1:6" customFormat="1" ht="28">
      <c r="A104" s="1157"/>
      <c r="B104" s="1079" t="s">
        <v>2688</v>
      </c>
      <c r="C104" s="1085"/>
      <c r="D104" s="1090"/>
      <c r="E104" s="1083"/>
      <c r="F104" s="1083"/>
    </row>
    <row r="105" spans="1:6" customFormat="1" ht="14">
      <c r="A105" s="1157"/>
      <c r="B105" s="1079" t="s">
        <v>2689</v>
      </c>
      <c r="C105" s="1085"/>
      <c r="D105" s="1090"/>
      <c r="E105" s="1083"/>
      <c r="F105" s="1083"/>
    </row>
    <row r="106" spans="1:6" customFormat="1" ht="14">
      <c r="A106" s="1157"/>
      <c r="B106" s="1079" t="s">
        <v>2690</v>
      </c>
      <c r="C106" s="1085"/>
      <c r="D106" s="1090"/>
      <c r="E106" s="1083"/>
      <c r="F106" s="1083"/>
    </row>
    <row r="107" spans="1:6" customFormat="1" ht="14">
      <c r="A107" s="1157"/>
      <c r="B107" s="1157"/>
      <c r="C107" s="1091" t="s">
        <v>2613</v>
      </c>
      <c r="D107" s="1082">
        <v>1</v>
      </c>
      <c r="E107" s="1083"/>
      <c r="F107" s="1083">
        <f>D107*E107</f>
        <v>0</v>
      </c>
    </row>
    <row r="108" spans="1:6" customFormat="1" ht="14">
      <c r="A108" s="1157"/>
      <c r="B108" s="1157"/>
      <c r="C108" s="1085"/>
      <c r="D108" s="1090"/>
      <c r="E108" s="1083"/>
      <c r="F108" s="1083"/>
    </row>
    <row r="109" spans="1:6" customFormat="1" ht="14">
      <c r="A109" s="1157">
        <v>3</v>
      </c>
      <c r="B109" s="1092" t="s">
        <v>2691</v>
      </c>
      <c r="C109" s="1085"/>
      <c r="D109" s="1090"/>
      <c r="E109" s="1083"/>
      <c r="F109" s="1083"/>
    </row>
    <row r="110" spans="1:6" customFormat="1" ht="70">
      <c r="A110" s="1157"/>
      <c r="B110" s="1157" t="s">
        <v>3382</v>
      </c>
      <c r="C110" s="1085"/>
      <c r="D110" s="1090"/>
      <c r="E110" s="1083"/>
      <c r="F110" s="1083"/>
    </row>
    <row r="111" spans="1:6" customFormat="1" ht="28">
      <c r="A111" s="1157"/>
      <c r="B111" s="1157" t="s">
        <v>2693</v>
      </c>
      <c r="C111" s="1085"/>
      <c r="D111" s="1086"/>
      <c r="E111" s="1083"/>
      <c r="F111" s="1087"/>
    </row>
    <row r="112" spans="1:6" customFormat="1" ht="45" customHeight="1">
      <c r="A112" s="1157"/>
      <c r="B112" s="1157" t="s">
        <v>2694</v>
      </c>
      <c r="C112" s="1085"/>
      <c r="D112" s="1086"/>
      <c r="E112" s="1083"/>
      <c r="F112" s="1087"/>
    </row>
    <row r="113" spans="1:6" customFormat="1" ht="14">
      <c r="A113" s="1157"/>
      <c r="B113" s="1084"/>
      <c r="C113" s="1091" t="s">
        <v>2613</v>
      </c>
      <c r="D113" s="1082">
        <v>1</v>
      </c>
      <c r="E113" s="1083"/>
      <c r="F113" s="1083">
        <f>D113*E113</f>
        <v>0</v>
      </c>
    </row>
    <row r="114" spans="1:6" customFormat="1" ht="14">
      <c r="A114" s="1157"/>
      <c r="B114" s="1084"/>
      <c r="C114" s="1085"/>
      <c r="D114" s="1086"/>
      <c r="E114" s="1083"/>
      <c r="F114" s="1087"/>
    </row>
    <row r="115" spans="1:6" customFormat="1" ht="14">
      <c r="A115" s="1157">
        <v>4</v>
      </c>
      <c r="B115" s="1093" t="s">
        <v>3383</v>
      </c>
      <c r="C115" s="1085"/>
      <c r="D115" s="1086"/>
      <c r="E115" s="1083"/>
      <c r="F115" s="1087"/>
    </row>
    <row r="116" spans="1:6" customFormat="1" ht="56">
      <c r="A116" s="1157"/>
      <c r="B116" s="1094" t="s">
        <v>2695</v>
      </c>
      <c r="C116" s="1085"/>
      <c r="D116" s="1086"/>
      <c r="E116" s="1083"/>
      <c r="F116" s="1087"/>
    </row>
    <row r="117" spans="1:6" customFormat="1" ht="56">
      <c r="A117" s="1157"/>
      <c r="B117" s="1094" t="s">
        <v>2696</v>
      </c>
      <c r="C117" s="1085"/>
      <c r="D117" s="1086"/>
      <c r="E117" s="1083"/>
      <c r="F117" s="1087"/>
    </row>
    <row r="118" spans="1:6" customFormat="1" ht="31.5" customHeight="1">
      <c r="A118" s="1157"/>
      <c r="B118" s="1094" t="s">
        <v>2697</v>
      </c>
      <c r="C118" s="1157"/>
      <c r="D118" s="1082"/>
      <c r="E118" s="1083"/>
      <c r="F118" s="1083">
        <f>D118*E118</f>
        <v>0</v>
      </c>
    </row>
    <row r="119" spans="1:6" customFormat="1" ht="14">
      <c r="A119" s="1157"/>
      <c r="B119" s="1093" t="s">
        <v>2698</v>
      </c>
      <c r="C119" s="1085"/>
      <c r="D119" s="1086"/>
      <c r="E119" s="1083"/>
      <c r="F119" s="1087"/>
    </row>
    <row r="120" spans="1:6" customFormat="1" ht="14">
      <c r="A120" s="1157"/>
      <c r="B120" s="1093" t="s">
        <v>2699</v>
      </c>
      <c r="C120" s="1085"/>
      <c r="D120" s="1086"/>
      <c r="E120" s="1083"/>
      <c r="F120" s="1087"/>
    </row>
    <row r="121" spans="1:6" customFormat="1" ht="14">
      <c r="A121" s="1157"/>
      <c r="B121" s="1093" t="s">
        <v>2700</v>
      </c>
      <c r="C121" s="1085"/>
      <c r="D121" s="1086"/>
      <c r="E121" s="1083"/>
      <c r="F121" s="1087"/>
    </row>
    <row r="122" spans="1:6" customFormat="1" ht="14">
      <c r="A122" s="1157"/>
      <c r="B122" s="1093" t="s">
        <v>2701</v>
      </c>
      <c r="C122" s="1085"/>
      <c r="D122" s="1086"/>
      <c r="E122" s="1083"/>
      <c r="F122" s="1087"/>
    </row>
    <row r="123" spans="1:6" customFormat="1" ht="14">
      <c r="A123" s="1157"/>
      <c r="B123" s="1093" t="s">
        <v>2702</v>
      </c>
      <c r="C123" s="1085"/>
      <c r="D123" s="1086"/>
      <c r="E123" s="1083"/>
      <c r="F123" s="1087"/>
    </row>
    <row r="124" spans="1:6" customFormat="1" ht="14">
      <c r="A124" s="1157"/>
      <c r="B124" s="1093" t="s">
        <v>2703</v>
      </c>
      <c r="C124" s="1085"/>
      <c r="D124" s="1086"/>
      <c r="E124" s="1083"/>
      <c r="F124" s="1087"/>
    </row>
    <row r="125" spans="1:6" customFormat="1" ht="14">
      <c r="A125" s="1157"/>
      <c r="B125" s="1093" t="s">
        <v>2704</v>
      </c>
      <c r="C125" s="1085"/>
      <c r="D125" s="1086"/>
      <c r="E125" s="1083"/>
      <c r="F125" s="1087"/>
    </row>
    <row r="126" spans="1:6" customFormat="1" ht="14">
      <c r="A126" s="1157"/>
      <c r="B126" s="1093" t="s">
        <v>2705</v>
      </c>
      <c r="C126" s="1085"/>
      <c r="D126" s="1086"/>
      <c r="E126" s="1083"/>
      <c r="F126" s="1087"/>
    </row>
    <row r="127" spans="1:6" customFormat="1" ht="14">
      <c r="A127" s="1157"/>
      <c r="B127" s="1093" t="s">
        <v>2706</v>
      </c>
      <c r="C127" s="1085"/>
      <c r="D127" s="1086"/>
      <c r="E127" s="1083"/>
      <c r="F127" s="1087"/>
    </row>
    <row r="128" spans="1:6" customFormat="1" ht="14">
      <c r="A128" s="1157"/>
      <c r="B128" s="1084"/>
      <c r="C128" s="1157" t="s">
        <v>1438</v>
      </c>
      <c r="D128" s="1082">
        <v>1</v>
      </c>
      <c r="E128" s="1083"/>
      <c r="F128" s="1083">
        <f>D128*E128</f>
        <v>0</v>
      </c>
    </row>
    <row r="129" spans="1:6" customFormat="1" ht="14">
      <c r="A129" s="1157"/>
      <c r="B129" s="1084"/>
      <c r="C129" s="1085"/>
      <c r="D129" s="1086"/>
      <c r="E129" s="1083"/>
      <c r="F129" s="1087"/>
    </row>
    <row r="130" spans="1:6" customFormat="1" ht="46.5" customHeight="1">
      <c r="A130" s="1157">
        <v>5</v>
      </c>
      <c r="B130" s="1157" t="s">
        <v>3384</v>
      </c>
      <c r="C130" s="1085"/>
      <c r="D130" s="1086"/>
      <c r="E130" s="1083"/>
      <c r="F130" s="1087"/>
    </row>
    <row r="131" spans="1:6" customFormat="1" ht="14">
      <c r="A131" s="1157"/>
      <c r="B131" s="1157" t="s">
        <v>3385</v>
      </c>
      <c r="C131" s="1085"/>
      <c r="D131" s="1086"/>
      <c r="E131" s="1083"/>
      <c r="F131" s="1087"/>
    </row>
    <row r="132" spans="1:6" customFormat="1" ht="14">
      <c r="A132" s="1157"/>
      <c r="B132" s="1157" t="s">
        <v>3386</v>
      </c>
      <c r="C132" s="1091" t="s">
        <v>2613</v>
      </c>
      <c r="D132" s="1082">
        <v>1</v>
      </c>
      <c r="E132" s="1083"/>
      <c r="F132" s="1083">
        <f>D132*E132</f>
        <v>0</v>
      </c>
    </row>
    <row r="133" spans="1:6" customFormat="1" ht="14">
      <c r="A133" s="1157"/>
      <c r="B133" s="1078"/>
      <c r="C133" s="1085"/>
      <c r="D133" s="1086"/>
      <c r="E133" s="1083"/>
      <c r="F133" s="1087"/>
    </row>
    <row r="134" spans="1:6" customFormat="1" ht="28">
      <c r="A134" s="1157">
        <v>6</v>
      </c>
      <c r="B134" s="1157" t="s">
        <v>2707</v>
      </c>
      <c r="C134" s="1072"/>
      <c r="D134" s="1095"/>
      <c r="E134" s="1083"/>
      <c r="F134" s="1087"/>
    </row>
    <row r="135" spans="1:6" customFormat="1" ht="14">
      <c r="A135" s="1157"/>
      <c r="B135" s="1157" t="s">
        <v>3272</v>
      </c>
      <c r="C135" s="1085" t="s">
        <v>2613</v>
      </c>
      <c r="D135" s="1082">
        <v>1</v>
      </c>
      <c r="E135" s="1083"/>
      <c r="F135" s="1083">
        <f>D135*E135</f>
        <v>0</v>
      </c>
    </row>
    <row r="136" spans="1:6" customFormat="1" ht="14">
      <c r="A136" s="1157"/>
      <c r="B136" s="1078"/>
      <c r="C136" s="1085"/>
      <c r="D136" s="1086"/>
      <c r="E136" s="1083"/>
      <c r="F136" s="1087"/>
    </row>
    <row r="137" spans="1:6" customFormat="1" ht="42">
      <c r="A137" s="1157">
        <v>7</v>
      </c>
      <c r="B137" s="1157" t="s">
        <v>2708</v>
      </c>
      <c r="C137" s="1085"/>
      <c r="D137" s="1090"/>
      <c r="E137" s="1083"/>
      <c r="F137" s="1087"/>
    </row>
    <row r="138" spans="1:6" customFormat="1" ht="14">
      <c r="A138" s="1157"/>
      <c r="B138" s="1157" t="s">
        <v>3272</v>
      </c>
      <c r="C138" s="1085" t="s">
        <v>2613</v>
      </c>
      <c r="D138" s="1082">
        <v>6</v>
      </c>
      <c r="E138" s="1083"/>
      <c r="F138" s="1083">
        <f>D138*E138</f>
        <v>0</v>
      </c>
    </row>
    <row r="139" spans="1:6" customFormat="1" ht="14">
      <c r="A139" s="1157"/>
      <c r="B139" s="1078"/>
      <c r="C139" s="1072"/>
      <c r="D139" s="1086"/>
      <c r="E139" s="1083"/>
      <c r="F139" s="1087"/>
    </row>
    <row r="140" spans="1:6" customFormat="1" ht="28">
      <c r="A140" s="1157">
        <v>8</v>
      </c>
      <c r="B140" s="1157" t="s">
        <v>2709</v>
      </c>
      <c r="C140" s="1072"/>
      <c r="D140" s="1095"/>
      <c r="E140" s="1083"/>
      <c r="F140" s="1087"/>
    </row>
    <row r="141" spans="1:6" customFormat="1" ht="14">
      <c r="A141" s="1157"/>
      <c r="B141" s="1157" t="s">
        <v>3272</v>
      </c>
      <c r="C141" s="1081" t="s">
        <v>2613</v>
      </c>
      <c r="D141" s="1082">
        <v>1</v>
      </c>
      <c r="E141" s="1083"/>
      <c r="F141" s="1083">
        <f>D141*E141</f>
        <v>0</v>
      </c>
    </row>
    <row r="142" spans="1:6" customFormat="1" ht="14">
      <c r="A142" s="1157"/>
      <c r="B142" s="1078"/>
      <c r="C142" s="1096"/>
      <c r="D142" s="1086"/>
      <c r="E142" s="1083"/>
      <c r="F142" s="1087"/>
    </row>
    <row r="143" spans="1:6" customFormat="1" ht="42">
      <c r="A143" s="1157">
        <v>9</v>
      </c>
      <c r="B143" s="1157" t="s">
        <v>2710</v>
      </c>
      <c r="C143" s="1096"/>
      <c r="D143" s="1095"/>
      <c r="E143" s="1074"/>
      <c r="F143" s="1074"/>
    </row>
    <row r="144" spans="1:6" customFormat="1" ht="14">
      <c r="A144" s="1157"/>
      <c r="B144" s="1157" t="s">
        <v>3272</v>
      </c>
      <c r="C144" s="1081" t="s">
        <v>2613</v>
      </c>
      <c r="D144" s="1082">
        <v>1</v>
      </c>
      <c r="E144" s="1083"/>
      <c r="F144" s="1083">
        <f>D144*E144</f>
        <v>0</v>
      </c>
    </row>
    <row r="145" spans="1:6" customFormat="1" ht="14">
      <c r="A145" s="1157"/>
      <c r="B145" s="1078"/>
      <c r="C145" s="1096"/>
      <c r="D145" s="1095"/>
      <c r="E145" s="1083"/>
      <c r="F145" s="1087"/>
    </row>
    <row r="146" spans="1:6" customFormat="1" ht="28">
      <c r="A146" s="1157">
        <v>10</v>
      </c>
      <c r="B146" s="1157" t="s">
        <v>2711</v>
      </c>
      <c r="C146" s="1081"/>
      <c r="D146" s="1090"/>
      <c r="E146" s="1083"/>
      <c r="F146" s="1083"/>
    </row>
    <row r="147" spans="1:6" customFormat="1" ht="14">
      <c r="A147" s="1157"/>
      <c r="B147" s="1157"/>
      <c r="C147" s="1081" t="s">
        <v>2613</v>
      </c>
      <c r="D147" s="1082">
        <v>1</v>
      </c>
      <c r="E147" s="1083"/>
      <c r="F147" s="1083">
        <f>D147*E147</f>
        <v>0</v>
      </c>
    </row>
    <row r="148" spans="1:6" customFormat="1" ht="14">
      <c r="A148" s="1157"/>
      <c r="B148" s="1157"/>
      <c r="C148" s="1081"/>
      <c r="D148" s="1082"/>
      <c r="E148" s="1083"/>
      <c r="F148" s="1083"/>
    </row>
    <row r="149" spans="1:6" customFormat="1" ht="42">
      <c r="A149" s="1157">
        <v>11</v>
      </c>
      <c r="B149" s="1157" t="s">
        <v>2712</v>
      </c>
      <c r="C149" s="1096"/>
      <c r="D149" s="1095"/>
      <c r="E149" s="1074"/>
      <c r="F149" s="1074"/>
    </row>
    <row r="150" spans="1:6" customFormat="1" ht="14">
      <c r="A150" s="1157"/>
      <c r="B150" s="1078"/>
      <c r="C150" s="1081" t="s">
        <v>2613</v>
      </c>
      <c r="D150" s="1082">
        <v>2</v>
      </c>
      <c r="E150" s="1083"/>
      <c r="F150" s="1083">
        <f>D150*E150</f>
        <v>0</v>
      </c>
    </row>
    <row r="151" spans="1:6" customFormat="1" ht="14">
      <c r="A151" s="1157"/>
      <c r="B151" s="1078"/>
      <c r="C151" s="1096"/>
      <c r="D151" s="1095"/>
      <c r="E151" s="1083"/>
      <c r="F151" s="1087"/>
    </row>
    <row r="152" spans="1:6" customFormat="1" ht="56">
      <c r="A152" s="1157">
        <v>12</v>
      </c>
      <c r="B152" s="1157" t="s">
        <v>2713</v>
      </c>
      <c r="C152" s="1096"/>
      <c r="D152" s="1095"/>
      <c r="E152" s="1074"/>
      <c r="F152" s="1074"/>
    </row>
    <row r="153" spans="1:6" customFormat="1" ht="14">
      <c r="A153" s="1157"/>
      <c r="B153" s="1157" t="s">
        <v>2714</v>
      </c>
      <c r="C153" s="1081" t="s">
        <v>2613</v>
      </c>
      <c r="D153" s="1082">
        <v>1</v>
      </c>
      <c r="E153" s="1083"/>
      <c r="F153" s="1083">
        <f>D153*E153</f>
        <v>0</v>
      </c>
    </row>
    <row r="154" spans="1:6" customFormat="1" ht="14">
      <c r="A154" s="1157"/>
      <c r="B154" s="1078"/>
      <c r="C154" s="1072"/>
      <c r="D154" s="1095"/>
      <c r="E154" s="1074"/>
      <c r="F154" s="1074"/>
    </row>
    <row r="155" spans="1:6" customFormat="1" ht="126">
      <c r="A155" s="1157">
        <v>13</v>
      </c>
      <c r="B155" s="1157" t="s">
        <v>2715</v>
      </c>
      <c r="C155" s="1085"/>
      <c r="D155" s="1090"/>
      <c r="E155" s="1083"/>
      <c r="F155" s="1083"/>
    </row>
    <row r="156" spans="1:6" customFormat="1" ht="14">
      <c r="A156" s="1157"/>
      <c r="B156" s="1157"/>
      <c r="C156" s="1081" t="s">
        <v>1438</v>
      </c>
      <c r="D156" s="1082">
        <v>1</v>
      </c>
      <c r="E156" s="1083"/>
      <c r="F156" s="1083">
        <f>D156*E156</f>
        <v>0</v>
      </c>
    </row>
    <row r="157" spans="1:6" customFormat="1" ht="14">
      <c r="A157" s="1157"/>
      <c r="B157" s="1078"/>
      <c r="C157" s="1072"/>
      <c r="D157" s="1095"/>
      <c r="E157" s="1074"/>
      <c r="F157" s="1074"/>
    </row>
    <row r="158" spans="1:6" customFormat="1" ht="56">
      <c r="A158" s="1157">
        <v>14</v>
      </c>
      <c r="B158" s="1157" t="s">
        <v>2716</v>
      </c>
      <c r="C158" s="1072"/>
      <c r="D158" s="1095"/>
      <c r="E158" s="1074"/>
      <c r="F158" s="1074"/>
    </row>
    <row r="159" spans="1:6" customFormat="1" ht="14">
      <c r="A159" s="1157"/>
      <c r="B159" s="1078"/>
      <c r="C159" s="1081" t="s">
        <v>1438</v>
      </c>
      <c r="D159" s="1082">
        <v>1</v>
      </c>
      <c r="E159" s="1083"/>
      <c r="F159" s="1083">
        <f>D159*E159</f>
        <v>0</v>
      </c>
    </row>
    <row r="160" spans="1:6" customFormat="1" ht="14">
      <c r="A160" s="1157"/>
      <c r="B160" s="1084"/>
      <c r="C160" s="1085"/>
      <c r="D160" s="1086"/>
      <c r="E160" s="1083"/>
      <c r="F160" s="1087"/>
    </row>
    <row r="161" spans="1:6" customFormat="1" ht="14">
      <c r="A161" s="1157">
        <v>15</v>
      </c>
      <c r="B161" s="1092" t="s">
        <v>2717</v>
      </c>
      <c r="C161" s="1085"/>
      <c r="D161" s="1086"/>
      <c r="E161" s="1083"/>
      <c r="F161" s="1087"/>
    </row>
    <row r="162" spans="1:6" customFormat="1" ht="84">
      <c r="A162" s="1157"/>
      <c r="B162" s="1079" t="s">
        <v>2718</v>
      </c>
      <c r="C162" s="1085"/>
      <c r="D162" s="1086"/>
      <c r="E162" s="1083"/>
      <c r="F162" s="1087"/>
    </row>
    <row r="163" spans="1:6" customFormat="1" ht="14">
      <c r="A163" s="1157" t="s">
        <v>2719</v>
      </c>
      <c r="B163" s="1079" t="s">
        <v>2720</v>
      </c>
      <c r="C163" s="1097" t="s">
        <v>2721</v>
      </c>
      <c r="D163" s="1098">
        <v>45</v>
      </c>
      <c r="E163" s="1099"/>
      <c r="F163" s="1099">
        <f>D163*E163</f>
        <v>0</v>
      </c>
    </row>
    <row r="164" spans="1:6" customFormat="1" ht="14">
      <c r="A164" s="1157"/>
      <c r="B164" s="1084"/>
      <c r="C164" s="1085"/>
      <c r="D164" s="1086"/>
      <c r="E164" s="1083"/>
      <c r="F164" s="1087"/>
    </row>
    <row r="165" spans="1:6" customFormat="1" ht="87.75" customHeight="1">
      <c r="A165" s="1157"/>
      <c r="B165" s="1077" t="s">
        <v>2722</v>
      </c>
      <c r="C165" s="1085"/>
      <c r="D165" s="1086"/>
      <c r="E165" s="1083"/>
      <c r="F165" s="1087"/>
    </row>
    <row r="166" spans="1:6" customFormat="1" ht="14">
      <c r="A166" s="1157" t="s">
        <v>2723</v>
      </c>
      <c r="B166" s="1079" t="s">
        <v>2724</v>
      </c>
      <c r="C166" s="1097" t="s">
        <v>2721</v>
      </c>
      <c r="D166" s="1098">
        <v>45</v>
      </c>
      <c r="E166" s="1099"/>
      <c r="F166" s="1099">
        <f>D166*E166</f>
        <v>0</v>
      </c>
    </row>
    <row r="167" spans="1:6" customFormat="1" ht="14">
      <c r="A167" s="1157"/>
      <c r="B167" s="1084"/>
      <c r="C167" s="1085"/>
      <c r="D167" s="1086"/>
      <c r="E167" s="1083"/>
      <c r="F167" s="1087"/>
    </row>
    <row r="168" spans="1:6" customFormat="1" ht="84">
      <c r="A168" s="1157">
        <v>7</v>
      </c>
      <c r="B168" s="1079" t="s">
        <v>2725</v>
      </c>
      <c r="C168" s="1085"/>
      <c r="D168" s="1086"/>
      <c r="E168" s="1083"/>
      <c r="F168" s="1087"/>
    </row>
    <row r="169" spans="1:6" customFormat="1" ht="14">
      <c r="A169" s="1157"/>
      <c r="B169" s="1084"/>
      <c r="C169" s="1097" t="s">
        <v>2721</v>
      </c>
      <c r="D169" s="1098">
        <v>45</v>
      </c>
      <c r="E169" s="1099"/>
      <c r="F169" s="1099">
        <f>D169*E169</f>
        <v>0</v>
      </c>
    </row>
    <row r="170" spans="1:6" customFormat="1" ht="14">
      <c r="A170" s="1157"/>
      <c r="B170" s="1084"/>
      <c r="C170" s="1085"/>
      <c r="D170" s="1086"/>
      <c r="E170" s="1083"/>
      <c r="F170" s="1087"/>
    </row>
    <row r="171" spans="1:6" customFormat="1" ht="14">
      <c r="A171" s="1157">
        <v>16</v>
      </c>
      <c r="B171" s="1084" t="s">
        <v>2726</v>
      </c>
      <c r="C171" s="1085"/>
      <c r="D171" s="1086"/>
      <c r="E171" s="1083"/>
      <c r="F171" s="1087"/>
    </row>
    <row r="172" spans="1:6" customFormat="1" ht="14">
      <c r="A172" s="1157"/>
      <c r="B172" s="1079" t="s">
        <v>2727</v>
      </c>
      <c r="C172" s="1085"/>
      <c r="D172" s="1086"/>
      <c r="E172" s="1083"/>
      <c r="F172" s="1087"/>
    </row>
    <row r="173" spans="1:6" customFormat="1" ht="14">
      <c r="A173" s="1157"/>
      <c r="B173" s="1084"/>
      <c r="C173" s="1097" t="s">
        <v>394</v>
      </c>
      <c r="D173" s="1098">
        <v>4</v>
      </c>
      <c r="E173" s="1099"/>
      <c r="F173" s="1099">
        <f>D173*E173</f>
        <v>0</v>
      </c>
    </row>
    <row r="174" spans="1:6" customFormat="1" ht="14">
      <c r="A174" s="1157"/>
      <c r="B174" s="1084"/>
      <c r="C174" s="1085"/>
      <c r="D174" s="1086"/>
      <c r="E174" s="1083"/>
      <c r="F174" s="1087"/>
    </row>
    <row r="175" spans="1:6" customFormat="1" ht="14">
      <c r="A175" s="1157">
        <v>17</v>
      </c>
      <c r="B175" s="1084" t="s">
        <v>2728</v>
      </c>
      <c r="C175" s="1085"/>
      <c r="D175" s="1086"/>
      <c r="E175" s="1083"/>
      <c r="F175" s="1087"/>
    </row>
    <row r="176" spans="1:6" customFormat="1" ht="102" customHeight="1">
      <c r="A176" s="1157"/>
      <c r="B176" s="1079" t="s">
        <v>2729</v>
      </c>
      <c r="C176" s="1085"/>
      <c r="D176" s="1086"/>
      <c r="E176" s="1083"/>
      <c r="F176" s="1087"/>
    </row>
    <row r="177" spans="1:6" customFormat="1" ht="14">
      <c r="A177" s="1157"/>
      <c r="B177" s="1084"/>
      <c r="C177" s="1081" t="s">
        <v>1438</v>
      </c>
      <c r="D177" s="1082">
        <v>1</v>
      </c>
      <c r="E177" s="1083"/>
      <c r="F177" s="1083">
        <f>D177*E177</f>
        <v>0</v>
      </c>
    </row>
    <row r="178" spans="1:6" customFormat="1" ht="14">
      <c r="A178" s="1157"/>
      <c r="B178" s="1084"/>
      <c r="C178" s="1085"/>
      <c r="D178" s="1086"/>
      <c r="E178" s="1083"/>
      <c r="F178" s="1087"/>
    </row>
    <row r="179" spans="1:6" customFormat="1" ht="140">
      <c r="A179" s="1157">
        <v>18</v>
      </c>
      <c r="B179" s="1157" t="s">
        <v>2730</v>
      </c>
      <c r="C179" s="1085"/>
      <c r="D179" s="1086"/>
      <c r="E179" s="1083"/>
      <c r="F179" s="1087"/>
    </row>
    <row r="180" spans="1:6" customFormat="1" ht="14">
      <c r="A180" s="1157"/>
      <c r="B180" s="1084" t="s">
        <v>2731</v>
      </c>
      <c r="C180" s="1097" t="s">
        <v>2721</v>
      </c>
      <c r="D180" s="1098">
        <v>8</v>
      </c>
      <c r="E180" s="1099"/>
      <c r="F180" s="1099">
        <f>D180*E180</f>
        <v>0</v>
      </c>
    </row>
    <row r="181" spans="1:6" customFormat="1" ht="14">
      <c r="A181" s="1157"/>
      <c r="B181" s="1084"/>
      <c r="C181" s="1085"/>
      <c r="D181" s="1086"/>
      <c r="E181" s="1083"/>
      <c r="F181" s="1087"/>
    </row>
    <row r="182" spans="1:6" customFormat="1" ht="42">
      <c r="A182" s="1157">
        <v>19</v>
      </c>
      <c r="B182" s="1157" t="s">
        <v>2732</v>
      </c>
      <c r="C182" s="1072"/>
      <c r="D182" s="1095"/>
      <c r="E182" s="1074"/>
      <c r="F182" s="1074"/>
    </row>
    <row r="183" spans="1:6" customFormat="1" ht="14">
      <c r="A183" s="1157"/>
      <c r="B183" s="1078"/>
      <c r="C183" s="1081" t="s">
        <v>2613</v>
      </c>
      <c r="D183" s="1098">
        <v>2</v>
      </c>
      <c r="E183" s="1083"/>
      <c r="F183" s="1083">
        <f>D183*E183</f>
        <v>0</v>
      </c>
    </row>
    <row r="184" spans="1:6" customFormat="1" ht="14">
      <c r="A184" s="1157"/>
      <c r="B184" s="1078"/>
      <c r="C184" s="1072"/>
      <c r="D184" s="1086"/>
      <c r="E184" s="1083"/>
      <c r="F184" s="1087"/>
    </row>
    <row r="185" spans="1:6" customFormat="1" ht="28">
      <c r="A185" s="1157">
        <v>20</v>
      </c>
      <c r="B185" s="1157" t="s">
        <v>2733</v>
      </c>
      <c r="C185" s="1072"/>
      <c r="D185" s="1086"/>
      <c r="E185" s="1083"/>
      <c r="F185" s="1087"/>
    </row>
    <row r="186" spans="1:6" customFormat="1" ht="14">
      <c r="A186" s="1157"/>
      <c r="B186" s="1078"/>
      <c r="C186" s="1081" t="s">
        <v>1438</v>
      </c>
      <c r="D186" s="1098">
        <v>1</v>
      </c>
      <c r="E186" s="1099"/>
      <c r="F186" s="1099">
        <f>D186*E186</f>
        <v>0</v>
      </c>
    </row>
    <row r="187" spans="1:6" customFormat="1" ht="14">
      <c r="A187" s="1157"/>
      <c r="B187" s="1078"/>
      <c r="C187" s="1081"/>
      <c r="D187" s="1098"/>
      <c r="E187" s="1099"/>
      <c r="F187" s="1099"/>
    </row>
    <row r="188" spans="1:6" customFormat="1" ht="144" customHeight="1">
      <c r="A188" s="1157">
        <v>21</v>
      </c>
      <c r="B188" s="1079" t="s">
        <v>2652</v>
      </c>
      <c r="C188" s="1081"/>
      <c r="D188" s="1098"/>
      <c r="E188" s="1099"/>
      <c r="F188" s="1099"/>
    </row>
    <row r="189" spans="1:6" customFormat="1" ht="42">
      <c r="A189" s="1157"/>
      <c r="B189" s="1079" t="s">
        <v>2653</v>
      </c>
      <c r="C189" s="1081"/>
      <c r="D189" s="1098"/>
      <c r="E189" s="1099"/>
      <c r="F189" s="1099"/>
    </row>
    <row r="190" spans="1:6" customFormat="1" ht="84">
      <c r="A190" s="1157"/>
      <c r="B190" s="1079" t="s">
        <v>2654</v>
      </c>
      <c r="C190" s="1081"/>
      <c r="D190" s="1098"/>
      <c r="E190" s="1099"/>
      <c r="F190" s="1099"/>
    </row>
    <row r="191" spans="1:6" customFormat="1" ht="28">
      <c r="A191" s="1157"/>
      <c r="B191" s="1084" t="s">
        <v>3454</v>
      </c>
      <c r="C191" s="1081"/>
      <c r="D191" s="1098"/>
      <c r="E191" s="1099"/>
      <c r="F191" s="1099"/>
    </row>
    <row r="192" spans="1:6" customFormat="1" ht="28">
      <c r="A192" s="1157"/>
      <c r="B192" s="1079" t="s">
        <v>2655</v>
      </c>
      <c r="C192" s="1081"/>
      <c r="D192" s="1098"/>
      <c r="E192" s="1099"/>
      <c r="F192" s="1099"/>
    </row>
    <row r="193" spans="1:6" customFormat="1" ht="15" customHeight="1">
      <c r="A193" s="1157">
        <v>21.1</v>
      </c>
      <c r="B193" s="1084" t="s">
        <v>3387</v>
      </c>
      <c r="C193" s="1081"/>
      <c r="D193" s="1098"/>
      <c r="E193" s="1099"/>
      <c r="F193" s="1099"/>
    </row>
    <row r="194" spans="1:6" customFormat="1" ht="14">
      <c r="A194" s="1157"/>
      <c r="B194" s="1100" t="s">
        <v>2656</v>
      </c>
      <c r="C194" s="1081"/>
      <c r="D194" s="1098"/>
      <c r="E194" s="1099"/>
      <c r="F194" s="1099"/>
    </row>
    <row r="195" spans="1:6" customFormat="1" ht="14">
      <c r="A195" s="1157"/>
      <c r="B195" s="1100" t="s">
        <v>2734</v>
      </c>
      <c r="C195" s="1081"/>
      <c r="D195" s="1098"/>
      <c r="E195" s="1099"/>
      <c r="F195" s="1099"/>
    </row>
    <row r="196" spans="1:6" customFormat="1" ht="14">
      <c r="A196" s="1157"/>
      <c r="B196" s="1100" t="s">
        <v>2657</v>
      </c>
      <c r="C196" s="1081"/>
      <c r="D196" s="1098"/>
      <c r="E196" s="1099"/>
      <c r="F196" s="1099"/>
    </row>
    <row r="197" spans="1:6" customFormat="1" ht="14">
      <c r="A197" s="1157"/>
      <c r="B197" s="1100" t="s">
        <v>2735</v>
      </c>
      <c r="C197" s="1081"/>
      <c r="D197" s="1098"/>
      <c r="E197" s="1099"/>
      <c r="F197" s="1099"/>
    </row>
    <row r="198" spans="1:6" customFormat="1" ht="14">
      <c r="A198" s="1157"/>
      <c r="B198" s="1100" t="s">
        <v>2736</v>
      </c>
      <c r="C198" s="1081"/>
      <c r="D198" s="1098"/>
      <c r="E198" s="1099"/>
      <c r="F198" s="1099"/>
    </row>
    <row r="199" spans="1:6" customFormat="1" ht="14">
      <c r="A199" s="1157"/>
      <c r="B199" s="1100" t="s">
        <v>2737</v>
      </c>
      <c r="C199" s="1081"/>
      <c r="D199" s="1098"/>
      <c r="E199" s="1099"/>
      <c r="F199" s="1099"/>
    </row>
    <row r="200" spans="1:6" customFormat="1" ht="14">
      <c r="A200" s="1157"/>
      <c r="B200" s="1100" t="s">
        <v>2661</v>
      </c>
      <c r="C200" s="1081"/>
      <c r="D200" s="1098"/>
      <c r="E200" s="1099"/>
      <c r="F200" s="1099"/>
    </row>
    <row r="201" spans="1:6" customFormat="1" ht="14">
      <c r="A201" s="1157"/>
      <c r="B201" s="1100" t="s">
        <v>2662</v>
      </c>
      <c r="C201" s="1081"/>
      <c r="D201" s="1098"/>
      <c r="E201" s="1099"/>
      <c r="F201" s="1099"/>
    </row>
    <row r="202" spans="1:6" customFormat="1" ht="14">
      <c r="A202" s="1157"/>
      <c r="B202" s="1100" t="s">
        <v>2738</v>
      </c>
      <c r="C202" s="1081"/>
      <c r="D202" s="1098"/>
      <c r="E202" s="1099"/>
      <c r="F202" s="1099"/>
    </row>
    <row r="203" spans="1:6" customFormat="1" ht="14">
      <c r="A203" s="1157"/>
      <c r="B203" s="1100" t="s">
        <v>2739</v>
      </c>
      <c r="C203" s="1081"/>
      <c r="D203" s="1098"/>
      <c r="E203" s="1099"/>
      <c r="F203" s="1099"/>
    </row>
    <row r="204" spans="1:6" customFormat="1" ht="14">
      <c r="A204" s="1157"/>
      <c r="B204" s="1100" t="s">
        <v>2740</v>
      </c>
      <c r="C204" s="1081"/>
      <c r="D204" s="1098"/>
      <c r="E204" s="1099"/>
      <c r="F204" s="1099"/>
    </row>
    <row r="205" spans="1:6" customFormat="1" ht="14">
      <c r="A205" s="1157"/>
      <c r="B205" s="1100" t="s">
        <v>2666</v>
      </c>
      <c r="C205" s="1081"/>
      <c r="D205" s="1098"/>
      <c r="E205" s="1099"/>
      <c r="F205" s="1099"/>
    </row>
    <row r="206" spans="1:6" customFormat="1" ht="14">
      <c r="A206" s="1157"/>
      <c r="B206" s="1100" t="s">
        <v>2667</v>
      </c>
      <c r="C206" s="1081"/>
      <c r="D206" s="1098"/>
      <c r="E206" s="1099"/>
      <c r="F206" s="1099"/>
    </row>
    <row r="207" spans="1:6" customFormat="1" ht="14">
      <c r="A207" s="1157"/>
      <c r="B207" s="1100" t="s">
        <v>2741</v>
      </c>
      <c r="C207" s="1081"/>
      <c r="D207" s="1098"/>
      <c r="E207" s="1099"/>
      <c r="F207" s="1099"/>
    </row>
    <row r="208" spans="1:6" customFormat="1" ht="14">
      <c r="A208" s="1157"/>
      <c r="B208" s="1100" t="s">
        <v>2742</v>
      </c>
      <c r="C208" s="1081"/>
      <c r="D208" s="1098"/>
      <c r="E208" s="1099"/>
      <c r="F208" s="1099"/>
    </row>
    <row r="209" spans="1:6" customFormat="1" ht="28">
      <c r="A209" s="1157"/>
      <c r="B209" s="1100" t="s">
        <v>2743</v>
      </c>
      <c r="C209" s="1081"/>
      <c r="D209" s="1098"/>
      <c r="E209" s="1099"/>
      <c r="F209" s="1099"/>
    </row>
    <row r="210" spans="1:6" customFormat="1" ht="14">
      <c r="A210" s="1157"/>
      <c r="B210" s="1100" t="s">
        <v>2671</v>
      </c>
      <c r="C210" s="1081"/>
      <c r="D210" s="1098"/>
      <c r="E210" s="1099"/>
      <c r="F210" s="1099"/>
    </row>
    <row r="211" spans="1:6" customFormat="1" ht="14">
      <c r="A211" s="1157"/>
      <c r="B211" s="1100" t="s">
        <v>2672</v>
      </c>
      <c r="C211" s="1081"/>
      <c r="D211" s="1098"/>
      <c r="E211" s="1099"/>
      <c r="F211" s="1099"/>
    </row>
    <row r="212" spans="1:6" customFormat="1" ht="14">
      <c r="A212" s="1157"/>
      <c r="B212" s="1100" t="s">
        <v>2744</v>
      </c>
      <c r="C212" s="1081"/>
      <c r="D212" s="1098"/>
      <c r="E212" s="1099"/>
      <c r="F212" s="1099"/>
    </row>
    <row r="213" spans="1:6" customFormat="1" ht="14">
      <c r="A213" s="1157"/>
      <c r="B213" s="1078"/>
      <c r="C213" s="1081" t="s">
        <v>1438</v>
      </c>
      <c r="D213" s="1098">
        <v>1</v>
      </c>
      <c r="E213" s="1099"/>
      <c r="F213" s="1099">
        <f>D213*E213</f>
        <v>0</v>
      </c>
    </row>
    <row r="214" spans="1:6" customFormat="1" ht="14">
      <c r="A214" s="1157"/>
      <c r="B214" s="1078"/>
      <c r="C214" s="1081"/>
      <c r="D214" s="1098"/>
      <c r="E214" s="1099"/>
      <c r="F214" s="1099"/>
    </row>
    <row r="215" spans="1:6" customFormat="1" ht="84">
      <c r="A215" s="1157">
        <v>22</v>
      </c>
      <c r="B215" s="1079" t="s">
        <v>2745</v>
      </c>
      <c r="C215" s="1081"/>
      <c r="D215" s="1098"/>
      <c r="E215" s="1099"/>
      <c r="F215" s="1099"/>
    </row>
    <row r="216" spans="1:6" customFormat="1" ht="173.25" customHeight="1">
      <c r="A216" s="1157"/>
      <c r="B216" s="1084" t="s">
        <v>3455</v>
      </c>
      <c r="C216" s="1081"/>
      <c r="D216" s="1098"/>
      <c r="E216" s="1099"/>
      <c r="F216" s="1099"/>
    </row>
    <row r="217" spans="1:6" customFormat="1" ht="84">
      <c r="A217" s="1157"/>
      <c r="B217" s="1079" t="s">
        <v>2746</v>
      </c>
      <c r="C217" s="1081"/>
      <c r="D217" s="1098"/>
      <c r="E217" s="1099"/>
      <c r="F217" s="1099"/>
    </row>
    <row r="218" spans="1:6" customFormat="1" ht="213.75" customHeight="1">
      <c r="A218" s="1157"/>
      <c r="B218" s="1079" t="s">
        <v>2747</v>
      </c>
      <c r="C218" s="1081"/>
      <c r="D218" s="1098"/>
      <c r="E218" s="1099"/>
      <c r="F218" s="1099"/>
    </row>
    <row r="219" spans="1:6" customFormat="1" ht="28">
      <c r="A219" s="1157"/>
      <c r="B219" s="1079" t="s">
        <v>2655</v>
      </c>
      <c r="C219" s="1081"/>
      <c r="D219" s="1098"/>
      <c r="E219" s="1099"/>
      <c r="F219" s="1099"/>
    </row>
    <row r="220" spans="1:6" customFormat="1" ht="14">
      <c r="A220" s="1157"/>
      <c r="B220" s="1174" t="s">
        <v>3388</v>
      </c>
      <c r="C220" s="1081"/>
      <c r="D220" s="1098"/>
      <c r="E220" s="1099"/>
      <c r="F220" s="1099"/>
    </row>
    <row r="221" spans="1:6" customFormat="1" ht="28">
      <c r="A221" s="1157"/>
      <c r="B221" s="1079" t="s">
        <v>2748</v>
      </c>
      <c r="C221" s="1081"/>
      <c r="D221" s="1098"/>
      <c r="E221" s="1099"/>
      <c r="F221" s="1099"/>
    </row>
    <row r="222" spans="1:6" customFormat="1" ht="14">
      <c r="A222" s="1157"/>
      <c r="B222" s="1079" t="s">
        <v>2656</v>
      </c>
      <c r="C222" s="1081"/>
      <c r="D222" s="1098"/>
      <c r="E222" s="1099"/>
      <c r="F222" s="1099"/>
    </row>
    <row r="223" spans="1:6" customFormat="1" ht="14">
      <c r="A223" s="1157"/>
      <c r="B223" s="1079" t="s">
        <v>2749</v>
      </c>
      <c r="C223" s="1081"/>
      <c r="D223" s="1098"/>
      <c r="E223" s="1099"/>
      <c r="F223" s="1099"/>
    </row>
    <row r="224" spans="1:6" customFormat="1" ht="14">
      <c r="A224" s="1157"/>
      <c r="B224" s="1079" t="s">
        <v>2657</v>
      </c>
      <c r="C224" s="1081"/>
      <c r="D224" s="1098"/>
      <c r="E224" s="1099"/>
      <c r="F224" s="1099"/>
    </row>
    <row r="225" spans="1:6" customFormat="1" ht="16.5" customHeight="1">
      <c r="A225" s="1157"/>
      <c r="B225" s="1079" t="s">
        <v>2750</v>
      </c>
      <c r="C225" s="1081"/>
      <c r="D225" s="1098"/>
      <c r="E225" s="1099"/>
      <c r="F225" s="1099"/>
    </row>
    <row r="226" spans="1:6" customFormat="1" ht="14">
      <c r="A226" s="1157"/>
      <c r="B226" s="1079" t="s">
        <v>2751</v>
      </c>
      <c r="C226" s="1081"/>
      <c r="D226" s="1098"/>
      <c r="E226" s="1099"/>
      <c r="F226" s="1099"/>
    </row>
    <row r="227" spans="1:6" customFormat="1" ht="14">
      <c r="A227" s="1157"/>
      <c r="B227" s="1079" t="s">
        <v>2661</v>
      </c>
      <c r="C227" s="1081"/>
      <c r="D227" s="1098"/>
      <c r="E227" s="1099"/>
      <c r="F227" s="1099"/>
    </row>
    <row r="228" spans="1:6" customFormat="1" ht="14">
      <c r="A228" s="1157"/>
      <c r="B228" s="1079" t="s">
        <v>2662</v>
      </c>
      <c r="C228" s="1081"/>
      <c r="D228" s="1098"/>
      <c r="E228" s="1099"/>
      <c r="F228" s="1099"/>
    </row>
    <row r="229" spans="1:6" customFormat="1" ht="14">
      <c r="A229" s="1157"/>
      <c r="B229" s="1079" t="s">
        <v>2752</v>
      </c>
      <c r="C229" s="1081"/>
      <c r="D229" s="1098"/>
      <c r="E229" s="1099"/>
      <c r="F229" s="1099"/>
    </row>
    <row r="230" spans="1:6" customFormat="1" ht="14">
      <c r="A230" s="1157"/>
      <c r="B230" s="1079" t="s">
        <v>2663</v>
      </c>
      <c r="C230" s="1081"/>
      <c r="D230" s="1098"/>
      <c r="E230" s="1099"/>
      <c r="F230" s="1099"/>
    </row>
    <row r="231" spans="1:6" customFormat="1" ht="15" customHeight="1">
      <c r="A231" s="1157"/>
      <c r="B231" s="1079" t="s">
        <v>2753</v>
      </c>
      <c r="C231" s="1081"/>
      <c r="D231" s="1098"/>
      <c r="E231" s="1099"/>
      <c r="F231" s="1099"/>
    </row>
    <row r="232" spans="1:6" customFormat="1" ht="14">
      <c r="A232" s="1157"/>
      <c r="B232" s="1079" t="s">
        <v>2754</v>
      </c>
      <c r="C232" s="1081"/>
      <c r="D232" s="1098"/>
      <c r="E232" s="1099"/>
      <c r="F232" s="1099"/>
    </row>
    <row r="233" spans="1:6" customFormat="1" ht="14">
      <c r="A233" s="1157"/>
      <c r="B233" s="1079" t="s">
        <v>2666</v>
      </c>
      <c r="C233" s="1081"/>
      <c r="D233" s="1098"/>
      <c r="E233" s="1099"/>
      <c r="F233" s="1099"/>
    </row>
    <row r="234" spans="1:6" customFormat="1" ht="14">
      <c r="A234" s="1157"/>
      <c r="B234" s="1079" t="s">
        <v>2667</v>
      </c>
      <c r="C234" s="1081"/>
      <c r="D234" s="1098"/>
      <c r="E234" s="1099"/>
      <c r="F234" s="1099"/>
    </row>
    <row r="235" spans="1:6" customFormat="1" ht="14">
      <c r="A235" s="1157"/>
      <c r="B235" s="1079" t="s">
        <v>2755</v>
      </c>
      <c r="C235" s="1081"/>
      <c r="D235" s="1098"/>
      <c r="E235" s="1099"/>
      <c r="F235" s="1099"/>
    </row>
    <row r="236" spans="1:6" customFormat="1" ht="14">
      <c r="A236" s="1157"/>
      <c r="B236" s="1079" t="s">
        <v>2756</v>
      </c>
      <c r="C236" s="1081"/>
      <c r="D236" s="1098"/>
      <c r="E236" s="1099"/>
      <c r="F236" s="1099"/>
    </row>
    <row r="237" spans="1:6" customFormat="1" ht="14">
      <c r="A237" s="1157"/>
      <c r="B237" s="1079" t="s">
        <v>2757</v>
      </c>
      <c r="C237" s="1081"/>
      <c r="D237" s="1098"/>
      <c r="E237" s="1099"/>
      <c r="F237" s="1099"/>
    </row>
    <row r="238" spans="1:6" customFormat="1" ht="14">
      <c r="A238" s="1157"/>
      <c r="B238" s="1079" t="s">
        <v>2758</v>
      </c>
      <c r="C238" s="1081"/>
      <c r="D238" s="1098"/>
      <c r="E238" s="1099"/>
      <c r="F238" s="1099"/>
    </row>
    <row r="239" spans="1:6" customFormat="1" ht="14">
      <c r="A239" s="1157"/>
      <c r="B239" s="1079" t="s">
        <v>2759</v>
      </c>
      <c r="C239" s="1081"/>
      <c r="D239" s="1098"/>
      <c r="E239" s="1099"/>
      <c r="F239" s="1099"/>
    </row>
    <row r="240" spans="1:6" customFormat="1" ht="28">
      <c r="A240" s="1157"/>
      <c r="B240" s="1079" t="s">
        <v>2760</v>
      </c>
      <c r="C240" s="1081"/>
      <c r="D240" s="1098"/>
      <c r="E240" s="1099"/>
      <c r="F240" s="1099"/>
    </row>
    <row r="241" spans="1:6" customFormat="1" ht="28">
      <c r="A241" s="1157"/>
      <c r="B241" s="1079" t="s">
        <v>2761</v>
      </c>
      <c r="C241" s="1081"/>
      <c r="D241" s="1098"/>
      <c r="E241" s="1099"/>
      <c r="F241" s="1099"/>
    </row>
    <row r="242" spans="1:6" customFormat="1" ht="14">
      <c r="A242" s="1157"/>
      <c r="B242" s="1079" t="s">
        <v>2762</v>
      </c>
      <c r="C242" s="1081"/>
      <c r="D242" s="1098"/>
      <c r="E242" s="1099"/>
      <c r="F242" s="1099"/>
    </row>
    <row r="243" spans="1:6" customFormat="1" ht="14">
      <c r="A243" s="1157"/>
      <c r="B243" s="1079" t="s">
        <v>2763</v>
      </c>
      <c r="C243" s="1081"/>
      <c r="D243" s="1098"/>
      <c r="E243" s="1099"/>
      <c r="F243" s="1099"/>
    </row>
    <row r="244" spans="1:6" customFormat="1" ht="14">
      <c r="A244" s="1157"/>
      <c r="B244" s="1079" t="s">
        <v>2764</v>
      </c>
      <c r="C244" s="1081"/>
      <c r="D244" s="1098"/>
      <c r="E244" s="1099"/>
      <c r="F244" s="1099"/>
    </row>
    <row r="245" spans="1:6" customFormat="1" ht="14">
      <c r="A245" s="1157"/>
      <c r="B245" s="1078"/>
      <c r="C245" s="1081" t="s">
        <v>1438</v>
      </c>
      <c r="D245" s="1098">
        <v>1</v>
      </c>
      <c r="E245" s="1099"/>
      <c r="F245" s="1099">
        <f>D245*E245</f>
        <v>0</v>
      </c>
    </row>
    <row r="246" spans="1:6" customFormat="1" ht="14">
      <c r="A246" s="1157"/>
      <c r="B246" s="1078"/>
      <c r="C246" s="1081"/>
      <c r="D246" s="1098"/>
      <c r="E246" s="1099"/>
      <c r="F246" s="1099"/>
    </row>
    <row r="247" spans="1:6" customFormat="1" ht="14">
      <c r="A247" s="1157">
        <v>22.1</v>
      </c>
      <c r="B247" s="1164" t="s">
        <v>3389</v>
      </c>
      <c r="C247" s="1081"/>
      <c r="D247" s="1098"/>
      <c r="E247" s="1099"/>
      <c r="F247" s="1099"/>
    </row>
    <row r="248" spans="1:6" customFormat="1" ht="28">
      <c r="A248" s="1157"/>
      <c r="B248" s="1079" t="s">
        <v>2748</v>
      </c>
      <c r="C248" s="1081"/>
      <c r="D248" s="1098"/>
      <c r="E248" s="1099"/>
      <c r="F248" s="1099"/>
    </row>
    <row r="249" spans="1:6" customFormat="1" ht="14">
      <c r="A249" s="1157"/>
      <c r="B249" s="1079" t="s">
        <v>2656</v>
      </c>
      <c r="C249" s="1081"/>
      <c r="D249" s="1098"/>
      <c r="E249" s="1099"/>
      <c r="F249" s="1099"/>
    </row>
    <row r="250" spans="1:6" customFormat="1" ht="14">
      <c r="A250" s="1157"/>
      <c r="B250" s="1079" t="s">
        <v>2765</v>
      </c>
      <c r="C250" s="1081"/>
      <c r="D250" s="1098"/>
      <c r="E250" s="1099"/>
      <c r="F250" s="1099"/>
    </row>
    <row r="251" spans="1:6" customFormat="1" ht="14">
      <c r="A251" s="1157"/>
      <c r="B251" s="1079" t="s">
        <v>2657</v>
      </c>
      <c r="C251" s="1081"/>
      <c r="D251" s="1098"/>
      <c r="E251" s="1099"/>
      <c r="F251" s="1099"/>
    </row>
    <row r="252" spans="1:6" customFormat="1" ht="28">
      <c r="A252" s="1157"/>
      <c r="B252" s="1079" t="s">
        <v>2766</v>
      </c>
      <c r="C252" s="1081"/>
      <c r="D252" s="1098"/>
      <c r="E252" s="1099"/>
      <c r="F252" s="1099"/>
    </row>
    <row r="253" spans="1:6" customFormat="1" ht="14">
      <c r="A253" s="1157"/>
      <c r="B253" s="1079" t="s">
        <v>2767</v>
      </c>
      <c r="C253" s="1081"/>
      <c r="D253" s="1098"/>
      <c r="E253" s="1099"/>
      <c r="F253" s="1099"/>
    </row>
    <row r="254" spans="1:6" customFormat="1" ht="14">
      <c r="A254" s="1157"/>
      <c r="B254" s="1079" t="s">
        <v>2661</v>
      </c>
      <c r="C254" s="1081"/>
      <c r="D254" s="1098"/>
      <c r="E254" s="1099"/>
      <c r="F254" s="1099"/>
    </row>
    <row r="255" spans="1:6" customFormat="1" ht="14">
      <c r="A255" s="1157"/>
      <c r="B255" s="1079" t="s">
        <v>2662</v>
      </c>
      <c r="C255" s="1081"/>
      <c r="D255" s="1098"/>
      <c r="E255" s="1099"/>
      <c r="F255" s="1099"/>
    </row>
    <row r="256" spans="1:6" customFormat="1" ht="14">
      <c r="A256" s="1157"/>
      <c r="B256" s="1079" t="s">
        <v>2768</v>
      </c>
      <c r="C256" s="1081"/>
      <c r="D256" s="1098"/>
      <c r="E256" s="1099"/>
      <c r="F256" s="1099"/>
    </row>
    <row r="257" spans="1:6" customFormat="1" ht="14">
      <c r="A257" s="1157"/>
      <c r="B257" s="1079" t="s">
        <v>2769</v>
      </c>
      <c r="C257" s="1081"/>
      <c r="D257" s="1098"/>
      <c r="E257" s="1099"/>
      <c r="F257" s="1099"/>
    </row>
    <row r="258" spans="1:6" customFormat="1" ht="28">
      <c r="A258" s="1157"/>
      <c r="B258" s="1079" t="s">
        <v>2770</v>
      </c>
      <c r="C258" s="1081"/>
      <c r="D258" s="1098"/>
      <c r="E258" s="1099"/>
      <c r="F258" s="1099"/>
    </row>
    <row r="259" spans="1:6" customFormat="1" ht="14">
      <c r="A259" s="1157"/>
      <c r="B259" s="1079" t="s">
        <v>2771</v>
      </c>
      <c r="C259" s="1081"/>
      <c r="D259" s="1098"/>
      <c r="E259" s="1099"/>
      <c r="F259" s="1099"/>
    </row>
    <row r="260" spans="1:6" customFormat="1" ht="14">
      <c r="A260" s="1157"/>
      <c r="B260" s="1079" t="s">
        <v>2666</v>
      </c>
      <c r="C260" s="1081"/>
      <c r="D260" s="1098"/>
      <c r="E260" s="1099"/>
      <c r="F260" s="1099"/>
    </row>
    <row r="261" spans="1:6" customFormat="1" ht="14">
      <c r="A261" s="1157"/>
      <c r="B261" s="1079" t="s">
        <v>2667</v>
      </c>
      <c r="C261" s="1081"/>
      <c r="D261" s="1098"/>
      <c r="E261" s="1099"/>
      <c r="F261" s="1099"/>
    </row>
    <row r="262" spans="1:6" customFormat="1" ht="14">
      <c r="A262" s="1157"/>
      <c r="B262" s="1079" t="s">
        <v>2772</v>
      </c>
      <c r="C262" s="1081"/>
      <c r="D262" s="1098"/>
      <c r="E262" s="1099"/>
      <c r="F262" s="1099"/>
    </row>
    <row r="263" spans="1:6" customFormat="1" ht="14">
      <c r="A263" s="1157"/>
      <c r="B263" s="1079" t="s">
        <v>2756</v>
      </c>
      <c r="C263" s="1081"/>
      <c r="D263" s="1098"/>
      <c r="E263" s="1099"/>
      <c r="F263" s="1099"/>
    </row>
    <row r="264" spans="1:6" customFormat="1" ht="14">
      <c r="A264" s="1157"/>
      <c r="B264" s="1079" t="s">
        <v>2773</v>
      </c>
      <c r="C264" s="1081"/>
      <c r="D264" s="1098"/>
      <c r="E264" s="1099"/>
      <c r="F264" s="1099"/>
    </row>
    <row r="265" spans="1:6" customFormat="1" ht="14">
      <c r="A265" s="1157"/>
      <c r="B265" s="1079" t="s">
        <v>2774</v>
      </c>
      <c r="C265" s="1081"/>
      <c r="D265" s="1098"/>
      <c r="E265" s="1099"/>
      <c r="F265" s="1099"/>
    </row>
    <row r="266" spans="1:6" customFormat="1" ht="14">
      <c r="A266" s="1157"/>
      <c r="B266" s="1079" t="s">
        <v>2775</v>
      </c>
      <c r="C266" s="1081"/>
      <c r="D266" s="1098"/>
      <c r="E266" s="1099"/>
      <c r="F266" s="1099"/>
    </row>
    <row r="267" spans="1:6" customFormat="1" ht="28">
      <c r="A267" s="1157"/>
      <c r="B267" s="1079" t="s">
        <v>2776</v>
      </c>
      <c r="C267" s="1081"/>
      <c r="D267" s="1098"/>
      <c r="E267" s="1099"/>
      <c r="F267" s="1099"/>
    </row>
    <row r="268" spans="1:6" customFormat="1" ht="28">
      <c r="A268" s="1157"/>
      <c r="B268" s="1079" t="s">
        <v>2777</v>
      </c>
      <c r="C268" s="1081"/>
      <c r="D268" s="1098"/>
      <c r="E268" s="1099"/>
      <c r="F268" s="1099"/>
    </row>
    <row r="269" spans="1:6" customFormat="1" ht="14">
      <c r="A269" s="1157"/>
      <c r="B269" s="1079" t="s">
        <v>2671</v>
      </c>
      <c r="C269" s="1081"/>
      <c r="D269" s="1098"/>
      <c r="E269" s="1099"/>
      <c r="F269" s="1099"/>
    </row>
    <row r="270" spans="1:6" customFormat="1" ht="14">
      <c r="A270" s="1157"/>
      <c r="B270" s="1079" t="s">
        <v>2778</v>
      </c>
      <c r="C270" s="1081"/>
      <c r="D270" s="1098"/>
      <c r="E270" s="1099"/>
      <c r="F270" s="1099"/>
    </row>
    <row r="271" spans="1:6" customFormat="1" ht="14">
      <c r="A271" s="1157"/>
      <c r="B271" s="1079" t="s">
        <v>2779</v>
      </c>
      <c r="C271" s="1081"/>
      <c r="D271" s="1098"/>
      <c r="E271" s="1099"/>
      <c r="F271" s="1099"/>
    </row>
    <row r="272" spans="1:6" customFormat="1" ht="14">
      <c r="A272" s="1157"/>
      <c r="B272" s="1078"/>
      <c r="C272" s="1081" t="s">
        <v>1438</v>
      </c>
      <c r="D272" s="1098">
        <v>4</v>
      </c>
      <c r="E272" s="1099"/>
      <c r="F272" s="1099">
        <f>D272*E272</f>
        <v>0</v>
      </c>
    </row>
    <row r="273" spans="1:6" customFormat="1" ht="14">
      <c r="A273" s="1157"/>
      <c r="B273" s="1078"/>
      <c r="C273" s="1081"/>
      <c r="D273" s="1098"/>
      <c r="E273" s="1099"/>
      <c r="F273" s="1099"/>
    </row>
    <row r="274" spans="1:6" customFormat="1" ht="14">
      <c r="A274" s="1157">
        <v>22.2</v>
      </c>
      <c r="B274" s="1164" t="s">
        <v>3390</v>
      </c>
      <c r="C274" s="1081"/>
      <c r="D274" s="1098"/>
      <c r="E274" s="1099"/>
      <c r="F274" s="1099"/>
    </row>
    <row r="275" spans="1:6" customFormat="1" ht="28">
      <c r="A275" s="1157"/>
      <c r="B275" s="1079" t="s">
        <v>2748</v>
      </c>
      <c r="C275" s="1081"/>
      <c r="D275" s="1098"/>
      <c r="E275" s="1099"/>
      <c r="F275" s="1099"/>
    </row>
    <row r="276" spans="1:6" customFormat="1" ht="14">
      <c r="A276" s="1157"/>
      <c r="B276" s="1079" t="s">
        <v>2656</v>
      </c>
      <c r="C276" s="1081"/>
      <c r="D276" s="1098"/>
      <c r="E276" s="1099"/>
      <c r="F276" s="1099"/>
    </row>
    <row r="277" spans="1:6" customFormat="1" ht="14">
      <c r="A277" s="1157"/>
      <c r="B277" s="1079" t="s">
        <v>2780</v>
      </c>
      <c r="C277" s="1081"/>
      <c r="D277" s="1098"/>
      <c r="E277" s="1099"/>
      <c r="F277" s="1099"/>
    </row>
    <row r="278" spans="1:6" customFormat="1" ht="14">
      <c r="A278" s="1157"/>
      <c r="B278" s="1079" t="s">
        <v>2657</v>
      </c>
      <c r="C278" s="1081"/>
      <c r="D278" s="1098"/>
      <c r="E278" s="1099"/>
      <c r="F278" s="1099"/>
    </row>
    <row r="279" spans="1:6" customFormat="1" ht="28">
      <c r="A279" s="1157"/>
      <c r="B279" s="1079" t="s">
        <v>2781</v>
      </c>
      <c r="C279" s="1081"/>
      <c r="D279" s="1098"/>
      <c r="E279" s="1099"/>
      <c r="F279" s="1099"/>
    </row>
    <row r="280" spans="1:6" customFormat="1" ht="14">
      <c r="A280" s="1157"/>
      <c r="B280" s="1079" t="s">
        <v>2782</v>
      </c>
      <c r="C280" s="1081"/>
      <c r="D280" s="1098"/>
      <c r="E280" s="1099"/>
      <c r="F280" s="1099"/>
    </row>
    <row r="281" spans="1:6" customFormat="1" ht="14">
      <c r="A281" s="1157"/>
      <c r="B281" s="1079" t="s">
        <v>2661</v>
      </c>
      <c r="C281" s="1081"/>
      <c r="D281" s="1098"/>
      <c r="E281" s="1099"/>
      <c r="F281" s="1099"/>
    </row>
    <row r="282" spans="1:6" customFormat="1" ht="14">
      <c r="A282" s="1157"/>
      <c r="B282" s="1079" t="s">
        <v>2662</v>
      </c>
      <c r="C282" s="1081"/>
      <c r="D282" s="1098"/>
      <c r="E282" s="1099"/>
      <c r="F282" s="1099"/>
    </row>
    <row r="283" spans="1:6" customFormat="1" ht="14">
      <c r="A283" s="1157"/>
      <c r="B283" s="1079" t="s">
        <v>2783</v>
      </c>
      <c r="C283" s="1081"/>
      <c r="D283" s="1098"/>
      <c r="E283" s="1099"/>
      <c r="F283" s="1099"/>
    </row>
    <row r="284" spans="1:6" customFormat="1" ht="14">
      <c r="A284" s="1157"/>
      <c r="B284" s="1079" t="s">
        <v>2784</v>
      </c>
      <c r="C284" s="1081"/>
      <c r="D284" s="1098"/>
      <c r="E284" s="1099"/>
      <c r="F284" s="1099"/>
    </row>
    <row r="285" spans="1:6" customFormat="1" ht="28">
      <c r="A285" s="1157"/>
      <c r="B285" s="1079" t="s">
        <v>2785</v>
      </c>
      <c r="C285" s="1081"/>
      <c r="D285" s="1098"/>
      <c r="E285" s="1099"/>
      <c r="F285" s="1099"/>
    </row>
    <row r="286" spans="1:6" customFormat="1" ht="14">
      <c r="A286" s="1157"/>
      <c r="B286" s="1079" t="s">
        <v>2754</v>
      </c>
      <c r="C286" s="1081"/>
      <c r="D286" s="1098"/>
      <c r="E286" s="1099"/>
      <c r="F286" s="1099"/>
    </row>
    <row r="287" spans="1:6" customFormat="1" ht="14">
      <c r="A287" s="1157"/>
      <c r="B287" s="1079" t="s">
        <v>2666</v>
      </c>
      <c r="C287" s="1081"/>
      <c r="D287" s="1098"/>
      <c r="E287" s="1099"/>
      <c r="F287" s="1099"/>
    </row>
    <row r="288" spans="1:6" customFormat="1" ht="14">
      <c r="A288" s="1157"/>
      <c r="B288" s="1079" t="s">
        <v>2667</v>
      </c>
      <c r="C288" s="1081"/>
      <c r="D288" s="1098"/>
      <c r="E288" s="1099"/>
      <c r="F288" s="1099"/>
    </row>
    <row r="289" spans="1:6" customFormat="1" ht="14">
      <c r="A289" s="1157"/>
      <c r="B289" s="1079" t="s">
        <v>2786</v>
      </c>
      <c r="C289" s="1081"/>
      <c r="D289" s="1098"/>
      <c r="E289" s="1099"/>
      <c r="F289" s="1099"/>
    </row>
    <row r="290" spans="1:6" customFormat="1" ht="14">
      <c r="A290" s="1157"/>
      <c r="B290" s="1079" t="s">
        <v>2756</v>
      </c>
      <c r="C290" s="1081"/>
      <c r="D290" s="1098"/>
      <c r="E290" s="1099"/>
      <c r="F290" s="1099"/>
    </row>
    <row r="291" spans="1:6" customFormat="1" ht="14">
      <c r="A291" s="1157"/>
      <c r="B291" s="1079" t="s">
        <v>2787</v>
      </c>
      <c r="C291" s="1081"/>
      <c r="D291" s="1098"/>
      <c r="E291" s="1099"/>
      <c r="F291" s="1099"/>
    </row>
    <row r="292" spans="1:6" customFormat="1" ht="14">
      <c r="A292" s="1157"/>
      <c r="B292" s="1079" t="s">
        <v>2774</v>
      </c>
      <c r="C292" s="1081"/>
      <c r="D292" s="1098"/>
      <c r="E292" s="1099"/>
      <c r="F292" s="1099"/>
    </row>
    <row r="293" spans="1:6" customFormat="1" ht="14">
      <c r="A293" s="1157"/>
      <c r="B293" s="1079" t="s">
        <v>2775</v>
      </c>
      <c r="C293" s="1081"/>
      <c r="D293" s="1098"/>
      <c r="E293" s="1099"/>
      <c r="F293" s="1099"/>
    </row>
    <row r="294" spans="1:6" customFormat="1" ht="28">
      <c r="A294" s="1157"/>
      <c r="B294" s="1079" t="s">
        <v>2788</v>
      </c>
      <c r="C294" s="1081"/>
      <c r="D294" s="1098"/>
      <c r="E294" s="1099"/>
      <c r="F294" s="1099"/>
    </row>
    <row r="295" spans="1:6" customFormat="1" ht="28">
      <c r="A295" s="1157"/>
      <c r="B295" s="1079" t="s">
        <v>2789</v>
      </c>
      <c r="C295" s="1081"/>
      <c r="D295" s="1098"/>
      <c r="E295" s="1099"/>
      <c r="F295" s="1099"/>
    </row>
    <row r="296" spans="1:6" customFormat="1" ht="14">
      <c r="A296" s="1157"/>
      <c r="B296" s="1079" t="s">
        <v>2671</v>
      </c>
      <c r="C296" s="1081"/>
      <c r="D296" s="1098"/>
      <c r="E296" s="1099"/>
      <c r="F296" s="1099"/>
    </row>
    <row r="297" spans="1:6" customFormat="1" ht="14">
      <c r="A297" s="1157"/>
      <c r="B297" s="1079" t="s">
        <v>2790</v>
      </c>
      <c r="C297" s="1081"/>
      <c r="D297" s="1098"/>
      <c r="E297" s="1099"/>
      <c r="F297" s="1099"/>
    </row>
    <row r="298" spans="1:6" customFormat="1" ht="14">
      <c r="A298" s="1157"/>
      <c r="B298" s="1079" t="s">
        <v>2791</v>
      </c>
      <c r="C298" s="1081"/>
      <c r="D298" s="1098"/>
      <c r="E298" s="1099"/>
      <c r="F298" s="1099"/>
    </row>
    <row r="299" spans="1:6" customFormat="1" ht="14">
      <c r="A299" s="1157"/>
      <c r="B299" s="1078"/>
      <c r="C299" s="1081" t="s">
        <v>1438</v>
      </c>
      <c r="D299" s="1098">
        <v>1</v>
      </c>
      <c r="E299" s="1099"/>
      <c r="F299" s="1099">
        <f>D299*E299</f>
        <v>0</v>
      </c>
    </row>
    <row r="300" spans="1:6" customFormat="1" ht="14">
      <c r="A300" s="1157"/>
      <c r="B300" s="1078"/>
      <c r="C300" s="1081"/>
      <c r="D300" s="1098"/>
      <c r="E300" s="1099"/>
      <c r="F300" s="1099"/>
    </row>
    <row r="301" spans="1:6" customFormat="1" ht="14">
      <c r="A301" s="1157">
        <v>22.3</v>
      </c>
      <c r="B301" s="1164" t="s">
        <v>3391</v>
      </c>
      <c r="C301" s="1081"/>
      <c r="D301" s="1098"/>
      <c r="E301" s="1099"/>
      <c r="F301" s="1099"/>
    </row>
    <row r="302" spans="1:6" customFormat="1" ht="28">
      <c r="A302" s="1157"/>
      <c r="B302" s="1079" t="s">
        <v>2748</v>
      </c>
      <c r="C302" s="1081"/>
      <c r="D302" s="1098"/>
      <c r="E302" s="1099"/>
      <c r="F302" s="1099"/>
    </row>
    <row r="303" spans="1:6" customFormat="1" ht="14">
      <c r="A303" s="1157"/>
      <c r="B303" s="1079" t="s">
        <v>2656</v>
      </c>
      <c r="C303" s="1081"/>
      <c r="D303" s="1098"/>
      <c r="E303" s="1099"/>
      <c r="F303" s="1099"/>
    </row>
    <row r="304" spans="1:6" customFormat="1" ht="14">
      <c r="A304" s="1157"/>
      <c r="B304" s="1079" t="s">
        <v>2792</v>
      </c>
      <c r="C304" s="1081"/>
      <c r="D304" s="1098"/>
      <c r="E304" s="1099"/>
      <c r="F304" s="1099"/>
    </row>
    <row r="305" spans="1:6" customFormat="1" ht="14">
      <c r="A305" s="1157"/>
      <c r="B305" s="1079" t="s">
        <v>2657</v>
      </c>
      <c r="C305" s="1081"/>
      <c r="D305" s="1098"/>
      <c r="E305" s="1099"/>
      <c r="F305" s="1099"/>
    </row>
    <row r="306" spans="1:6" customFormat="1" ht="28">
      <c r="A306" s="1157"/>
      <c r="B306" s="1079" t="s">
        <v>2793</v>
      </c>
      <c r="C306" s="1081"/>
      <c r="D306" s="1098"/>
      <c r="E306" s="1099"/>
      <c r="F306" s="1099"/>
    </row>
    <row r="307" spans="1:6" customFormat="1" ht="14">
      <c r="A307" s="1157"/>
      <c r="B307" s="1079" t="s">
        <v>2794</v>
      </c>
      <c r="C307" s="1081"/>
      <c r="D307" s="1098"/>
      <c r="E307" s="1099"/>
      <c r="F307" s="1099"/>
    </row>
    <row r="308" spans="1:6" customFormat="1" ht="14">
      <c r="A308" s="1157"/>
      <c r="B308" s="1079" t="s">
        <v>2661</v>
      </c>
      <c r="C308" s="1081"/>
      <c r="D308" s="1098"/>
      <c r="E308" s="1099"/>
      <c r="F308" s="1099"/>
    </row>
    <row r="309" spans="1:6" customFormat="1" ht="14">
      <c r="A309" s="1157"/>
      <c r="B309" s="1079" t="s">
        <v>2662</v>
      </c>
      <c r="C309" s="1081"/>
      <c r="D309" s="1098"/>
      <c r="E309" s="1099"/>
      <c r="F309" s="1099"/>
    </row>
    <row r="310" spans="1:6" customFormat="1" ht="14">
      <c r="A310" s="1157"/>
      <c r="B310" s="1079" t="s">
        <v>2795</v>
      </c>
      <c r="C310" s="1081"/>
      <c r="D310" s="1098"/>
      <c r="E310" s="1099"/>
      <c r="F310" s="1099"/>
    </row>
    <row r="311" spans="1:6" customFormat="1" ht="14">
      <c r="A311" s="1157"/>
      <c r="B311" s="1079" t="s">
        <v>2796</v>
      </c>
      <c r="C311" s="1081"/>
      <c r="D311" s="1098"/>
      <c r="E311" s="1099"/>
      <c r="F311" s="1099"/>
    </row>
    <row r="312" spans="1:6" customFormat="1" ht="28">
      <c r="A312" s="1157"/>
      <c r="B312" s="1079" t="s">
        <v>2797</v>
      </c>
      <c r="C312" s="1081"/>
      <c r="D312" s="1098"/>
      <c r="E312" s="1099"/>
      <c r="F312" s="1099"/>
    </row>
    <row r="313" spans="1:6" customFormat="1" ht="14">
      <c r="A313" s="1157"/>
      <c r="B313" s="1079" t="s">
        <v>2798</v>
      </c>
      <c r="C313" s="1081"/>
      <c r="D313" s="1098"/>
      <c r="E313" s="1099"/>
      <c r="F313" s="1099"/>
    </row>
    <row r="314" spans="1:6" customFormat="1" ht="14">
      <c r="A314" s="1157"/>
      <c r="B314" s="1079" t="s">
        <v>2666</v>
      </c>
      <c r="C314" s="1081"/>
      <c r="D314" s="1098"/>
      <c r="E314" s="1099"/>
      <c r="F314" s="1099"/>
    </row>
    <row r="315" spans="1:6" customFormat="1" ht="14">
      <c r="A315" s="1157"/>
      <c r="B315" s="1079" t="s">
        <v>2667</v>
      </c>
      <c r="C315" s="1081"/>
      <c r="D315" s="1098"/>
      <c r="E315" s="1099"/>
      <c r="F315" s="1099"/>
    </row>
    <row r="316" spans="1:6" customFormat="1" ht="14">
      <c r="A316" s="1157"/>
      <c r="B316" s="1079" t="s">
        <v>2799</v>
      </c>
      <c r="C316" s="1081"/>
      <c r="D316" s="1098"/>
      <c r="E316" s="1099"/>
      <c r="F316" s="1099"/>
    </row>
    <row r="317" spans="1:6" customFormat="1" ht="14">
      <c r="A317" s="1157"/>
      <c r="B317" s="1079" t="s">
        <v>2800</v>
      </c>
      <c r="C317" s="1081"/>
      <c r="D317" s="1098"/>
      <c r="E317" s="1099"/>
      <c r="F317" s="1099"/>
    </row>
    <row r="318" spans="1:6" customFormat="1" ht="14">
      <c r="A318" s="1157"/>
      <c r="B318" s="1079" t="s">
        <v>2801</v>
      </c>
      <c r="C318" s="1081"/>
      <c r="D318" s="1098"/>
      <c r="E318" s="1099"/>
      <c r="F318" s="1099"/>
    </row>
    <row r="319" spans="1:6" customFormat="1" ht="14">
      <c r="A319" s="1157"/>
      <c r="B319" s="1079" t="s">
        <v>2774</v>
      </c>
      <c r="C319" s="1081"/>
      <c r="D319" s="1098"/>
      <c r="E319" s="1099"/>
      <c r="F319" s="1099"/>
    </row>
    <row r="320" spans="1:6" customFormat="1" ht="14">
      <c r="A320" s="1157"/>
      <c r="B320" s="1079" t="s">
        <v>2775</v>
      </c>
      <c r="C320" s="1081"/>
      <c r="D320" s="1098"/>
      <c r="E320" s="1099"/>
      <c r="F320" s="1099"/>
    </row>
    <row r="321" spans="1:6" customFormat="1" ht="28">
      <c r="A321" s="1157"/>
      <c r="B321" s="1079" t="s">
        <v>2802</v>
      </c>
      <c r="C321" s="1081"/>
      <c r="D321" s="1098"/>
      <c r="E321" s="1099"/>
      <c r="F321" s="1099"/>
    </row>
    <row r="322" spans="1:6" customFormat="1" ht="28">
      <c r="A322" s="1157"/>
      <c r="B322" s="1079" t="s">
        <v>2803</v>
      </c>
      <c r="C322" s="1081"/>
      <c r="D322" s="1098"/>
      <c r="E322" s="1099"/>
      <c r="F322" s="1099"/>
    </row>
    <row r="323" spans="1:6" customFormat="1" ht="14">
      <c r="A323" s="1157"/>
      <c r="B323" s="1079" t="s">
        <v>2671</v>
      </c>
      <c r="C323" s="1081"/>
      <c r="D323" s="1098"/>
      <c r="E323" s="1099"/>
      <c r="F323" s="1099"/>
    </row>
    <row r="324" spans="1:6" customFormat="1" ht="14">
      <c r="A324" s="1157"/>
      <c r="B324" s="1079" t="s">
        <v>2804</v>
      </c>
      <c r="C324" s="1081"/>
      <c r="D324" s="1098"/>
      <c r="E324" s="1099"/>
      <c r="F324" s="1099"/>
    </row>
    <row r="325" spans="1:6" customFormat="1" ht="14">
      <c r="A325" s="1157"/>
      <c r="B325" s="1079" t="s">
        <v>2805</v>
      </c>
      <c r="C325" s="1081"/>
      <c r="D325" s="1098"/>
      <c r="E325" s="1099"/>
      <c r="F325" s="1099"/>
    </row>
    <row r="326" spans="1:6" customFormat="1" ht="14">
      <c r="A326" s="1157"/>
      <c r="B326" s="1101"/>
      <c r="C326" s="1081" t="s">
        <v>1438</v>
      </c>
      <c r="D326" s="1098">
        <v>1</v>
      </c>
      <c r="E326" s="1099"/>
      <c r="F326" s="1099">
        <f>D326*E326</f>
        <v>0</v>
      </c>
    </row>
    <row r="327" spans="1:6" customFormat="1" ht="14">
      <c r="A327" s="1157"/>
      <c r="B327" s="1101"/>
      <c r="C327" s="1081"/>
      <c r="D327" s="1098"/>
      <c r="E327" s="1099"/>
      <c r="F327" s="1099"/>
    </row>
    <row r="328" spans="1:6" customFormat="1" ht="14">
      <c r="A328" s="1157">
        <v>23</v>
      </c>
      <c r="B328" s="1092" t="s">
        <v>2806</v>
      </c>
      <c r="C328" s="1081"/>
      <c r="D328" s="1098"/>
      <c r="E328" s="1099"/>
      <c r="F328" s="1099"/>
    </row>
    <row r="329" spans="1:6" customFormat="1" ht="259.5" customHeight="1">
      <c r="A329" s="1157"/>
      <c r="B329" s="1077" t="s">
        <v>2807</v>
      </c>
      <c r="C329" s="1081"/>
      <c r="D329" s="1098"/>
      <c r="E329" s="1087"/>
      <c r="F329" s="1099"/>
    </row>
    <row r="330" spans="1:6" customFormat="1" ht="14">
      <c r="A330" s="1157">
        <v>23.1</v>
      </c>
      <c r="B330" s="1059" t="s">
        <v>3392</v>
      </c>
      <c r="C330" s="1081"/>
      <c r="D330" s="1098"/>
      <c r="E330" s="1099"/>
      <c r="F330" s="1099"/>
    </row>
    <row r="331" spans="1:6" customFormat="1" ht="14">
      <c r="A331" s="1157"/>
      <c r="B331" s="1079" t="s">
        <v>2808</v>
      </c>
      <c r="C331" s="1081"/>
      <c r="D331" s="1098"/>
      <c r="E331" s="1099"/>
      <c r="F331" s="1099"/>
    </row>
    <row r="332" spans="1:6" customFormat="1" ht="28">
      <c r="A332" s="1157"/>
      <c r="B332" s="1084" t="s">
        <v>3456</v>
      </c>
      <c r="C332" s="1081"/>
      <c r="D332" s="1098"/>
      <c r="E332" s="1099"/>
      <c r="F332" s="1099"/>
    </row>
    <row r="333" spans="1:6" customFormat="1" ht="14">
      <c r="A333" s="1157"/>
      <c r="B333" s="1079" t="s">
        <v>2810</v>
      </c>
      <c r="C333" s="1081"/>
      <c r="D333" s="1098"/>
      <c r="E333" s="1099"/>
      <c r="F333" s="1099"/>
    </row>
    <row r="334" spans="1:6" customFormat="1" ht="14">
      <c r="A334" s="1157"/>
      <c r="B334" s="1079" t="s">
        <v>2811</v>
      </c>
      <c r="C334" s="1081"/>
      <c r="D334" s="1098"/>
      <c r="E334" s="1099"/>
      <c r="F334" s="1099"/>
    </row>
    <row r="335" spans="1:6" customFormat="1" ht="14">
      <c r="A335" s="1157"/>
      <c r="B335" s="1079" t="s">
        <v>2812</v>
      </c>
      <c r="C335" s="1081"/>
      <c r="D335" s="1098"/>
      <c r="E335" s="1099"/>
      <c r="F335" s="1099"/>
    </row>
    <row r="336" spans="1:6" customFormat="1" ht="14">
      <c r="A336" s="1157"/>
      <c r="B336" s="1079" t="s">
        <v>2813</v>
      </c>
      <c r="C336" s="1081"/>
      <c r="D336" s="1098"/>
      <c r="E336" s="1099"/>
      <c r="F336" s="1099"/>
    </row>
    <row r="337" spans="1:6" customFormat="1" ht="14">
      <c r="A337" s="1157"/>
      <c r="B337" s="1079" t="s">
        <v>2814</v>
      </c>
      <c r="C337" s="1081"/>
      <c r="D337" s="1098"/>
      <c r="E337" s="1099"/>
      <c r="F337" s="1099"/>
    </row>
    <row r="338" spans="1:6" customFormat="1" ht="14">
      <c r="A338" s="1157"/>
      <c r="B338" s="1079" t="s">
        <v>2815</v>
      </c>
      <c r="C338" s="1081"/>
      <c r="D338" s="1098"/>
      <c r="E338" s="1099"/>
      <c r="F338" s="1099"/>
    </row>
    <row r="339" spans="1:6" customFormat="1" ht="14">
      <c r="A339" s="1157"/>
      <c r="B339" s="1079" t="s">
        <v>2816</v>
      </c>
      <c r="C339" s="1081"/>
      <c r="D339" s="1098"/>
      <c r="E339" s="1099"/>
      <c r="F339" s="1099"/>
    </row>
    <row r="340" spans="1:6" customFormat="1" ht="14">
      <c r="A340" s="1157"/>
      <c r="B340" s="1079" t="s">
        <v>2817</v>
      </c>
      <c r="C340" s="1081"/>
      <c r="D340" s="1098"/>
      <c r="E340" s="1099"/>
      <c r="F340" s="1099"/>
    </row>
    <row r="341" spans="1:6" customFormat="1" ht="14">
      <c r="A341" s="1157"/>
      <c r="B341" s="1101"/>
      <c r="C341" s="1081" t="s">
        <v>2613</v>
      </c>
      <c r="D341" s="1098">
        <v>79</v>
      </c>
      <c r="E341" s="1099"/>
      <c r="F341" s="1099">
        <f>D341*E341</f>
        <v>0</v>
      </c>
    </row>
    <row r="342" spans="1:6" customFormat="1" ht="14">
      <c r="A342" s="1157"/>
      <c r="B342" s="1101"/>
      <c r="C342" s="1081"/>
      <c r="D342" s="1098"/>
      <c r="E342" s="1099"/>
      <c r="F342" s="1099"/>
    </row>
    <row r="343" spans="1:6" customFormat="1" ht="14">
      <c r="A343" s="1157">
        <v>23.2</v>
      </c>
      <c r="B343" s="1084" t="s">
        <v>3393</v>
      </c>
      <c r="C343" s="1081"/>
      <c r="D343" s="1098"/>
      <c r="E343" s="1099"/>
      <c r="F343" s="1099"/>
    </row>
    <row r="344" spans="1:6" customFormat="1" ht="14">
      <c r="A344" s="1157"/>
      <c r="B344" s="1101" t="s">
        <v>2808</v>
      </c>
      <c r="C344" s="1081"/>
      <c r="D344" s="1098"/>
      <c r="E344" s="1099"/>
      <c r="F344" s="1099"/>
    </row>
    <row r="345" spans="1:6" customFormat="1" ht="25">
      <c r="A345" s="1157"/>
      <c r="B345" s="1101" t="s">
        <v>3456</v>
      </c>
      <c r="C345" s="1081"/>
      <c r="D345" s="1098"/>
      <c r="E345" s="1099"/>
      <c r="F345" s="1099"/>
    </row>
    <row r="346" spans="1:6" customFormat="1" ht="14">
      <c r="A346" s="1157"/>
      <c r="B346" s="1101" t="s">
        <v>2818</v>
      </c>
      <c r="C346" s="1081"/>
      <c r="D346" s="1098"/>
      <c r="E346" s="1099"/>
      <c r="F346" s="1099"/>
    </row>
    <row r="347" spans="1:6" customFormat="1" ht="14">
      <c r="A347" s="1157"/>
      <c r="B347" s="1101" t="s">
        <v>2819</v>
      </c>
      <c r="C347" s="1081"/>
      <c r="D347" s="1098"/>
      <c r="E347" s="1099"/>
      <c r="F347" s="1099"/>
    </row>
    <row r="348" spans="1:6" customFormat="1" ht="14">
      <c r="A348" s="1157"/>
      <c r="B348" s="1101" t="s">
        <v>2820</v>
      </c>
      <c r="C348" s="1081"/>
      <c r="D348" s="1098"/>
      <c r="E348" s="1099"/>
      <c r="F348" s="1099"/>
    </row>
    <row r="349" spans="1:6" customFormat="1" ht="14">
      <c r="A349" s="1157"/>
      <c r="B349" s="1101" t="s">
        <v>2813</v>
      </c>
      <c r="C349" s="1081"/>
      <c r="D349" s="1098"/>
      <c r="E349" s="1099"/>
      <c r="F349" s="1099"/>
    </row>
    <row r="350" spans="1:6" customFormat="1" ht="14">
      <c r="A350" s="1157"/>
      <c r="B350" s="1101" t="s">
        <v>2814</v>
      </c>
      <c r="C350" s="1081"/>
      <c r="D350" s="1098"/>
      <c r="E350" s="1099"/>
      <c r="F350" s="1099"/>
    </row>
    <row r="351" spans="1:6" customFormat="1" ht="14">
      <c r="A351" s="1157"/>
      <c r="B351" s="1101" t="s">
        <v>2815</v>
      </c>
      <c r="C351" s="1081"/>
      <c r="D351" s="1098"/>
      <c r="E351" s="1099"/>
      <c r="F351" s="1099"/>
    </row>
    <row r="352" spans="1:6" customFormat="1" ht="14">
      <c r="A352" s="1157"/>
      <c r="B352" s="1101" t="s">
        <v>2816</v>
      </c>
      <c r="C352" s="1081"/>
      <c r="D352" s="1098"/>
      <c r="E352" s="1099"/>
      <c r="F352" s="1099"/>
    </row>
    <row r="353" spans="1:6" customFormat="1" ht="14">
      <c r="A353" s="1157"/>
      <c r="B353" s="1101" t="s">
        <v>2817</v>
      </c>
      <c r="C353" s="1081"/>
      <c r="D353" s="1098"/>
      <c r="E353" s="1099"/>
      <c r="F353" s="1099"/>
    </row>
    <row r="354" spans="1:6" customFormat="1" ht="14">
      <c r="A354" s="1157"/>
      <c r="B354" s="1101"/>
      <c r="C354" s="1081" t="s">
        <v>2613</v>
      </c>
      <c r="D354" s="1098">
        <v>12</v>
      </c>
      <c r="E354" s="1099"/>
      <c r="F354" s="1099">
        <f>D354*E354</f>
        <v>0</v>
      </c>
    </row>
    <row r="355" spans="1:6" customFormat="1" ht="14">
      <c r="A355" s="1157"/>
      <c r="B355" s="1101"/>
      <c r="C355" s="1081"/>
      <c r="D355" s="1098"/>
      <c r="E355" s="1099"/>
      <c r="F355" s="1099"/>
    </row>
    <row r="356" spans="1:6" customFormat="1" ht="14">
      <c r="A356" s="1157">
        <v>23.3</v>
      </c>
      <c r="B356" s="1084" t="s">
        <v>3394</v>
      </c>
      <c r="C356" s="1081"/>
      <c r="D356" s="1098"/>
      <c r="E356" s="1099"/>
      <c r="F356" s="1099"/>
    </row>
    <row r="357" spans="1:6" customFormat="1" ht="14">
      <c r="A357" s="1157"/>
      <c r="B357" s="1101" t="s">
        <v>2808</v>
      </c>
      <c r="C357" s="1081"/>
      <c r="D357" s="1098"/>
      <c r="E357" s="1099"/>
      <c r="F357" s="1099"/>
    </row>
    <row r="358" spans="1:6" customFormat="1" ht="14">
      <c r="A358" s="1157"/>
      <c r="B358" s="1101" t="s">
        <v>2809</v>
      </c>
      <c r="C358" s="1081"/>
      <c r="D358" s="1098"/>
      <c r="E358" s="1099"/>
      <c r="F358" s="1099"/>
    </row>
    <row r="359" spans="1:6" customFormat="1" ht="14">
      <c r="A359" s="1157"/>
      <c r="B359" s="1101" t="s">
        <v>2821</v>
      </c>
      <c r="C359" s="1081"/>
      <c r="D359" s="1098"/>
      <c r="E359" s="1099"/>
      <c r="F359" s="1099"/>
    </row>
    <row r="360" spans="1:6" customFormat="1" ht="14">
      <c r="A360" s="1157"/>
      <c r="B360" s="1101" t="s">
        <v>2822</v>
      </c>
      <c r="C360" s="1081"/>
      <c r="D360" s="1098"/>
      <c r="E360" s="1099"/>
      <c r="F360" s="1099"/>
    </row>
    <row r="361" spans="1:6" customFormat="1" ht="14">
      <c r="A361" s="1157"/>
      <c r="B361" s="1101" t="s">
        <v>2823</v>
      </c>
      <c r="C361" s="1081"/>
      <c r="D361" s="1098"/>
      <c r="E361" s="1099"/>
      <c r="F361" s="1099"/>
    </row>
    <row r="362" spans="1:6" customFormat="1" ht="14">
      <c r="A362" s="1157"/>
      <c r="B362" s="1101" t="s">
        <v>2824</v>
      </c>
      <c r="C362" s="1081"/>
      <c r="D362" s="1098"/>
      <c r="E362" s="1099"/>
      <c r="F362" s="1099"/>
    </row>
    <row r="363" spans="1:6" customFormat="1" ht="14">
      <c r="A363" s="1157"/>
      <c r="B363" s="1101" t="s">
        <v>2825</v>
      </c>
      <c r="C363" s="1081"/>
      <c r="D363" s="1098"/>
      <c r="E363" s="1099"/>
      <c r="F363" s="1099"/>
    </row>
    <row r="364" spans="1:6" customFormat="1" ht="14">
      <c r="A364" s="1157"/>
      <c r="B364" s="1101" t="s">
        <v>2826</v>
      </c>
      <c r="C364" s="1081"/>
      <c r="D364" s="1098"/>
      <c r="E364" s="1099"/>
      <c r="F364" s="1099"/>
    </row>
    <row r="365" spans="1:6" customFormat="1" ht="14">
      <c r="A365" s="1157"/>
      <c r="B365" s="1101" t="s">
        <v>2816</v>
      </c>
      <c r="C365" s="1081"/>
      <c r="D365" s="1098"/>
      <c r="E365" s="1099"/>
      <c r="F365" s="1099"/>
    </row>
    <row r="366" spans="1:6" customFormat="1" ht="14">
      <c r="A366" s="1157"/>
      <c r="B366" s="1101" t="s">
        <v>2817</v>
      </c>
      <c r="C366" s="1081"/>
      <c r="D366" s="1098"/>
      <c r="E366" s="1099"/>
      <c r="F366" s="1099"/>
    </row>
    <row r="367" spans="1:6" customFormat="1" ht="14">
      <c r="A367" s="1157"/>
      <c r="B367" s="1101"/>
      <c r="C367" s="1081" t="s">
        <v>2613</v>
      </c>
      <c r="D367" s="1098">
        <v>18</v>
      </c>
      <c r="E367" s="1099"/>
      <c r="F367" s="1099">
        <f>D367*E367</f>
        <v>0</v>
      </c>
    </row>
    <row r="368" spans="1:6" customFormat="1" ht="14">
      <c r="A368" s="1157"/>
      <c r="B368" s="1101"/>
      <c r="C368" s="1081"/>
      <c r="D368" s="1098"/>
      <c r="E368" s="1099"/>
      <c r="F368" s="1099"/>
    </row>
    <row r="369" spans="1:6" customFormat="1" ht="14">
      <c r="A369" s="1157">
        <v>23.4</v>
      </c>
      <c r="B369" s="1084" t="s">
        <v>3395</v>
      </c>
      <c r="C369" s="1081"/>
      <c r="D369" s="1098"/>
      <c r="E369" s="1099"/>
      <c r="F369" s="1099"/>
    </row>
    <row r="370" spans="1:6" customFormat="1" ht="14">
      <c r="A370" s="1157"/>
      <c r="B370" s="1079" t="s">
        <v>2808</v>
      </c>
      <c r="C370" s="1081"/>
      <c r="D370" s="1098"/>
      <c r="E370" s="1099"/>
      <c r="F370" s="1099"/>
    </row>
    <row r="371" spans="1:6" customFormat="1" ht="14">
      <c r="A371" s="1157"/>
      <c r="B371" s="1079" t="s">
        <v>2809</v>
      </c>
      <c r="C371" s="1081"/>
      <c r="D371" s="1098"/>
      <c r="E371" s="1099"/>
      <c r="F371" s="1099"/>
    </row>
    <row r="372" spans="1:6" customFormat="1" ht="14">
      <c r="A372" s="1157"/>
      <c r="B372" s="1079" t="s">
        <v>2827</v>
      </c>
      <c r="C372" s="1081"/>
      <c r="D372" s="1098"/>
      <c r="E372" s="1099"/>
      <c r="F372" s="1099"/>
    </row>
    <row r="373" spans="1:6" customFormat="1" ht="14">
      <c r="A373" s="1157"/>
      <c r="B373" s="1079" t="s">
        <v>2828</v>
      </c>
      <c r="C373" s="1081"/>
      <c r="D373" s="1098"/>
      <c r="E373" s="1099"/>
      <c r="F373" s="1099"/>
    </row>
    <row r="374" spans="1:6" customFormat="1" ht="14">
      <c r="A374" s="1157"/>
      <c r="B374" s="1079" t="s">
        <v>2829</v>
      </c>
      <c r="C374" s="1081"/>
      <c r="D374" s="1098"/>
      <c r="E374" s="1099"/>
      <c r="F374" s="1099"/>
    </row>
    <row r="375" spans="1:6" customFormat="1" ht="14">
      <c r="A375" s="1157"/>
      <c r="B375" s="1079" t="s">
        <v>2824</v>
      </c>
      <c r="C375" s="1081"/>
      <c r="D375" s="1098"/>
      <c r="E375" s="1099"/>
      <c r="F375" s="1099"/>
    </row>
    <row r="376" spans="1:6" customFormat="1" ht="14">
      <c r="A376" s="1157"/>
      <c r="B376" s="1079" t="s">
        <v>2825</v>
      </c>
      <c r="C376" s="1081"/>
      <c r="D376" s="1098"/>
      <c r="E376" s="1099"/>
      <c r="F376" s="1099"/>
    </row>
    <row r="377" spans="1:6" customFormat="1" ht="14">
      <c r="A377" s="1157"/>
      <c r="B377" s="1079" t="s">
        <v>2826</v>
      </c>
      <c r="C377" s="1081"/>
      <c r="D377" s="1098"/>
      <c r="E377" s="1099"/>
      <c r="F377" s="1099"/>
    </row>
    <row r="378" spans="1:6" customFormat="1" ht="14">
      <c r="A378" s="1157"/>
      <c r="B378" s="1079" t="s">
        <v>2816</v>
      </c>
      <c r="C378" s="1081"/>
      <c r="D378" s="1098"/>
      <c r="E378" s="1099"/>
      <c r="F378" s="1099"/>
    </row>
    <row r="379" spans="1:6" customFormat="1" ht="14">
      <c r="A379" s="1157"/>
      <c r="B379" s="1079" t="s">
        <v>2817</v>
      </c>
      <c r="C379" s="1081"/>
      <c r="D379" s="1098"/>
      <c r="E379" s="1099"/>
      <c r="F379" s="1099"/>
    </row>
    <row r="380" spans="1:6" customFormat="1" ht="14">
      <c r="A380" s="1157"/>
      <c r="B380" s="1101"/>
      <c r="C380" s="1081" t="s">
        <v>2613</v>
      </c>
      <c r="D380" s="1098">
        <v>38</v>
      </c>
      <c r="E380" s="1099"/>
      <c r="F380" s="1099">
        <f>D380*E380</f>
        <v>0</v>
      </c>
    </row>
    <row r="381" spans="1:6" customFormat="1" ht="14">
      <c r="A381" s="1157"/>
      <c r="B381" s="1101"/>
      <c r="C381" s="1081"/>
      <c r="D381" s="1098"/>
      <c r="E381" s="1099"/>
      <c r="F381" s="1099"/>
    </row>
    <row r="382" spans="1:6" customFormat="1" ht="98">
      <c r="A382" s="1157">
        <v>23.5</v>
      </c>
      <c r="B382" s="1077" t="s">
        <v>2830</v>
      </c>
      <c r="C382" s="1081"/>
      <c r="D382" s="1098"/>
      <c r="E382" s="1099"/>
      <c r="F382" s="1099"/>
    </row>
    <row r="383" spans="1:6" customFormat="1" ht="28">
      <c r="A383" s="1157"/>
      <c r="B383" s="1079" t="s">
        <v>2675</v>
      </c>
      <c r="C383" s="1081"/>
      <c r="D383" s="1098"/>
      <c r="E383" s="1099"/>
      <c r="F383" s="1099"/>
    </row>
    <row r="384" spans="1:6" customFormat="1" ht="28">
      <c r="A384" s="1157"/>
      <c r="B384" s="1079" t="s">
        <v>2676</v>
      </c>
      <c r="C384" s="1081"/>
      <c r="D384" s="1098"/>
      <c r="E384" s="1099"/>
      <c r="F384" s="1099"/>
    </row>
    <row r="385" spans="1:6" customFormat="1" ht="14">
      <c r="A385" s="1157"/>
      <c r="B385" s="1084" t="s">
        <v>3396</v>
      </c>
      <c r="C385" s="1081"/>
      <c r="D385" s="1098"/>
      <c r="E385" s="1099"/>
      <c r="F385" s="1099"/>
    </row>
    <row r="386" spans="1:6" customFormat="1" ht="14">
      <c r="A386" s="1157"/>
      <c r="B386" s="1079" t="s">
        <v>2677</v>
      </c>
      <c r="C386" s="1081"/>
      <c r="D386" s="1098"/>
      <c r="E386" s="1099"/>
      <c r="F386" s="1099"/>
    </row>
    <row r="387" spans="1:6" customFormat="1" ht="14">
      <c r="A387" s="1157"/>
      <c r="B387" s="1079" t="s">
        <v>2678</v>
      </c>
      <c r="C387" s="1081"/>
      <c r="D387" s="1098"/>
      <c r="E387" s="1099"/>
      <c r="F387" s="1099"/>
    </row>
    <row r="388" spans="1:6" customFormat="1" ht="14">
      <c r="A388" s="1157"/>
      <c r="B388" s="1079" t="s">
        <v>2679</v>
      </c>
      <c r="C388" s="1081"/>
      <c r="D388" s="1098"/>
      <c r="E388" s="1099"/>
      <c r="F388" s="1099"/>
    </row>
    <row r="389" spans="1:6" customFormat="1" ht="14">
      <c r="A389" s="1157"/>
      <c r="B389" s="1079" t="s">
        <v>2831</v>
      </c>
      <c r="C389" s="1081"/>
      <c r="D389" s="1098"/>
      <c r="E389" s="1099"/>
      <c r="F389" s="1099"/>
    </row>
    <row r="390" spans="1:6" customFormat="1" ht="14">
      <c r="A390" s="1157"/>
      <c r="B390" s="1079" t="s">
        <v>2681</v>
      </c>
      <c r="C390" s="1081"/>
      <c r="D390" s="1098"/>
      <c r="E390" s="1099"/>
      <c r="F390" s="1099"/>
    </row>
    <row r="391" spans="1:6" customFormat="1" ht="14">
      <c r="A391" s="1157"/>
      <c r="B391" s="1079" t="s">
        <v>2832</v>
      </c>
      <c r="C391" s="1081"/>
      <c r="D391" s="1098"/>
      <c r="E391" s="1099"/>
      <c r="F391" s="1099"/>
    </row>
    <row r="392" spans="1:6" customFormat="1" ht="14">
      <c r="A392" s="1157"/>
      <c r="B392" s="1079" t="s">
        <v>2683</v>
      </c>
      <c r="C392" s="1081"/>
      <c r="D392" s="1098"/>
      <c r="E392" s="1099"/>
      <c r="F392" s="1099"/>
    </row>
    <row r="393" spans="1:6" customFormat="1" ht="14">
      <c r="A393" s="1157"/>
      <c r="B393" s="1079" t="s">
        <v>2833</v>
      </c>
      <c r="C393" s="1081"/>
      <c r="D393" s="1098"/>
      <c r="E393" s="1099"/>
      <c r="F393" s="1099"/>
    </row>
    <row r="394" spans="1:6" customFormat="1" ht="14">
      <c r="A394" s="1157"/>
      <c r="B394" s="1079" t="s">
        <v>2685</v>
      </c>
      <c r="C394" s="1081"/>
      <c r="D394" s="1098"/>
      <c r="E394" s="1099"/>
      <c r="F394" s="1099"/>
    </row>
    <row r="395" spans="1:6" customFormat="1" ht="14">
      <c r="A395" s="1157"/>
      <c r="B395" s="1079" t="s">
        <v>2834</v>
      </c>
      <c r="C395" s="1081"/>
      <c r="D395" s="1098"/>
      <c r="E395" s="1099"/>
      <c r="F395" s="1099"/>
    </row>
    <row r="396" spans="1:6" customFormat="1" ht="14">
      <c r="A396" s="1157"/>
      <c r="B396" s="1079" t="s">
        <v>2687</v>
      </c>
      <c r="C396" s="1081"/>
      <c r="D396" s="1098"/>
      <c r="E396" s="1099"/>
      <c r="F396" s="1099"/>
    </row>
    <row r="397" spans="1:6" customFormat="1" ht="28">
      <c r="A397" s="1157"/>
      <c r="B397" s="1079" t="s">
        <v>2835</v>
      </c>
      <c r="C397" s="1081"/>
      <c r="D397" s="1098"/>
      <c r="E397" s="1099"/>
      <c r="F397" s="1099"/>
    </row>
    <row r="398" spans="1:6" customFormat="1" ht="14">
      <c r="A398" s="1157"/>
      <c r="B398" s="1079" t="s">
        <v>2836</v>
      </c>
      <c r="C398" s="1081"/>
      <c r="D398" s="1098"/>
      <c r="E398" s="1099"/>
      <c r="F398" s="1099"/>
    </row>
    <row r="399" spans="1:6" customFormat="1" ht="14">
      <c r="A399" s="1157"/>
      <c r="B399" s="1079" t="s">
        <v>2837</v>
      </c>
      <c r="C399" s="1081"/>
      <c r="D399" s="1098"/>
      <c r="E399" s="1099"/>
      <c r="F399" s="1099"/>
    </row>
    <row r="400" spans="1:6" customFormat="1" ht="14">
      <c r="A400" s="1157"/>
      <c r="B400" s="1101"/>
      <c r="C400" s="1081" t="s">
        <v>2613</v>
      </c>
      <c r="D400" s="1098">
        <v>1</v>
      </c>
      <c r="E400" s="1099"/>
      <c r="F400" s="1099">
        <f>D400*E400</f>
        <v>0</v>
      </c>
    </row>
    <row r="401" spans="1:6" customFormat="1" ht="14">
      <c r="A401" s="1157"/>
      <c r="B401" s="1101"/>
      <c r="C401" s="1081"/>
      <c r="D401" s="1098"/>
      <c r="E401" s="1099"/>
      <c r="F401" s="1099"/>
    </row>
    <row r="402" spans="1:6" customFormat="1" ht="14">
      <c r="A402" s="1157">
        <v>24</v>
      </c>
      <c r="B402" s="1092" t="s">
        <v>2691</v>
      </c>
      <c r="C402" s="1081"/>
      <c r="D402" s="1098"/>
      <c r="E402" s="1099"/>
      <c r="F402" s="1099"/>
    </row>
    <row r="403" spans="1:6" customFormat="1" ht="84">
      <c r="A403" s="1164" t="s">
        <v>2838</v>
      </c>
      <c r="B403" s="1079" t="s">
        <v>2839</v>
      </c>
      <c r="C403" s="1081"/>
      <c r="D403" s="1098"/>
      <c r="E403" s="1099"/>
      <c r="F403" s="1099"/>
    </row>
    <row r="404" spans="1:6" customFormat="1" ht="84">
      <c r="A404" s="1157"/>
      <c r="B404" s="1079" t="s">
        <v>2840</v>
      </c>
      <c r="C404" s="1081"/>
      <c r="D404" s="1098"/>
      <c r="E404" s="1099"/>
      <c r="F404" s="1099"/>
    </row>
    <row r="405" spans="1:6" customFormat="1" ht="14">
      <c r="A405" s="1157"/>
      <c r="B405" s="1101"/>
      <c r="C405" s="1081" t="s">
        <v>2613</v>
      </c>
      <c r="D405" s="1098">
        <v>104</v>
      </c>
      <c r="E405" s="1099"/>
      <c r="F405" s="1099">
        <f>D405*E405</f>
        <v>0</v>
      </c>
    </row>
    <row r="406" spans="1:6" customFormat="1" ht="14">
      <c r="A406" s="1157"/>
      <c r="B406" s="1101"/>
      <c r="C406" s="1081"/>
      <c r="D406" s="1098"/>
      <c r="E406" s="1099"/>
      <c r="F406" s="1099"/>
    </row>
    <row r="407" spans="1:6" customFormat="1" ht="70">
      <c r="A407" s="1164" t="s">
        <v>2841</v>
      </c>
      <c r="B407" s="1079" t="s">
        <v>2692</v>
      </c>
      <c r="C407" s="1081"/>
      <c r="D407" s="1098"/>
      <c r="E407" s="1099"/>
      <c r="F407" s="1099"/>
    </row>
    <row r="408" spans="1:6" customFormat="1" ht="28">
      <c r="A408" s="1157"/>
      <c r="B408" s="1079" t="s">
        <v>2693</v>
      </c>
      <c r="C408" s="1081"/>
      <c r="D408" s="1098"/>
      <c r="E408" s="1099"/>
      <c r="F408" s="1099"/>
    </row>
    <row r="409" spans="1:6" customFormat="1" ht="45" customHeight="1">
      <c r="A409" s="1157"/>
      <c r="B409" s="1079" t="s">
        <v>2694</v>
      </c>
      <c r="C409" s="1081"/>
      <c r="D409" s="1098"/>
      <c r="E409" s="1099"/>
      <c r="F409" s="1099"/>
    </row>
    <row r="410" spans="1:6" customFormat="1" ht="14">
      <c r="A410" s="1157"/>
      <c r="B410" s="1101"/>
      <c r="C410" s="1081" t="s">
        <v>2613</v>
      </c>
      <c r="D410" s="1098">
        <v>1</v>
      </c>
      <c r="E410" s="1099"/>
      <c r="F410" s="1099">
        <f>D410*E410</f>
        <v>0</v>
      </c>
    </row>
    <row r="411" spans="1:6" customFormat="1" ht="14">
      <c r="A411" s="1157"/>
      <c r="B411" s="1101"/>
      <c r="C411" s="1081"/>
      <c r="D411" s="1098"/>
      <c r="E411" s="1099"/>
      <c r="F411" s="1099"/>
    </row>
    <row r="412" spans="1:6" customFormat="1" ht="14">
      <c r="A412" s="1157">
        <v>25</v>
      </c>
      <c r="B412" s="1092" t="s">
        <v>2842</v>
      </c>
      <c r="C412" s="1081"/>
      <c r="D412" s="1098"/>
      <c r="E412" s="1099"/>
      <c r="F412" s="1099"/>
    </row>
    <row r="413" spans="1:6" customFormat="1" ht="14">
      <c r="A413" s="1157"/>
      <c r="B413" s="1079" t="s">
        <v>2843</v>
      </c>
      <c r="C413" s="1081"/>
      <c r="D413" s="1098"/>
      <c r="E413" s="1099"/>
      <c r="F413" s="1099"/>
    </row>
    <row r="414" spans="1:6" customFormat="1" ht="14">
      <c r="A414" s="1157"/>
      <c r="B414" s="1079" t="s">
        <v>2844</v>
      </c>
      <c r="C414" s="1081"/>
      <c r="D414" s="1098"/>
      <c r="E414" s="1099"/>
      <c r="F414" s="1099"/>
    </row>
    <row r="415" spans="1:6" customFormat="1" ht="14">
      <c r="A415" s="1157"/>
      <c r="B415" s="1079" t="s">
        <v>2656</v>
      </c>
      <c r="C415" s="1081"/>
      <c r="D415" s="1098"/>
      <c r="E415" s="1099"/>
      <c r="F415" s="1099"/>
    </row>
    <row r="416" spans="1:6" customFormat="1" ht="14">
      <c r="A416" s="1157"/>
      <c r="B416" s="1079" t="s">
        <v>2845</v>
      </c>
      <c r="C416" s="1081"/>
      <c r="D416" s="1098"/>
      <c r="E416" s="1099"/>
      <c r="F416" s="1099"/>
    </row>
    <row r="417" spans="1:6" customFormat="1" ht="14">
      <c r="A417" s="1157"/>
      <c r="B417" s="1079" t="s">
        <v>2846</v>
      </c>
      <c r="C417" s="1081"/>
      <c r="D417" s="1098"/>
      <c r="E417" s="1099"/>
      <c r="F417" s="1099"/>
    </row>
    <row r="418" spans="1:6" customFormat="1" ht="14">
      <c r="A418" s="1157"/>
      <c r="B418" s="1079" t="s">
        <v>2847</v>
      </c>
      <c r="C418" s="1081"/>
      <c r="D418" s="1098"/>
      <c r="E418" s="1099"/>
      <c r="F418" s="1099"/>
    </row>
    <row r="419" spans="1:6" customFormat="1" ht="14">
      <c r="A419" s="1157"/>
      <c r="B419" s="1079" t="s">
        <v>2848</v>
      </c>
      <c r="C419" s="1081"/>
      <c r="D419" s="1098"/>
      <c r="E419" s="1099"/>
      <c r="F419" s="1099"/>
    </row>
    <row r="420" spans="1:6" customFormat="1" ht="14">
      <c r="A420" s="1157"/>
      <c r="B420" s="1079" t="s">
        <v>2849</v>
      </c>
      <c r="C420" s="1081"/>
      <c r="D420" s="1098"/>
      <c r="E420" s="1099"/>
      <c r="F420" s="1099"/>
    </row>
    <row r="421" spans="1:6" customFormat="1" ht="14">
      <c r="A421" s="1157"/>
      <c r="B421" s="1101"/>
      <c r="C421" s="1081" t="s">
        <v>2613</v>
      </c>
      <c r="D421" s="1098">
        <v>1</v>
      </c>
      <c r="E421" s="1099"/>
      <c r="F421" s="1099">
        <f>D421*E421</f>
        <v>0</v>
      </c>
    </row>
    <row r="422" spans="1:6" customFormat="1" ht="14">
      <c r="A422" s="1157"/>
      <c r="B422" s="1101"/>
      <c r="C422" s="1081"/>
      <c r="D422" s="1098"/>
      <c r="E422" s="1099"/>
      <c r="F422" s="1099"/>
    </row>
    <row r="423" spans="1:6" customFormat="1" ht="70">
      <c r="A423" s="1157">
        <v>26</v>
      </c>
      <c r="B423" s="1079" t="s">
        <v>2850</v>
      </c>
      <c r="C423" s="1081"/>
      <c r="D423" s="1098"/>
      <c r="E423" s="1099"/>
      <c r="F423" s="1099"/>
    </row>
    <row r="424" spans="1:6" customFormat="1" ht="14">
      <c r="A424" s="1157"/>
      <c r="B424" s="1101" t="s">
        <v>2851</v>
      </c>
      <c r="C424" s="1081"/>
      <c r="D424" s="1098"/>
      <c r="E424" s="1099"/>
      <c r="F424" s="1099"/>
    </row>
    <row r="425" spans="1:6" customFormat="1" ht="14">
      <c r="A425" s="1157"/>
      <c r="B425" s="1164" t="s">
        <v>3397</v>
      </c>
      <c r="C425" s="1081" t="s">
        <v>2613</v>
      </c>
      <c r="D425" s="1102">
        <v>88</v>
      </c>
      <c r="E425" s="1103"/>
      <c r="F425" s="1104">
        <f>D425*E425</f>
        <v>0</v>
      </c>
    </row>
    <row r="426" spans="1:6" customFormat="1" ht="14">
      <c r="A426" s="1157"/>
      <c r="B426" s="1164" t="s">
        <v>3398</v>
      </c>
      <c r="C426" s="1081" t="s">
        <v>2613</v>
      </c>
      <c r="D426" s="1102">
        <v>38</v>
      </c>
      <c r="E426" s="1103"/>
      <c r="F426" s="1104">
        <f>D426*E426</f>
        <v>0</v>
      </c>
    </row>
    <row r="427" spans="1:6" customFormat="1" ht="14">
      <c r="A427" s="1157"/>
      <c r="B427" s="1164" t="s">
        <v>3399</v>
      </c>
      <c r="C427" s="1081" t="s">
        <v>2613</v>
      </c>
      <c r="D427" s="1102">
        <v>10</v>
      </c>
      <c r="E427" s="1103"/>
      <c r="F427" s="1104">
        <f>D427*E427</f>
        <v>0</v>
      </c>
    </row>
    <row r="428" spans="1:6" customFormat="1" ht="14">
      <c r="A428" s="1157"/>
      <c r="B428" s="1164" t="s">
        <v>3400</v>
      </c>
      <c r="C428" s="1081" t="s">
        <v>2613</v>
      </c>
      <c r="D428" s="1102">
        <v>4</v>
      </c>
      <c r="E428" s="1103"/>
      <c r="F428" s="1104">
        <f>D428*E428</f>
        <v>0</v>
      </c>
    </row>
    <row r="429" spans="1:6" customFormat="1" ht="14">
      <c r="A429" s="1157"/>
      <c r="B429" s="1105"/>
      <c r="C429" s="1081"/>
      <c r="D429" s="1098"/>
      <c r="E429" s="1099"/>
      <c r="F429" s="1099"/>
    </row>
    <row r="430" spans="1:6" customFormat="1" ht="14">
      <c r="A430" s="1157">
        <v>27</v>
      </c>
      <c r="B430" s="1092" t="s">
        <v>2852</v>
      </c>
      <c r="C430" s="1081"/>
      <c r="D430" s="1098"/>
      <c r="E430" s="1099"/>
      <c r="F430" s="1099"/>
    </row>
    <row r="431" spans="1:6" customFormat="1" ht="144" customHeight="1">
      <c r="A431" s="1157"/>
      <c r="B431" s="1157" t="s">
        <v>2853</v>
      </c>
      <c r="C431" s="1081"/>
      <c r="D431" s="1098"/>
      <c r="E431" s="1099"/>
      <c r="F431" s="1099"/>
    </row>
    <row r="432" spans="1:6" customFormat="1" ht="42">
      <c r="A432" s="1157"/>
      <c r="B432" s="1084" t="s">
        <v>2653</v>
      </c>
      <c r="C432" s="1081"/>
      <c r="D432" s="1098"/>
      <c r="E432" s="1099"/>
      <c r="F432" s="1099"/>
    </row>
    <row r="433" spans="1:6" customFormat="1" ht="257.25" customHeight="1">
      <c r="A433" s="1157"/>
      <c r="B433" s="1084" t="s">
        <v>2854</v>
      </c>
      <c r="C433" s="1081"/>
      <c r="D433" s="1098"/>
      <c r="E433" s="1099"/>
      <c r="F433" s="1099"/>
    </row>
    <row r="434" spans="1:6" customFormat="1" ht="14">
      <c r="A434" s="1157"/>
      <c r="B434" s="1084" t="s">
        <v>2855</v>
      </c>
      <c r="C434" s="1081"/>
      <c r="D434" s="1098"/>
      <c r="E434" s="1099"/>
      <c r="F434" s="1099"/>
    </row>
    <row r="435" spans="1:6" customFormat="1" ht="14">
      <c r="A435" s="1157"/>
      <c r="B435" s="1084" t="s">
        <v>2856</v>
      </c>
      <c r="C435" s="1081"/>
      <c r="D435" s="1098"/>
      <c r="E435" s="1099"/>
      <c r="F435" s="1099"/>
    </row>
    <row r="436" spans="1:6" customFormat="1" ht="14">
      <c r="A436" s="1157"/>
      <c r="B436" s="1084" t="s">
        <v>2857</v>
      </c>
      <c r="C436" s="1081"/>
      <c r="D436" s="1098"/>
      <c r="E436" s="1099"/>
      <c r="F436" s="1099"/>
    </row>
    <row r="437" spans="1:6" customFormat="1" ht="14">
      <c r="A437" s="1157"/>
      <c r="B437" s="1084" t="s">
        <v>2858</v>
      </c>
      <c r="C437" s="1081"/>
      <c r="D437" s="1098"/>
      <c r="E437" s="1099"/>
      <c r="F437" s="1099"/>
    </row>
    <row r="438" spans="1:6" customFormat="1" ht="14">
      <c r="A438" s="1157"/>
      <c r="B438" s="1084" t="s">
        <v>2859</v>
      </c>
      <c r="C438" s="1081"/>
      <c r="D438" s="1098"/>
      <c r="E438" s="1099"/>
      <c r="F438" s="1099"/>
    </row>
    <row r="439" spans="1:6" customFormat="1" ht="14">
      <c r="A439" s="1157"/>
      <c r="B439" s="1084" t="s">
        <v>2860</v>
      </c>
      <c r="C439" s="1081"/>
      <c r="D439" s="1098"/>
      <c r="E439" s="1099"/>
      <c r="F439" s="1099"/>
    </row>
    <row r="440" spans="1:6" customFormat="1" ht="14">
      <c r="A440" s="1157"/>
      <c r="B440" s="1084" t="s">
        <v>2861</v>
      </c>
      <c r="C440" s="1081"/>
      <c r="D440" s="1098"/>
      <c r="E440" s="1099"/>
      <c r="F440" s="1099"/>
    </row>
    <row r="441" spans="1:6" customFormat="1" ht="14">
      <c r="A441" s="1157"/>
      <c r="B441" s="1084" t="s">
        <v>2862</v>
      </c>
      <c r="C441" s="1081"/>
      <c r="D441" s="1098"/>
      <c r="E441" s="1099"/>
      <c r="F441" s="1099"/>
    </row>
    <row r="442" spans="1:6" customFormat="1" ht="14">
      <c r="A442" s="1157"/>
      <c r="B442" s="1084" t="s">
        <v>2863</v>
      </c>
      <c r="C442" s="1081"/>
      <c r="D442" s="1098"/>
      <c r="E442" s="1099"/>
      <c r="F442" s="1099"/>
    </row>
    <row r="443" spans="1:6" customFormat="1" ht="14">
      <c r="A443" s="1157"/>
      <c r="B443" s="1084" t="s">
        <v>2864</v>
      </c>
      <c r="C443" s="1081"/>
      <c r="D443" s="1098"/>
      <c r="E443" s="1099"/>
      <c r="F443" s="1099"/>
    </row>
    <row r="444" spans="1:6" customFormat="1" ht="14">
      <c r="A444" s="1157"/>
      <c r="B444" s="1084" t="s">
        <v>2865</v>
      </c>
      <c r="C444" s="1081"/>
      <c r="D444" s="1098"/>
      <c r="E444" s="1099"/>
      <c r="F444" s="1099"/>
    </row>
    <row r="445" spans="1:6" customFormat="1" ht="28">
      <c r="A445" s="1157"/>
      <c r="B445" s="1084" t="s">
        <v>2866</v>
      </c>
      <c r="C445" s="1081"/>
      <c r="D445" s="1098"/>
      <c r="E445" s="1099"/>
      <c r="F445" s="1099"/>
    </row>
    <row r="446" spans="1:6" customFormat="1" ht="16.5" customHeight="1">
      <c r="A446" s="1157"/>
      <c r="B446" s="1084" t="s">
        <v>2867</v>
      </c>
      <c r="C446" s="1081"/>
      <c r="D446" s="1098"/>
      <c r="E446" s="1099"/>
      <c r="F446" s="1099"/>
    </row>
    <row r="447" spans="1:6" customFormat="1" ht="14">
      <c r="A447" s="1157"/>
      <c r="B447" s="1084" t="s">
        <v>2868</v>
      </c>
      <c r="C447" s="1081"/>
      <c r="D447" s="1098"/>
      <c r="E447" s="1099"/>
      <c r="F447" s="1099"/>
    </row>
    <row r="448" spans="1:6" customFormat="1" ht="28">
      <c r="A448" s="1157"/>
      <c r="B448" s="1084" t="s">
        <v>2869</v>
      </c>
      <c r="C448" s="1081"/>
      <c r="D448" s="1098"/>
      <c r="E448" s="1099"/>
      <c r="F448" s="1099"/>
    </row>
    <row r="449" spans="1:6" customFormat="1" ht="14">
      <c r="A449" s="1157"/>
      <c r="B449" s="1084" t="s">
        <v>2870</v>
      </c>
      <c r="C449" s="1081"/>
      <c r="D449" s="1098"/>
      <c r="E449" s="1099"/>
      <c r="F449" s="1099"/>
    </row>
    <row r="450" spans="1:6" customFormat="1" ht="28">
      <c r="A450" s="1157"/>
      <c r="B450" s="1084" t="s">
        <v>2871</v>
      </c>
      <c r="C450" s="1081"/>
      <c r="D450" s="1098"/>
      <c r="E450" s="1099"/>
      <c r="F450" s="1099"/>
    </row>
    <row r="451" spans="1:6" customFormat="1" ht="28">
      <c r="A451" s="1157"/>
      <c r="B451" s="1084" t="s">
        <v>2872</v>
      </c>
      <c r="C451" s="1081"/>
      <c r="D451" s="1098"/>
      <c r="E451" s="1099"/>
      <c r="F451" s="1099"/>
    </row>
    <row r="452" spans="1:6" customFormat="1" ht="14">
      <c r="A452" s="1157"/>
      <c r="B452" s="1084" t="s">
        <v>2873</v>
      </c>
      <c r="C452" s="1081"/>
      <c r="D452" s="1098"/>
      <c r="E452" s="1099"/>
      <c r="F452" s="1099"/>
    </row>
    <row r="453" spans="1:6" customFormat="1" ht="28">
      <c r="A453" s="1157"/>
      <c r="B453" s="1084" t="s">
        <v>2874</v>
      </c>
      <c r="C453" s="1081"/>
      <c r="D453" s="1098"/>
      <c r="E453" s="1099"/>
      <c r="F453" s="1099"/>
    </row>
    <row r="454" spans="1:6" customFormat="1" ht="14">
      <c r="A454" s="1157"/>
      <c r="B454" s="1105"/>
      <c r="C454" s="1081" t="s">
        <v>1438</v>
      </c>
      <c r="D454" s="1098">
        <v>1</v>
      </c>
      <c r="E454" s="1099"/>
      <c r="F454" s="1099">
        <f>D454*E454</f>
        <v>0</v>
      </c>
    </row>
    <row r="455" spans="1:6" customFormat="1" ht="14">
      <c r="A455" s="1157"/>
      <c r="B455" s="1105"/>
      <c r="C455" s="1081"/>
      <c r="D455" s="1098"/>
      <c r="E455" s="1099"/>
      <c r="F455" s="1099"/>
    </row>
    <row r="456" spans="1:6" customFormat="1" ht="84">
      <c r="A456" s="1157">
        <v>28</v>
      </c>
      <c r="B456" s="1079" t="s">
        <v>2875</v>
      </c>
      <c r="C456" s="1081"/>
      <c r="D456" s="1098"/>
      <c r="E456" s="1099"/>
      <c r="F456" s="1099"/>
    </row>
    <row r="457" spans="1:6" customFormat="1" ht="14">
      <c r="A457" s="1157"/>
      <c r="B457" s="1084" t="s">
        <v>2876</v>
      </c>
      <c r="C457" s="1081" t="s">
        <v>2721</v>
      </c>
      <c r="D457" s="1082">
        <v>810</v>
      </c>
      <c r="E457" s="1083"/>
      <c r="F457" s="1083">
        <f>D457*E457</f>
        <v>0</v>
      </c>
    </row>
    <row r="458" spans="1:6" customFormat="1" ht="14">
      <c r="A458" s="1157"/>
      <c r="B458" s="1084" t="s">
        <v>2720</v>
      </c>
      <c r="C458" s="1081" t="s">
        <v>2721</v>
      </c>
      <c r="D458" s="1082">
        <v>110</v>
      </c>
      <c r="E458" s="1083"/>
      <c r="F458" s="1083">
        <f>D458*E458</f>
        <v>0</v>
      </c>
    </row>
    <row r="459" spans="1:6" customFormat="1" ht="14">
      <c r="A459" s="1157"/>
      <c r="B459" s="1084" t="s">
        <v>2877</v>
      </c>
      <c r="C459" s="1081" t="s">
        <v>2721</v>
      </c>
      <c r="D459" s="1082">
        <v>1340</v>
      </c>
      <c r="E459" s="1083"/>
      <c r="F459" s="1083">
        <f>D459*E459</f>
        <v>0</v>
      </c>
    </row>
    <row r="460" spans="1:6" customFormat="1" ht="14">
      <c r="A460" s="1157"/>
      <c r="B460" s="1084" t="s">
        <v>2878</v>
      </c>
      <c r="C460" s="1081" t="s">
        <v>2721</v>
      </c>
      <c r="D460" s="1082">
        <v>110</v>
      </c>
      <c r="E460" s="1083"/>
      <c r="F460" s="1083">
        <f>D460*E460</f>
        <v>0</v>
      </c>
    </row>
    <row r="461" spans="1:6" customFormat="1" ht="14">
      <c r="A461" s="1157"/>
      <c r="B461" s="1084" t="s">
        <v>2879</v>
      </c>
      <c r="C461" s="1081" t="s">
        <v>2721</v>
      </c>
      <c r="D461" s="1082">
        <v>210</v>
      </c>
      <c r="E461" s="1083"/>
      <c r="F461" s="1083">
        <f>D461*E461</f>
        <v>0</v>
      </c>
    </row>
    <row r="462" spans="1:6" customFormat="1" ht="14">
      <c r="A462" s="1157"/>
      <c r="B462" s="1084"/>
      <c r="C462" s="1096"/>
      <c r="D462" s="1156"/>
      <c r="E462" s="1074"/>
      <c r="F462" s="1074"/>
    </row>
    <row r="463" spans="1:6" customFormat="1" ht="84">
      <c r="A463" s="1157">
        <v>29</v>
      </c>
      <c r="B463" s="1079" t="s">
        <v>2880</v>
      </c>
      <c r="C463" s="1081"/>
      <c r="D463" s="1098"/>
      <c r="E463" s="1099"/>
      <c r="F463" s="1099"/>
    </row>
    <row r="464" spans="1:6" customFormat="1" ht="14">
      <c r="A464" s="1157"/>
      <c r="B464" s="1084" t="s">
        <v>2724</v>
      </c>
      <c r="C464" s="1081" t="s">
        <v>2721</v>
      </c>
      <c r="D464" s="1082">
        <v>120</v>
      </c>
      <c r="E464" s="1083"/>
      <c r="F464" s="1083">
        <f>D464*E464</f>
        <v>0</v>
      </c>
    </row>
    <row r="465" spans="1:6" customFormat="1" ht="14">
      <c r="A465" s="1157"/>
      <c r="B465" s="1084" t="s">
        <v>2881</v>
      </c>
      <c r="C465" s="1081" t="s">
        <v>2721</v>
      </c>
      <c r="D465" s="1082">
        <v>280</v>
      </c>
      <c r="E465" s="1083"/>
      <c r="F465" s="1083">
        <f>D465*E465</f>
        <v>0</v>
      </c>
    </row>
    <row r="466" spans="1:6" customFormat="1" ht="14">
      <c r="A466" s="1157"/>
      <c r="B466" s="1105"/>
      <c r="C466" s="1081"/>
      <c r="D466" s="1098"/>
      <c r="E466" s="1099"/>
      <c r="F466" s="1099"/>
    </row>
    <row r="467" spans="1:6" customFormat="1" ht="14.25" customHeight="1">
      <c r="A467" s="1157">
        <v>30</v>
      </c>
      <c r="B467" s="1079" t="s">
        <v>2882</v>
      </c>
      <c r="C467" s="1081"/>
      <c r="D467" s="1098"/>
      <c r="E467" s="1099"/>
      <c r="F467" s="1099"/>
    </row>
    <row r="468" spans="1:6" customFormat="1" ht="84">
      <c r="A468" s="1157"/>
      <c r="B468" s="1079" t="s">
        <v>2725</v>
      </c>
      <c r="C468" s="1081"/>
      <c r="D468" s="1098"/>
      <c r="E468" s="1099"/>
      <c r="F468" s="1099"/>
    </row>
    <row r="469" spans="1:6" customFormat="1" ht="14">
      <c r="A469" s="1157"/>
      <c r="B469" s="1105"/>
      <c r="C469" s="1081" t="s">
        <v>2721</v>
      </c>
      <c r="D469" s="1082">
        <v>400</v>
      </c>
      <c r="E469" s="1083"/>
      <c r="F469" s="1083">
        <f>D469*E469</f>
        <v>0</v>
      </c>
    </row>
    <row r="470" spans="1:6" customFormat="1" ht="14">
      <c r="A470" s="1157"/>
      <c r="B470" s="1105"/>
      <c r="C470" s="1081"/>
      <c r="D470" s="1082"/>
      <c r="E470" s="1083"/>
      <c r="F470" s="1083"/>
    </row>
    <row r="471" spans="1:6" customFormat="1" ht="14">
      <c r="A471" s="1157">
        <v>31</v>
      </c>
      <c r="B471" s="1079" t="s">
        <v>2883</v>
      </c>
      <c r="C471" s="1081"/>
      <c r="D471" s="1082"/>
      <c r="E471" s="1083"/>
      <c r="F471" s="1083"/>
    </row>
    <row r="472" spans="1:6" customFormat="1" ht="28">
      <c r="A472" s="1157"/>
      <c r="B472" s="1079" t="s">
        <v>2884</v>
      </c>
      <c r="C472" s="1081"/>
      <c r="D472" s="1082"/>
      <c r="E472" s="1083"/>
      <c r="F472" s="1083"/>
    </row>
    <row r="473" spans="1:6" customFormat="1" ht="14">
      <c r="A473" s="1157"/>
      <c r="B473" s="1105"/>
      <c r="C473" s="1081" t="s">
        <v>2721</v>
      </c>
      <c r="D473" s="1082">
        <v>30</v>
      </c>
      <c r="E473" s="1083"/>
      <c r="F473" s="1083">
        <f>D473*E473</f>
        <v>0</v>
      </c>
    </row>
    <row r="474" spans="1:6" customFormat="1" ht="14">
      <c r="A474" s="1157"/>
      <c r="B474" s="1105"/>
      <c r="C474" s="1081"/>
      <c r="D474" s="1082"/>
      <c r="E474" s="1083"/>
      <c r="F474" s="1083"/>
    </row>
    <row r="475" spans="1:6" customFormat="1" ht="14">
      <c r="A475" s="1157">
        <v>32</v>
      </c>
      <c r="B475" s="1084" t="s">
        <v>2726</v>
      </c>
      <c r="C475" s="1081"/>
      <c r="D475" s="1082"/>
      <c r="E475" s="1083"/>
      <c r="F475" s="1083"/>
    </row>
    <row r="476" spans="1:6" customFormat="1" ht="14">
      <c r="A476" s="1157"/>
      <c r="B476" s="1079" t="s">
        <v>2727</v>
      </c>
      <c r="C476" s="1081" t="s">
        <v>394</v>
      </c>
      <c r="D476" s="1082">
        <v>135</v>
      </c>
      <c r="E476" s="1083"/>
      <c r="F476" s="1083">
        <f>D476*E476</f>
        <v>0</v>
      </c>
    </row>
    <row r="477" spans="1:6" customFormat="1" ht="14">
      <c r="A477" s="1157"/>
      <c r="B477" s="1105"/>
      <c r="C477" s="1081"/>
      <c r="D477" s="1082"/>
      <c r="E477" s="1083"/>
      <c r="F477" s="1083"/>
    </row>
    <row r="478" spans="1:6" customFormat="1" ht="14">
      <c r="A478" s="1157">
        <v>33</v>
      </c>
      <c r="B478" s="861" t="s">
        <v>2885</v>
      </c>
      <c r="C478" s="1085"/>
      <c r="D478" s="1086"/>
      <c r="E478" s="1083"/>
      <c r="F478" s="1083"/>
    </row>
    <row r="479" spans="1:6" customFormat="1" ht="14">
      <c r="A479" s="1157"/>
      <c r="B479" s="861" t="s">
        <v>2886</v>
      </c>
      <c r="C479" s="1081" t="s">
        <v>108</v>
      </c>
      <c r="D479" s="1082">
        <v>575</v>
      </c>
      <c r="E479" s="1083"/>
      <c r="F479" s="1083">
        <f>D479*E479</f>
        <v>0</v>
      </c>
    </row>
    <row r="480" spans="1:6" customFormat="1" ht="14">
      <c r="A480" s="1157"/>
      <c r="B480" s="861" t="s">
        <v>2887</v>
      </c>
      <c r="C480" s="1081" t="s">
        <v>108</v>
      </c>
      <c r="D480" s="1082">
        <v>65</v>
      </c>
      <c r="E480" s="1083"/>
      <c r="F480" s="1083">
        <f>D480*E480</f>
        <v>0</v>
      </c>
    </row>
    <row r="481" spans="1:6" customFormat="1" ht="14">
      <c r="A481" s="1157"/>
      <c r="B481" s="1105"/>
      <c r="C481" s="1081"/>
      <c r="D481" s="1098"/>
      <c r="E481" s="1099"/>
      <c r="F481" s="1099"/>
    </row>
    <row r="482" spans="1:6" customFormat="1" ht="84">
      <c r="A482" s="1157" t="s">
        <v>72</v>
      </c>
      <c r="B482" s="1106" t="s">
        <v>2888</v>
      </c>
      <c r="C482" s="1157"/>
      <c r="D482" s="1082"/>
      <c r="E482" s="1083"/>
      <c r="F482" s="1083">
        <f>D482*E482</f>
        <v>0</v>
      </c>
    </row>
    <row r="483" spans="1:6" customFormat="1" ht="14">
      <c r="A483" s="1157"/>
      <c r="B483" s="434"/>
      <c r="C483" s="1157" t="s">
        <v>2613</v>
      </c>
      <c r="D483" s="1082">
        <v>30</v>
      </c>
      <c r="E483" s="1083"/>
      <c r="F483" s="1083">
        <f>D483*E483</f>
        <v>0</v>
      </c>
    </row>
    <row r="484" spans="1:6" customFormat="1" ht="14">
      <c r="A484" s="1157"/>
      <c r="B484" s="434"/>
      <c r="C484" s="1157"/>
      <c r="D484" s="1082"/>
      <c r="E484" s="1083"/>
      <c r="F484" s="1083"/>
    </row>
    <row r="485" spans="1:6" customFormat="1" ht="70">
      <c r="A485" s="1157" t="s">
        <v>73</v>
      </c>
      <c r="B485" s="1106" t="s">
        <v>2889</v>
      </c>
      <c r="C485" s="1157"/>
      <c r="D485" s="1082"/>
      <c r="E485" s="1083"/>
      <c r="F485" s="1083"/>
    </row>
    <row r="486" spans="1:6" customFormat="1" ht="14">
      <c r="A486" s="1157"/>
      <c r="B486" s="434"/>
      <c r="C486" s="1157" t="s">
        <v>1438</v>
      </c>
      <c r="D486" s="1082">
        <v>1</v>
      </c>
      <c r="E486" s="1083"/>
      <c r="F486" s="1083">
        <f>D486*E486</f>
        <v>0</v>
      </c>
    </row>
    <row r="487" spans="1:6" customFormat="1" ht="14">
      <c r="A487" s="1157"/>
      <c r="B487" s="434"/>
      <c r="C487" s="1157"/>
      <c r="D487" s="1082"/>
      <c r="E487" s="1083"/>
      <c r="F487" s="1083"/>
    </row>
    <row r="488" spans="1:6" customFormat="1" ht="70">
      <c r="A488" s="1157" t="s">
        <v>76</v>
      </c>
      <c r="B488" s="1106" t="s">
        <v>2890</v>
      </c>
      <c r="C488" s="1157"/>
      <c r="D488" s="1082"/>
      <c r="E488" s="1083"/>
      <c r="F488" s="1083"/>
    </row>
    <row r="489" spans="1:6" customFormat="1" ht="14">
      <c r="A489" s="1157"/>
      <c r="B489" s="1105"/>
      <c r="C489" s="1157" t="s">
        <v>1438</v>
      </c>
      <c r="D489" s="1082">
        <v>1</v>
      </c>
      <c r="E489" s="1083"/>
      <c r="F489" s="1083">
        <f>D489*E489</f>
        <v>0</v>
      </c>
    </row>
    <row r="490" spans="1:6" customFormat="1" ht="14">
      <c r="A490" s="1157"/>
      <c r="B490" s="1105"/>
      <c r="C490" s="1081"/>
      <c r="D490" s="1098"/>
      <c r="E490" s="1099"/>
      <c r="F490" s="1099"/>
    </row>
    <row r="491" spans="1:6" customFormat="1" ht="14">
      <c r="A491" s="1157">
        <v>37</v>
      </c>
      <c r="B491" s="1084" t="s">
        <v>2728</v>
      </c>
      <c r="C491" s="1081"/>
      <c r="D491" s="1098"/>
      <c r="E491" s="1099"/>
      <c r="F491" s="1099"/>
    </row>
    <row r="492" spans="1:6" customFormat="1" ht="102" customHeight="1">
      <c r="A492" s="1157"/>
      <c r="B492" s="1079" t="s">
        <v>2729</v>
      </c>
      <c r="C492" s="1081"/>
      <c r="D492" s="1098"/>
      <c r="E492" s="1099"/>
      <c r="F492" s="1099"/>
    </row>
    <row r="493" spans="1:6" customFormat="1" ht="14">
      <c r="A493" s="1157"/>
      <c r="B493" s="1101"/>
      <c r="C493" s="1081" t="s">
        <v>2613</v>
      </c>
      <c r="D493" s="1082">
        <v>8</v>
      </c>
      <c r="E493" s="1083"/>
      <c r="F493" s="1083">
        <f>D493*E493</f>
        <v>0</v>
      </c>
    </row>
    <row r="494" spans="1:6" customFormat="1" ht="14.5" thickBot="1">
      <c r="A494" s="1157"/>
      <c r="B494" s="1101"/>
      <c r="C494" s="1081"/>
      <c r="D494" s="1098"/>
      <c r="E494" s="1099"/>
      <c r="F494" s="1099"/>
    </row>
    <row r="495" spans="1:6" customFormat="1" ht="16" thickBot="1">
      <c r="A495" s="1107" t="s">
        <v>2891</v>
      </c>
      <c r="B495" s="1108" t="s">
        <v>2892</v>
      </c>
      <c r="C495" s="1109"/>
      <c r="D495" s="1110"/>
      <c r="E495" s="1111"/>
      <c r="F495" s="1112">
        <f>F87+F107+F113+F128+F132+F135+F138+F141+F144+F147+F150+F153+F156+F159+F163+F166+F169+F173+F177+F180+F183+F186+F213+F245+F272+F299+F326+F341+F354+F367+F380+F400+F405+F410+F421+F425+F426+F427+F428+F454+F457+F458+F459+F460+F461+F464+F465+F469+F473+F476+F479+F480+F483+F486+F489+F493</f>
        <v>0</v>
      </c>
    </row>
    <row r="496" spans="1:6" customFormat="1" ht="14">
      <c r="A496" s="1157"/>
      <c r="B496" s="1078"/>
      <c r="C496" s="1081"/>
      <c r="D496" s="1098"/>
      <c r="E496" s="1099"/>
      <c r="F496" s="1099"/>
    </row>
    <row r="497" spans="1:6" customFormat="1">
      <c r="A497" s="1078"/>
      <c r="B497" s="1113"/>
      <c r="C497" s="1072"/>
      <c r="D497" s="1095"/>
      <c r="E497" s="1074"/>
      <c r="F497" s="1074"/>
    </row>
    <row r="498" spans="1:6" customFormat="1">
      <c r="A498" s="1078"/>
      <c r="B498" s="1078"/>
      <c r="C498" s="1072"/>
      <c r="D498" s="1114"/>
      <c r="E498" s="1115"/>
      <c r="F498" s="1114"/>
    </row>
    <row r="499" spans="1:6" customFormat="1" ht="15.5">
      <c r="A499" s="1071" t="s">
        <v>2893</v>
      </c>
      <c r="B499" s="1071" t="s">
        <v>2894</v>
      </c>
      <c r="C499" s="1116"/>
      <c r="D499" s="1117"/>
      <c r="E499" s="1075"/>
      <c r="F499" s="1075"/>
    </row>
    <row r="500" spans="1:6" customFormat="1" ht="13">
      <c r="A500" s="1076"/>
      <c r="B500" s="1076"/>
      <c r="C500" s="1116"/>
      <c r="D500" s="1117"/>
      <c r="E500" s="1075"/>
      <c r="F500" s="1075"/>
    </row>
    <row r="501" spans="1:6" customFormat="1">
      <c r="A501" s="1078">
        <v>1</v>
      </c>
      <c r="B501" s="1304" t="s">
        <v>2895</v>
      </c>
      <c r="C501" s="1072"/>
      <c r="D501" s="1073"/>
      <c r="E501" s="1074"/>
      <c r="F501" s="1074"/>
    </row>
    <row r="502" spans="1:6" customFormat="1" ht="14">
      <c r="A502" s="1118"/>
      <c r="B502" s="1304"/>
      <c r="C502" s="1072"/>
      <c r="D502" s="1073"/>
      <c r="E502" s="1074"/>
      <c r="F502" s="1074"/>
    </row>
    <row r="503" spans="1:6" customFormat="1">
      <c r="A503" s="1078"/>
      <c r="B503" s="1304"/>
      <c r="C503" s="1072"/>
      <c r="D503" s="1073"/>
      <c r="E503" s="1074"/>
      <c r="F503" s="1074"/>
    </row>
    <row r="504" spans="1:6" customFormat="1">
      <c r="A504" s="1078"/>
      <c r="B504" s="1304"/>
      <c r="C504" s="1072"/>
      <c r="D504" s="1073"/>
      <c r="E504" s="1074"/>
      <c r="F504" s="1074"/>
    </row>
    <row r="505" spans="1:6" customFormat="1" ht="14.25" customHeight="1">
      <c r="A505" s="1078"/>
      <c r="B505" s="1304"/>
      <c r="C505" s="1072"/>
      <c r="D505" s="1073"/>
      <c r="E505" s="1074"/>
      <c r="F505" s="1074"/>
    </row>
    <row r="506" spans="1:6" customFormat="1" ht="12" customHeight="1">
      <c r="A506" s="1078"/>
      <c r="B506" s="1304"/>
      <c r="C506" s="1072"/>
      <c r="D506" s="1073"/>
      <c r="E506" s="1074"/>
      <c r="F506" s="1074"/>
    </row>
    <row r="507" spans="1:6" customFormat="1">
      <c r="A507" s="1078"/>
      <c r="B507" s="1304"/>
      <c r="C507" s="1072"/>
      <c r="D507" s="1073"/>
      <c r="E507" s="1074"/>
      <c r="F507" s="1074"/>
    </row>
    <row r="508" spans="1:6" customFormat="1">
      <c r="A508" s="1078"/>
      <c r="B508" s="1304"/>
      <c r="C508" s="1072"/>
      <c r="D508" s="1073"/>
      <c r="E508" s="1074"/>
      <c r="F508" s="1074"/>
    </row>
    <row r="509" spans="1:6" customFormat="1">
      <c r="A509" s="1078"/>
      <c r="B509" s="1304"/>
      <c r="C509" s="1072"/>
      <c r="D509" s="1073"/>
      <c r="E509" s="1074"/>
      <c r="F509" s="1074"/>
    </row>
    <row r="510" spans="1:6" customFormat="1">
      <c r="A510" s="1078"/>
      <c r="B510" s="1304"/>
      <c r="C510" s="1072"/>
      <c r="D510" s="1073"/>
      <c r="E510" s="1074"/>
      <c r="F510" s="1074"/>
    </row>
    <row r="511" spans="1:6" customFormat="1">
      <c r="A511" s="1078"/>
      <c r="B511" s="1304"/>
      <c r="C511" s="1072"/>
      <c r="D511" s="1073"/>
      <c r="E511" s="1074"/>
      <c r="F511" s="1074"/>
    </row>
    <row r="512" spans="1:6" customFormat="1">
      <c r="A512" s="1078"/>
      <c r="B512" s="1304"/>
      <c r="C512" s="1072"/>
      <c r="D512" s="1073"/>
      <c r="E512" s="1074"/>
      <c r="F512" s="1074"/>
    </row>
    <row r="513" spans="1:6" customFormat="1" ht="11.25" customHeight="1">
      <c r="A513" s="1078"/>
      <c r="B513" s="1304"/>
      <c r="C513" s="1072"/>
      <c r="D513" s="1073"/>
      <c r="E513" s="1074"/>
      <c r="F513" s="1074"/>
    </row>
    <row r="514" spans="1:6" customFormat="1" ht="12.75" customHeight="1">
      <c r="A514" s="1078"/>
      <c r="B514" s="1304"/>
      <c r="C514" s="1072"/>
      <c r="D514" s="1073"/>
      <c r="E514" s="1074"/>
      <c r="F514" s="1074"/>
    </row>
    <row r="515" spans="1:6" customFormat="1">
      <c r="A515" s="1078"/>
      <c r="B515" s="1304"/>
      <c r="C515" s="1072"/>
      <c r="D515" s="1073"/>
      <c r="E515" s="1074"/>
      <c r="F515" s="1074"/>
    </row>
    <row r="516" spans="1:6" customFormat="1">
      <c r="A516" s="1078"/>
      <c r="B516" s="1304"/>
      <c r="C516" s="1072"/>
      <c r="D516" s="1073"/>
      <c r="E516" s="1074"/>
      <c r="F516" s="1074"/>
    </row>
    <row r="517" spans="1:6" customFormat="1">
      <c r="A517" s="1078"/>
      <c r="B517" s="1304"/>
      <c r="C517" s="1072"/>
      <c r="D517" s="1073"/>
      <c r="E517" s="1074"/>
      <c r="F517" s="1074"/>
    </row>
    <row r="518" spans="1:6" customFormat="1" ht="13.5" customHeight="1">
      <c r="A518" s="1078"/>
      <c r="B518" s="1304"/>
      <c r="C518" s="1072"/>
      <c r="D518" s="1073"/>
      <c r="E518" s="1074"/>
      <c r="F518" s="1074"/>
    </row>
    <row r="519" spans="1:6" customFormat="1">
      <c r="A519" s="1078"/>
      <c r="B519" s="1304"/>
      <c r="C519" s="1072"/>
      <c r="D519" s="1073"/>
      <c r="E519" s="1074"/>
      <c r="F519" s="1074"/>
    </row>
    <row r="520" spans="1:6" customFormat="1" ht="21.75" customHeight="1">
      <c r="A520" s="1078"/>
      <c r="B520" s="1304"/>
      <c r="C520" s="1072"/>
      <c r="D520" s="1073"/>
      <c r="E520" s="1074"/>
      <c r="F520" s="1074"/>
    </row>
    <row r="521" spans="1:6" customFormat="1" ht="15" customHeight="1">
      <c r="A521" s="1078"/>
      <c r="B521" s="1119" t="s">
        <v>2896</v>
      </c>
      <c r="C521" s="1072"/>
      <c r="D521" s="1073"/>
      <c r="E521" s="1074"/>
      <c r="F521" s="1074"/>
    </row>
    <row r="522" spans="1:6" customFormat="1" ht="15" customHeight="1">
      <c r="A522" s="1078"/>
      <c r="B522" s="1119" t="s">
        <v>2897</v>
      </c>
      <c r="C522" s="1072"/>
      <c r="D522" s="1073"/>
      <c r="E522" s="1074"/>
      <c r="F522" s="1074"/>
    </row>
    <row r="523" spans="1:6" customFormat="1">
      <c r="A523" s="1078"/>
      <c r="B523" s="1119" t="s">
        <v>2898</v>
      </c>
      <c r="C523" s="1072"/>
      <c r="D523" s="1073"/>
      <c r="E523" s="1074"/>
      <c r="F523" s="1074"/>
    </row>
    <row r="524" spans="1:6" customFormat="1" ht="15.75" customHeight="1">
      <c r="A524" s="1078"/>
      <c r="B524" s="1119" t="s">
        <v>2899</v>
      </c>
      <c r="C524" s="1072"/>
      <c r="D524" s="1073"/>
      <c r="E524" s="1074"/>
      <c r="F524" s="1074"/>
    </row>
    <row r="525" spans="1:6" customFormat="1">
      <c r="A525" s="1078"/>
      <c r="B525" s="1119" t="s">
        <v>2900</v>
      </c>
      <c r="C525" s="1072"/>
      <c r="D525" s="1073"/>
      <c r="E525" s="1074"/>
      <c r="F525" s="1074"/>
    </row>
    <row r="526" spans="1:6" customFormat="1" ht="25">
      <c r="A526" s="1078"/>
      <c r="B526" s="1119" t="s">
        <v>2901</v>
      </c>
      <c r="C526" s="1072"/>
      <c r="D526" s="1073"/>
      <c r="E526" s="1074"/>
      <c r="F526" s="1074"/>
    </row>
    <row r="527" spans="1:6" customFormat="1">
      <c r="A527" s="1078"/>
      <c r="B527" s="1119" t="s">
        <v>2902</v>
      </c>
      <c r="C527" s="1072"/>
      <c r="D527" s="1073"/>
      <c r="E527" s="1074"/>
      <c r="F527" s="1074"/>
    </row>
    <row r="528" spans="1:6" customFormat="1">
      <c r="A528" s="1078"/>
      <c r="B528" s="1119" t="s">
        <v>2903</v>
      </c>
      <c r="C528" s="1072"/>
      <c r="D528" s="1073"/>
      <c r="E528" s="1074"/>
      <c r="F528" s="1074"/>
    </row>
    <row r="529" spans="1:6" customFormat="1">
      <c r="A529" s="1078"/>
      <c r="B529" s="1119" t="s">
        <v>2904</v>
      </c>
      <c r="C529" s="1072"/>
      <c r="D529" s="1073"/>
      <c r="E529" s="1074"/>
      <c r="F529" s="1074"/>
    </row>
    <row r="530" spans="1:6" customFormat="1">
      <c r="A530" s="1078"/>
      <c r="B530" s="1119" t="s">
        <v>2905</v>
      </c>
      <c r="C530" s="1072"/>
      <c r="D530" s="1073"/>
      <c r="E530" s="1074"/>
      <c r="F530" s="1074"/>
    </row>
    <row r="531" spans="1:6" customFormat="1">
      <c r="A531" s="1078"/>
      <c r="B531" s="1119" t="s">
        <v>2906</v>
      </c>
      <c r="C531" s="1072"/>
      <c r="D531" s="1073"/>
      <c r="E531" s="1074"/>
      <c r="F531" s="1074"/>
    </row>
    <row r="532" spans="1:6" customFormat="1">
      <c r="A532" s="1078"/>
      <c r="B532" s="1119" t="s">
        <v>2907</v>
      </c>
      <c r="C532" s="1072"/>
      <c r="D532" s="1073"/>
      <c r="E532" s="1074"/>
      <c r="F532" s="1074"/>
    </row>
    <row r="533" spans="1:6" customFormat="1">
      <c r="A533" s="1078"/>
      <c r="B533" s="1119" t="s">
        <v>2908</v>
      </c>
      <c r="C533" s="1072"/>
      <c r="D533" s="1073"/>
      <c r="E533" s="1074"/>
      <c r="F533" s="1074"/>
    </row>
    <row r="534" spans="1:6" customFormat="1">
      <c r="A534" s="1078"/>
      <c r="B534" s="1119" t="s">
        <v>2906</v>
      </c>
      <c r="C534" s="1072"/>
      <c r="D534" s="1073"/>
      <c r="E534" s="1074"/>
      <c r="F534" s="1074"/>
    </row>
    <row r="535" spans="1:6" customFormat="1">
      <c r="A535" s="1078"/>
      <c r="B535" s="1119" t="s">
        <v>2907</v>
      </c>
      <c r="C535" s="1072"/>
      <c r="D535" s="1073"/>
      <c r="E535" s="1074"/>
      <c r="F535" s="1074"/>
    </row>
    <row r="536" spans="1:6" customFormat="1" ht="25">
      <c r="A536" s="1078"/>
      <c r="B536" s="1119" t="s">
        <v>2909</v>
      </c>
      <c r="C536" s="1072"/>
      <c r="D536" s="1073"/>
      <c r="E536" s="1074"/>
      <c r="F536" s="1074"/>
    </row>
    <row r="537" spans="1:6" customFormat="1">
      <c r="A537" s="1078"/>
      <c r="B537" s="1119" t="s">
        <v>2910</v>
      </c>
      <c r="C537" s="1072"/>
      <c r="D537" s="1073"/>
      <c r="E537" s="1074"/>
      <c r="F537" s="1074"/>
    </row>
    <row r="538" spans="1:6" customFormat="1">
      <c r="A538" s="1078"/>
      <c r="B538" s="1119" t="s">
        <v>2911</v>
      </c>
      <c r="C538" s="1072"/>
      <c r="D538" s="1073"/>
      <c r="E538" s="1074"/>
      <c r="F538" s="1074"/>
    </row>
    <row r="539" spans="1:6" customFormat="1">
      <c r="A539" s="1078"/>
      <c r="B539" s="184" t="s">
        <v>2912</v>
      </c>
      <c r="C539" s="1072"/>
      <c r="D539" s="1073"/>
      <c r="E539" s="1074"/>
      <c r="F539" s="1074"/>
    </row>
    <row r="540" spans="1:6" customFormat="1">
      <c r="A540" s="1078"/>
      <c r="B540" s="184" t="s">
        <v>2913</v>
      </c>
      <c r="C540" s="1072"/>
      <c r="D540" s="1073"/>
      <c r="E540" s="1074"/>
      <c r="F540" s="1074"/>
    </row>
    <row r="541" spans="1:6" customFormat="1">
      <c r="A541" s="1078"/>
      <c r="B541" s="184" t="s">
        <v>2914</v>
      </c>
      <c r="C541" s="1072"/>
      <c r="D541" s="1073"/>
      <c r="E541" s="1074"/>
      <c r="F541" s="1074"/>
    </row>
    <row r="542" spans="1:6" customFormat="1">
      <c r="A542" s="1078"/>
      <c r="B542" s="1119" t="s">
        <v>2915</v>
      </c>
      <c r="C542" s="1072"/>
      <c r="D542" s="1073"/>
      <c r="E542" s="1074"/>
      <c r="F542" s="1074"/>
    </row>
    <row r="543" spans="1:6" customFormat="1">
      <c r="A543" s="1078"/>
      <c r="B543" s="1119" t="s">
        <v>2916</v>
      </c>
      <c r="C543" s="1072"/>
      <c r="D543" s="1073"/>
      <c r="E543" s="1074"/>
      <c r="F543" s="1074"/>
    </row>
    <row r="544" spans="1:6" customFormat="1">
      <c r="A544" s="1078"/>
      <c r="B544" s="1119" t="s">
        <v>2917</v>
      </c>
      <c r="C544" s="1072"/>
      <c r="D544" s="1073"/>
      <c r="E544" s="1074"/>
      <c r="F544" s="1074"/>
    </row>
    <row r="545" spans="1:6" customFormat="1">
      <c r="A545" s="1078"/>
      <c r="B545" s="1119" t="s">
        <v>2918</v>
      </c>
      <c r="C545" s="1072"/>
      <c r="D545" s="1073"/>
      <c r="E545" s="1074"/>
      <c r="F545" s="1074"/>
    </row>
    <row r="546" spans="1:6" customFormat="1">
      <c r="A546" s="1078"/>
      <c r="B546" s="1119" t="s">
        <v>2919</v>
      </c>
      <c r="C546" s="1072"/>
      <c r="D546" s="1073"/>
      <c r="E546" s="1074"/>
      <c r="F546" s="1074"/>
    </row>
    <row r="547" spans="1:6" customFormat="1">
      <c r="A547" s="1078"/>
      <c r="B547" s="1120" t="s">
        <v>2920</v>
      </c>
      <c r="C547" s="1072"/>
      <c r="D547" s="1073"/>
      <c r="E547" s="1074"/>
      <c r="F547" s="1074"/>
    </row>
    <row r="548" spans="1:6" customFormat="1">
      <c r="A548" s="1078"/>
      <c r="B548" s="1119" t="s">
        <v>2921</v>
      </c>
      <c r="C548" s="1072"/>
      <c r="D548" s="1073"/>
      <c r="E548" s="1074"/>
      <c r="F548" s="1074"/>
    </row>
    <row r="549" spans="1:6" customFormat="1">
      <c r="A549" s="1078"/>
      <c r="B549" s="1119" t="s">
        <v>2922</v>
      </c>
      <c r="C549" s="1072"/>
      <c r="D549" s="1073"/>
      <c r="E549" s="1074"/>
      <c r="F549" s="1074"/>
    </row>
    <row r="550" spans="1:6" customFormat="1">
      <c r="A550" s="1078"/>
      <c r="B550" s="1119" t="s">
        <v>2923</v>
      </c>
      <c r="C550" s="1072"/>
      <c r="D550" s="1073"/>
      <c r="E550" s="1074"/>
      <c r="F550" s="1074"/>
    </row>
    <row r="551" spans="1:6" customFormat="1">
      <c r="A551" s="1078"/>
      <c r="B551" s="1119" t="s">
        <v>2924</v>
      </c>
      <c r="C551" s="1072"/>
      <c r="D551" s="1073"/>
      <c r="E551" s="1074"/>
      <c r="F551" s="1074"/>
    </row>
    <row r="552" spans="1:6" customFormat="1">
      <c r="A552" s="1078"/>
      <c r="B552" s="1119" t="s">
        <v>2925</v>
      </c>
      <c r="C552" s="1072"/>
      <c r="D552" s="1073"/>
      <c r="E552" s="1074"/>
      <c r="F552" s="1074"/>
    </row>
    <row r="553" spans="1:6" customFormat="1">
      <c r="A553" s="1078"/>
      <c r="B553" s="1119" t="s">
        <v>2926</v>
      </c>
      <c r="C553" s="1072"/>
      <c r="D553" s="1073"/>
      <c r="E553" s="1074"/>
      <c r="F553" s="1074"/>
    </row>
    <row r="554" spans="1:6" customFormat="1">
      <c r="A554" s="1078"/>
      <c r="B554" s="1119" t="s">
        <v>2927</v>
      </c>
      <c r="C554" s="1072"/>
      <c r="D554" s="1073"/>
      <c r="E554" s="1074"/>
      <c r="F554" s="1074"/>
    </row>
    <row r="555" spans="1:6" customFormat="1">
      <c r="A555" s="1078"/>
      <c r="B555" s="1119" t="s">
        <v>2928</v>
      </c>
      <c r="C555" s="1072"/>
      <c r="D555" s="1073"/>
      <c r="E555" s="1074"/>
      <c r="F555" s="1074"/>
    </row>
    <row r="556" spans="1:6" customFormat="1">
      <c r="A556" s="1078"/>
      <c r="B556" s="1119" t="s">
        <v>2929</v>
      </c>
      <c r="C556" s="1072"/>
      <c r="D556" s="1073"/>
      <c r="E556" s="1074"/>
      <c r="F556" s="1074"/>
    </row>
    <row r="557" spans="1:6" customFormat="1">
      <c r="A557" s="1078"/>
      <c r="B557" s="1119" t="s">
        <v>2930</v>
      </c>
      <c r="C557" s="1072"/>
      <c r="D557" s="1073"/>
      <c r="E557" s="1074"/>
      <c r="F557" s="1074"/>
    </row>
    <row r="558" spans="1:6" customFormat="1">
      <c r="A558" s="1078"/>
      <c r="B558" s="1119" t="s">
        <v>2931</v>
      </c>
      <c r="C558" s="1072"/>
      <c r="D558" s="1073"/>
      <c r="E558" s="1074"/>
      <c r="F558" s="1074"/>
    </row>
    <row r="559" spans="1:6" customFormat="1">
      <c r="A559" s="1078"/>
      <c r="B559" s="1119" t="s">
        <v>2932</v>
      </c>
      <c r="C559" s="1072"/>
      <c r="D559" s="1073"/>
      <c r="E559" s="1074"/>
      <c r="F559" s="1074"/>
    </row>
    <row r="560" spans="1:6" customFormat="1">
      <c r="A560" s="1078"/>
      <c r="B560" s="1119" t="s">
        <v>2933</v>
      </c>
      <c r="C560" s="1072"/>
      <c r="D560" s="1073"/>
      <c r="E560" s="1074"/>
      <c r="F560" s="1074"/>
    </row>
    <row r="561" spans="1:6" customFormat="1">
      <c r="A561" s="1078"/>
      <c r="B561" s="1119" t="s">
        <v>2934</v>
      </c>
      <c r="C561" s="1072"/>
      <c r="D561" s="1073"/>
      <c r="E561" s="1074"/>
      <c r="F561" s="1074"/>
    </row>
    <row r="562" spans="1:6" customFormat="1" ht="25">
      <c r="A562" s="1078"/>
      <c r="B562" s="1119" t="s">
        <v>2935</v>
      </c>
      <c r="C562" s="1072"/>
      <c r="D562" s="1073"/>
      <c r="E562" s="1074"/>
      <c r="F562" s="1074"/>
    </row>
    <row r="563" spans="1:6" customFormat="1">
      <c r="A563" s="1078"/>
      <c r="B563" s="1119" t="s">
        <v>2936</v>
      </c>
      <c r="C563" s="1072"/>
      <c r="D563" s="1073"/>
      <c r="E563" s="1074"/>
      <c r="F563" s="1074"/>
    </row>
    <row r="564" spans="1:6" customFormat="1">
      <c r="A564" s="1078"/>
      <c r="B564" s="1119" t="s">
        <v>2937</v>
      </c>
      <c r="C564" s="1072"/>
      <c r="D564" s="1073"/>
      <c r="E564" s="1074"/>
      <c r="F564" s="1074"/>
    </row>
    <row r="565" spans="1:6" customFormat="1">
      <c r="A565" s="1078"/>
      <c r="B565" s="1119" t="s">
        <v>2938</v>
      </c>
      <c r="C565" s="1072"/>
      <c r="D565" s="1073"/>
      <c r="E565" s="1074"/>
      <c r="F565" s="1074"/>
    </row>
    <row r="566" spans="1:6" customFormat="1">
      <c r="A566" s="1078"/>
      <c r="B566" s="1119" t="s">
        <v>2939</v>
      </c>
      <c r="C566" s="1072"/>
      <c r="D566" s="1073"/>
      <c r="E566" s="1074"/>
      <c r="F566" s="1074"/>
    </row>
    <row r="567" spans="1:6" customFormat="1">
      <c r="A567" s="1078"/>
      <c r="B567" s="1119" t="s">
        <v>2940</v>
      </c>
      <c r="C567" s="1072"/>
      <c r="D567" s="1073"/>
      <c r="E567" s="1074"/>
      <c r="F567" s="1074"/>
    </row>
    <row r="568" spans="1:6" customFormat="1">
      <c r="A568" s="1078"/>
      <c r="B568" s="1119" t="s">
        <v>2941</v>
      </c>
      <c r="C568" s="1072"/>
      <c r="D568" s="1073"/>
      <c r="E568" s="1074"/>
      <c r="F568" s="1074"/>
    </row>
    <row r="569" spans="1:6" customFormat="1">
      <c r="A569" s="1078"/>
      <c r="B569" s="1119" t="s">
        <v>2942</v>
      </c>
      <c r="C569" s="1072"/>
      <c r="D569" s="1073"/>
      <c r="E569" s="1074"/>
      <c r="F569" s="1074"/>
    </row>
    <row r="570" spans="1:6" customFormat="1">
      <c r="A570" s="1078"/>
      <c r="B570" s="1119" t="s">
        <v>2943</v>
      </c>
      <c r="C570" s="1072"/>
      <c r="D570" s="1073"/>
      <c r="E570" s="1074"/>
      <c r="F570" s="1074"/>
    </row>
    <row r="571" spans="1:6" customFormat="1">
      <c r="A571" s="1078"/>
      <c r="B571" s="1119" t="s">
        <v>2944</v>
      </c>
      <c r="C571" s="1072"/>
      <c r="D571" s="1073"/>
      <c r="E571" s="1074"/>
      <c r="F571" s="1074"/>
    </row>
    <row r="572" spans="1:6" customFormat="1">
      <c r="A572" s="1078"/>
      <c r="B572" s="1119" t="s">
        <v>2945</v>
      </c>
      <c r="C572" s="1072"/>
      <c r="D572" s="1073"/>
      <c r="E572" s="1074"/>
      <c r="F572" s="1074"/>
    </row>
    <row r="573" spans="1:6" customFormat="1">
      <c r="A573" s="1078"/>
      <c r="B573" s="1119" t="s">
        <v>2946</v>
      </c>
      <c r="C573" s="1072"/>
      <c r="D573" s="1073"/>
      <c r="E573" s="1074"/>
      <c r="F573" s="1074"/>
    </row>
    <row r="574" spans="1:6" customFormat="1">
      <c r="A574" s="1078"/>
      <c r="B574" s="1119" t="s">
        <v>2947</v>
      </c>
      <c r="C574" s="1072"/>
      <c r="D574" s="1073"/>
      <c r="E574" s="1074"/>
      <c r="F574" s="1074"/>
    </row>
    <row r="575" spans="1:6" customFormat="1">
      <c r="A575" s="1078"/>
      <c r="B575" s="1119" t="s">
        <v>2948</v>
      </c>
      <c r="C575" s="1072"/>
      <c r="D575" s="1073"/>
      <c r="E575" s="1074"/>
      <c r="F575" s="1074"/>
    </row>
    <row r="576" spans="1:6" customFormat="1">
      <c r="A576" s="1078"/>
      <c r="B576" s="1119" t="s">
        <v>2949</v>
      </c>
      <c r="C576" s="1072"/>
      <c r="D576" s="1073"/>
      <c r="E576" s="1074"/>
      <c r="F576" s="1074"/>
    </row>
    <row r="577" spans="1:6" customFormat="1">
      <c r="A577" s="1078"/>
      <c r="B577" s="1119" t="s">
        <v>2950</v>
      </c>
      <c r="C577" s="1072"/>
      <c r="D577" s="1073"/>
      <c r="E577" s="1074"/>
      <c r="F577" s="1074"/>
    </row>
    <row r="578" spans="1:6" customFormat="1">
      <c r="A578" s="1078"/>
      <c r="B578" s="1119" t="s">
        <v>2951</v>
      </c>
      <c r="C578" s="1072"/>
      <c r="D578" s="1073"/>
      <c r="E578" s="1074"/>
      <c r="F578" s="1074"/>
    </row>
    <row r="579" spans="1:6" customFormat="1">
      <c r="A579" s="1078"/>
      <c r="B579" s="1119" t="s">
        <v>2952</v>
      </c>
      <c r="C579" s="1072"/>
      <c r="D579" s="1073"/>
      <c r="E579" s="1074"/>
      <c r="F579" s="1074"/>
    </row>
    <row r="580" spans="1:6" customFormat="1">
      <c r="A580" s="1078"/>
      <c r="B580" s="1119" t="s">
        <v>2953</v>
      </c>
      <c r="C580" s="1072"/>
      <c r="D580" s="1073"/>
      <c r="E580" s="1074"/>
      <c r="F580" s="1074"/>
    </row>
    <row r="581" spans="1:6" customFormat="1">
      <c r="A581" s="1078"/>
      <c r="B581" s="1119" t="s">
        <v>2954</v>
      </c>
      <c r="C581" s="1072"/>
      <c r="D581" s="1073"/>
      <c r="E581" s="1074"/>
      <c r="F581" s="1074"/>
    </row>
    <row r="582" spans="1:6" customFormat="1">
      <c r="A582" s="1078"/>
      <c r="B582" s="1119" t="s">
        <v>2955</v>
      </c>
      <c r="C582" s="1072"/>
      <c r="D582" s="1073"/>
      <c r="E582" s="1074"/>
      <c r="F582" s="1074"/>
    </row>
    <row r="583" spans="1:6" customFormat="1">
      <c r="A583" s="1078"/>
      <c r="B583" s="1119" t="s">
        <v>2956</v>
      </c>
      <c r="C583" s="1072"/>
      <c r="D583" s="1073"/>
      <c r="E583" s="1074"/>
      <c r="F583" s="1074"/>
    </row>
    <row r="584" spans="1:6" customFormat="1">
      <c r="A584" s="1078"/>
      <c r="B584" s="1119" t="s">
        <v>2955</v>
      </c>
      <c r="C584" s="1072"/>
      <c r="D584" s="1073"/>
      <c r="E584" s="1074"/>
      <c r="F584" s="1074"/>
    </row>
    <row r="585" spans="1:6" customFormat="1">
      <c r="A585" s="1078"/>
      <c r="B585" s="1119" t="s">
        <v>2953</v>
      </c>
      <c r="C585" s="1072"/>
      <c r="D585" s="1073"/>
      <c r="E585" s="1074"/>
      <c r="F585" s="1074"/>
    </row>
    <row r="586" spans="1:6" customFormat="1">
      <c r="A586" s="1078"/>
      <c r="B586" s="1119" t="s">
        <v>2954</v>
      </c>
      <c r="C586" s="1072"/>
      <c r="D586" s="1073"/>
      <c r="E586" s="1074"/>
      <c r="F586" s="1074"/>
    </row>
    <row r="587" spans="1:6" customFormat="1">
      <c r="A587" s="1078"/>
      <c r="B587" s="1120" t="s">
        <v>2920</v>
      </c>
      <c r="C587" s="1072"/>
      <c r="D587" s="1073"/>
      <c r="E587" s="1074"/>
      <c r="F587" s="1074"/>
    </row>
    <row r="588" spans="1:6" customFormat="1">
      <c r="A588" s="1078"/>
      <c r="B588" s="1119" t="s">
        <v>2957</v>
      </c>
      <c r="C588" s="1072"/>
      <c r="D588" s="1073"/>
      <c r="E588" s="1074"/>
      <c r="F588" s="1074"/>
    </row>
    <row r="589" spans="1:6" customFormat="1">
      <c r="A589" s="1078"/>
      <c r="B589" s="1119" t="s">
        <v>2946</v>
      </c>
      <c r="C589" s="1072"/>
      <c r="D589" s="1073"/>
      <c r="E589" s="1074"/>
      <c r="F589" s="1074"/>
    </row>
    <row r="590" spans="1:6" customFormat="1">
      <c r="A590" s="1078"/>
      <c r="B590" s="1119" t="s">
        <v>2958</v>
      </c>
      <c r="C590" s="1072"/>
      <c r="D590" s="1073"/>
      <c r="E590" s="1074"/>
      <c r="F590" s="1074"/>
    </row>
    <row r="591" spans="1:6" customFormat="1">
      <c r="A591" s="1078"/>
      <c r="B591" s="1119" t="s">
        <v>2948</v>
      </c>
      <c r="C591" s="1072"/>
      <c r="D591" s="1073"/>
      <c r="E591" s="1074"/>
      <c r="F591" s="1074"/>
    </row>
    <row r="592" spans="1:6" customFormat="1">
      <c r="A592" s="1078"/>
      <c r="B592" s="1119" t="s">
        <v>2949</v>
      </c>
      <c r="C592" s="1072"/>
      <c r="D592" s="1073"/>
      <c r="E592" s="1074"/>
      <c r="F592" s="1074"/>
    </row>
    <row r="593" spans="1:6" customFormat="1">
      <c r="A593" s="1078"/>
      <c r="B593" s="1119" t="s">
        <v>2959</v>
      </c>
      <c r="C593" s="1072"/>
      <c r="D593" s="1073"/>
      <c r="E593" s="1074"/>
      <c r="F593" s="1074"/>
    </row>
    <row r="594" spans="1:6" customFormat="1">
      <c r="A594" s="1078"/>
      <c r="B594" s="1119" t="s">
        <v>2951</v>
      </c>
      <c r="C594" s="1072"/>
      <c r="D594" s="1073"/>
      <c r="E594" s="1074"/>
      <c r="F594" s="1074"/>
    </row>
    <row r="595" spans="1:6" customFormat="1">
      <c r="A595" s="1078"/>
      <c r="B595" s="1119" t="s">
        <v>2952</v>
      </c>
      <c r="C595" s="1072"/>
      <c r="D595" s="1073"/>
      <c r="E595" s="1074"/>
      <c r="F595" s="1074"/>
    </row>
    <row r="596" spans="1:6" customFormat="1">
      <c r="A596" s="1078"/>
      <c r="B596" s="1119" t="s">
        <v>2919</v>
      </c>
      <c r="C596" s="1072"/>
      <c r="D596" s="1073"/>
      <c r="E596" s="1074"/>
      <c r="F596" s="1074"/>
    </row>
    <row r="597" spans="1:6" customFormat="1">
      <c r="A597" s="1078"/>
      <c r="B597" s="1119" t="s">
        <v>2917</v>
      </c>
      <c r="C597" s="1072"/>
      <c r="D597" s="1073"/>
      <c r="E597" s="1074"/>
      <c r="F597" s="1074"/>
    </row>
    <row r="598" spans="1:6" customFormat="1">
      <c r="A598" s="1078"/>
      <c r="B598" s="1119" t="s">
        <v>2918</v>
      </c>
      <c r="C598" s="1072"/>
      <c r="D598" s="1073"/>
      <c r="E598" s="1074"/>
      <c r="F598" s="1074"/>
    </row>
    <row r="599" spans="1:6" customFormat="1">
      <c r="A599" s="1078"/>
      <c r="B599" s="1119" t="s">
        <v>2955</v>
      </c>
      <c r="C599" s="1072"/>
      <c r="D599" s="1073"/>
      <c r="E599" s="1074"/>
      <c r="F599" s="1074"/>
    </row>
    <row r="600" spans="1:6" customFormat="1">
      <c r="A600" s="1078"/>
      <c r="B600" s="1119" t="s">
        <v>2960</v>
      </c>
      <c r="C600" s="1072"/>
      <c r="D600" s="1073"/>
      <c r="E600" s="1074"/>
      <c r="F600" s="1074"/>
    </row>
    <row r="601" spans="1:6" customFormat="1" ht="25">
      <c r="A601" s="1078"/>
      <c r="B601" s="431" t="s">
        <v>2961</v>
      </c>
      <c r="C601" s="1072"/>
      <c r="D601" s="1073"/>
      <c r="E601" s="1074"/>
      <c r="F601" s="1074"/>
    </row>
    <row r="602" spans="1:6" customFormat="1" ht="25">
      <c r="A602" s="1078"/>
      <c r="B602" s="1119" t="s">
        <v>2962</v>
      </c>
      <c r="C602" s="1072"/>
      <c r="D602" s="1073"/>
      <c r="E602" s="1074"/>
      <c r="F602" s="1074"/>
    </row>
    <row r="603" spans="1:6" customFormat="1" ht="25">
      <c r="A603" s="1078"/>
      <c r="B603" s="1119" t="s">
        <v>2963</v>
      </c>
      <c r="C603" s="1072"/>
      <c r="D603" s="1073"/>
      <c r="E603" s="1074"/>
      <c r="F603" s="1074"/>
    </row>
    <row r="604" spans="1:6" customFormat="1" ht="25">
      <c r="A604" s="1078"/>
      <c r="B604" s="1119" t="s">
        <v>2964</v>
      </c>
      <c r="C604" s="1072"/>
      <c r="D604" s="1073"/>
      <c r="E604" s="1074"/>
      <c r="F604" s="1074"/>
    </row>
    <row r="605" spans="1:6" customFormat="1" ht="25">
      <c r="A605" s="1078"/>
      <c r="B605" s="1119" t="s">
        <v>2965</v>
      </c>
      <c r="C605" s="1072"/>
      <c r="D605" s="1073"/>
      <c r="E605" s="1074"/>
      <c r="F605" s="1074"/>
    </row>
    <row r="606" spans="1:6" customFormat="1">
      <c r="A606" s="1078"/>
      <c r="B606" s="1119" t="s">
        <v>2966</v>
      </c>
      <c r="C606" s="1072"/>
      <c r="D606" s="1073"/>
      <c r="E606" s="1074"/>
      <c r="F606" s="1074"/>
    </row>
    <row r="607" spans="1:6" customFormat="1">
      <c r="A607" s="1078"/>
      <c r="B607" s="1119" t="s">
        <v>2967</v>
      </c>
      <c r="C607" s="1072"/>
      <c r="D607" s="1073"/>
      <c r="E607" s="1074"/>
      <c r="F607" s="1074"/>
    </row>
    <row r="608" spans="1:6" customFormat="1">
      <c r="A608" s="1078"/>
      <c r="B608" s="1119" t="s">
        <v>2968</v>
      </c>
      <c r="C608" s="1072"/>
      <c r="D608" s="1073"/>
      <c r="E608" s="1074"/>
      <c r="F608" s="1074"/>
    </row>
    <row r="609" spans="1:6" customFormat="1" ht="37.5">
      <c r="A609" s="1078"/>
      <c r="B609" s="1119" t="s">
        <v>2969</v>
      </c>
      <c r="C609" s="1072"/>
      <c r="D609" s="1073"/>
      <c r="E609" s="1074"/>
      <c r="F609" s="1074"/>
    </row>
    <row r="610" spans="1:6" customFormat="1">
      <c r="A610" s="1078"/>
      <c r="B610" s="1119" t="s">
        <v>2970</v>
      </c>
      <c r="C610" s="1072"/>
      <c r="D610" s="1073"/>
      <c r="E610" s="1074"/>
      <c r="F610" s="1074"/>
    </row>
    <row r="611" spans="1:6" customFormat="1">
      <c r="A611" s="1078"/>
      <c r="B611" s="1119" t="s">
        <v>2971</v>
      </c>
      <c r="C611" s="1072"/>
      <c r="D611" s="1073"/>
      <c r="E611" s="1074"/>
      <c r="F611" s="1074"/>
    </row>
    <row r="612" spans="1:6" customFormat="1" ht="63">
      <c r="A612" s="1078"/>
      <c r="B612" s="1121" t="s">
        <v>2972</v>
      </c>
      <c r="C612" s="1072"/>
      <c r="D612" s="1073"/>
      <c r="E612" s="1074"/>
      <c r="F612" s="1074"/>
    </row>
    <row r="613" spans="1:6" customFormat="1">
      <c r="A613" s="1078"/>
      <c r="B613" s="1119" t="s">
        <v>2973</v>
      </c>
      <c r="C613" s="1072"/>
      <c r="D613" s="1073"/>
      <c r="E613" s="1074"/>
      <c r="F613" s="1074"/>
    </row>
    <row r="614" spans="1:6" customFormat="1">
      <c r="A614" s="1078"/>
      <c r="B614" s="1119" t="s">
        <v>2974</v>
      </c>
      <c r="C614" s="1072"/>
      <c r="D614" s="1073"/>
      <c r="E614" s="1074"/>
      <c r="F614" s="1074"/>
    </row>
    <row r="615" spans="1:6" customFormat="1">
      <c r="A615" s="1078"/>
      <c r="B615" s="1119" t="s">
        <v>2975</v>
      </c>
      <c r="C615" s="1072"/>
      <c r="D615" s="1073"/>
      <c r="E615" s="1074"/>
      <c r="F615" s="1074"/>
    </row>
    <row r="616" spans="1:6" customFormat="1">
      <c r="A616" s="1078"/>
      <c r="B616" s="1119" t="s">
        <v>2976</v>
      </c>
      <c r="C616" s="1072"/>
      <c r="D616" s="1073"/>
      <c r="E616" s="1074"/>
      <c r="F616" s="1074"/>
    </row>
    <row r="617" spans="1:6" customFormat="1">
      <c r="A617" s="1078"/>
      <c r="B617" s="1119" t="s">
        <v>2977</v>
      </c>
      <c r="C617" s="1072"/>
      <c r="D617" s="1073"/>
      <c r="E617" s="1074"/>
      <c r="F617" s="1074"/>
    </row>
    <row r="618" spans="1:6" customFormat="1">
      <c r="A618" s="1078"/>
      <c r="B618" s="1119" t="s">
        <v>2978</v>
      </c>
      <c r="C618" s="1072"/>
      <c r="D618" s="1073"/>
      <c r="E618" s="1074"/>
      <c r="F618" s="1074"/>
    </row>
    <row r="619" spans="1:6" customFormat="1">
      <c r="A619" s="1078"/>
      <c r="B619" s="1119" t="s">
        <v>2979</v>
      </c>
      <c r="C619" s="1072"/>
      <c r="D619" s="1073"/>
      <c r="E619" s="1074"/>
      <c r="F619" s="1074"/>
    </row>
    <row r="620" spans="1:6" customFormat="1">
      <c r="A620" s="1078"/>
      <c r="B620" s="1119" t="s">
        <v>2980</v>
      </c>
      <c r="C620" s="1072"/>
      <c r="D620" s="1073"/>
      <c r="E620" s="1074"/>
      <c r="F620" s="1074"/>
    </row>
    <row r="621" spans="1:6" customFormat="1">
      <c r="A621" s="1078"/>
      <c r="B621" s="1119" t="s">
        <v>2981</v>
      </c>
      <c r="C621" s="1072"/>
      <c r="D621" s="1073"/>
      <c r="E621" s="1074"/>
      <c r="F621" s="1074"/>
    </row>
    <row r="622" spans="1:6" customFormat="1">
      <c r="A622" s="1078"/>
      <c r="B622" s="1119" t="s">
        <v>2982</v>
      </c>
      <c r="C622" s="1072"/>
      <c r="D622" s="1073"/>
      <c r="E622" s="1074"/>
      <c r="F622" s="1074"/>
    </row>
    <row r="623" spans="1:6" customFormat="1">
      <c r="A623" s="1078"/>
      <c r="B623" s="1119" t="s">
        <v>2983</v>
      </c>
      <c r="C623" s="1072"/>
      <c r="D623" s="1073"/>
      <c r="E623" s="1074"/>
      <c r="F623" s="1074"/>
    </row>
    <row r="624" spans="1:6" customFormat="1">
      <c r="A624" s="1078"/>
      <c r="B624" s="1119" t="s">
        <v>2984</v>
      </c>
      <c r="C624" s="1072"/>
      <c r="D624" s="1073"/>
      <c r="E624" s="1074"/>
      <c r="F624" s="1074"/>
    </row>
    <row r="625" spans="1:6" customFormat="1">
      <c r="A625" s="1078"/>
      <c r="B625" s="1119" t="s">
        <v>2985</v>
      </c>
      <c r="C625" s="1072"/>
      <c r="D625" s="1073"/>
      <c r="E625" s="1074"/>
      <c r="F625" s="1074"/>
    </row>
    <row r="626" spans="1:6" customFormat="1">
      <c r="A626" s="1078"/>
      <c r="B626" s="1119" t="s">
        <v>2986</v>
      </c>
      <c r="C626" s="1072"/>
      <c r="D626" s="1073"/>
      <c r="E626" s="1074"/>
      <c r="F626" s="1074"/>
    </row>
    <row r="627" spans="1:6" customFormat="1">
      <c r="A627" s="1078"/>
      <c r="B627" s="1119" t="s">
        <v>2987</v>
      </c>
      <c r="C627" s="1072"/>
      <c r="D627" s="1073"/>
      <c r="E627" s="1074"/>
      <c r="F627" s="1074"/>
    </row>
    <row r="628" spans="1:6" customFormat="1" ht="14">
      <c r="A628" s="1078"/>
      <c r="B628" s="1119"/>
      <c r="C628" s="1081" t="s">
        <v>1438</v>
      </c>
      <c r="D628" s="1098">
        <v>2</v>
      </c>
      <c r="E628" s="1099"/>
      <c r="F628" s="1099">
        <f>D628*E628</f>
        <v>0</v>
      </c>
    </row>
    <row r="629" spans="1:6" customFormat="1">
      <c r="A629" s="1078"/>
      <c r="B629" s="1119"/>
      <c r="C629" s="1072"/>
      <c r="D629" s="1073"/>
      <c r="E629" s="1074"/>
      <c r="F629" s="1074"/>
    </row>
    <row r="630" spans="1:6" customFormat="1" ht="252">
      <c r="A630" s="1078">
        <v>2</v>
      </c>
      <c r="B630" s="1122" t="s">
        <v>2988</v>
      </c>
      <c r="C630" s="1072"/>
      <c r="D630" s="1073"/>
      <c r="E630" s="1074"/>
      <c r="F630" s="1074"/>
    </row>
    <row r="631" spans="1:6" customFormat="1" ht="14">
      <c r="A631" s="1078"/>
      <c r="B631" s="1106" t="s">
        <v>2896</v>
      </c>
      <c r="C631" s="1072"/>
      <c r="D631" s="1073"/>
      <c r="E631" s="1074"/>
      <c r="F631" s="1074"/>
    </row>
    <row r="632" spans="1:6" customFormat="1">
      <c r="A632" s="1078"/>
      <c r="B632" s="1119" t="s">
        <v>2897</v>
      </c>
      <c r="C632" s="1072"/>
      <c r="D632" s="1073"/>
      <c r="E632" s="1074"/>
      <c r="F632" s="1074"/>
    </row>
    <row r="633" spans="1:6" customFormat="1">
      <c r="A633" s="1078"/>
      <c r="B633" s="1119" t="s">
        <v>2898</v>
      </c>
      <c r="C633" s="1072"/>
      <c r="D633" s="1073"/>
      <c r="E633" s="1074"/>
      <c r="F633" s="1074"/>
    </row>
    <row r="634" spans="1:6" customFormat="1">
      <c r="A634" s="1078"/>
      <c r="B634" s="1119" t="s">
        <v>2899</v>
      </c>
      <c r="C634" s="1072"/>
      <c r="D634" s="1073"/>
      <c r="E634" s="1074"/>
      <c r="F634" s="1074"/>
    </row>
    <row r="635" spans="1:6" customFormat="1">
      <c r="A635" s="1078"/>
      <c r="B635" s="1119" t="s">
        <v>2900</v>
      </c>
      <c r="C635" s="1072"/>
      <c r="D635" s="1073"/>
      <c r="E635" s="1074"/>
      <c r="F635" s="1074"/>
    </row>
    <row r="636" spans="1:6" customFormat="1" ht="25">
      <c r="A636" s="1078"/>
      <c r="B636" s="1119" t="s">
        <v>2901</v>
      </c>
      <c r="C636" s="1072"/>
      <c r="D636" s="1073"/>
      <c r="E636" s="1074"/>
      <c r="F636" s="1074"/>
    </row>
    <row r="637" spans="1:6" customFormat="1">
      <c r="A637" s="1078"/>
      <c r="B637" s="1119" t="s">
        <v>2902</v>
      </c>
      <c r="C637" s="1072"/>
      <c r="D637" s="1073"/>
      <c r="E637" s="1074"/>
      <c r="F637" s="1074"/>
    </row>
    <row r="638" spans="1:6" customFormat="1">
      <c r="A638" s="1078"/>
      <c r="B638" s="1119" t="s">
        <v>2903</v>
      </c>
      <c r="C638" s="1072"/>
      <c r="D638" s="1073"/>
      <c r="E638" s="1074"/>
      <c r="F638" s="1074"/>
    </row>
    <row r="639" spans="1:6" customFormat="1">
      <c r="A639" s="1078"/>
      <c r="B639" s="1119" t="s">
        <v>2989</v>
      </c>
      <c r="C639" s="1072"/>
      <c r="D639" s="1073"/>
      <c r="E639" s="1074"/>
      <c r="F639" s="1074"/>
    </row>
    <row r="640" spans="1:6" customFormat="1">
      <c r="A640" s="1078"/>
      <c r="B640" s="1119" t="s">
        <v>2905</v>
      </c>
      <c r="C640" s="1072"/>
      <c r="D640" s="1073"/>
      <c r="E640" s="1074"/>
      <c r="F640" s="1074"/>
    </row>
    <row r="641" spans="1:6" customFormat="1">
      <c r="A641" s="1078"/>
      <c r="B641" s="1119" t="s">
        <v>2990</v>
      </c>
      <c r="C641" s="1072"/>
      <c r="D641" s="1073"/>
      <c r="E641" s="1074"/>
      <c r="F641" s="1074"/>
    </row>
    <row r="642" spans="1:6" customFormat="1">
      <c r="A642" s="1078"/>
      <c r="B642" s="1119" t="s">
        <v>2991</v>
      </c>
      <c r="C642" s="1072"/>
      <c r="D642" s="1073"/>
      <c r="E642" s="1074"/>
      <c r="F642" s="1074"/>
    </row>
    <row r="643" spans="1:6" customFormat="1">
      <c r="A643" s="1078"/>
      <c r="B643" s="1119" t="s">
        <v>2908</v>
      </c>
      <c r="C643" s="1072"/>
      <c r="D643" s="1073"/>
      <c r="E643" s="1074"/>
      <c r="F643" s="1074"/>
    </row>
    <row r="644" spans="1:6" customFormat="1">
      <c r="A644" s="1078"/>
      <c r="B644" s="1119" t="s">
        <v>2990</v>
      </c>
      <c r="C644" s="1072"/>
      <c r="D644" s="1073"/>
      <c r="E644" s="1074"/>
      <c r="F644" s="1074"/>
    </row>
    <row r="645" spans="1:6" customFormat="1">
      <c r="A645" s="1078"/>
      <c r="B645" s="1119" t="s">
        <v>2991</v>
      </c>
      <c r="C645" s="1072"/>
      <c r="D645" s="1073"/>
      <c r="E645" s="1074"/>
      <c r="F645" s="1074"/>
    </row>
    <row r="646" spans="1:6" customFormat="1" ht="25">
      <c r="A646" s="1078"/>
      <c r="B646" s="1119" t="s">
        <v>2992</v>
      </c>
      <c r="C646" s="1072"/>
      <c r="D646" s="1073"/>
      <c r="E646" s="1074"/>
      <c r="F646" s="1074"/>
    </row>
    <row r="647" spans="1:6" customFormat="1">
      <c r="A647" s="1078"/>
      <c r="B647" s="1119" t="s">
        <v>2993</v>
      </c>
      <c r="C647" s="1072"/>
      <c r="D647" s="1073"/>
      <c r="E647" s="1074"/>
      <c r="F647" s="1074"/>
    </row>
    <row r="648" spans="1:6" customFormat="1">
      <c r="A648" s="1078"/>
      <c r="B648" s="1119" t="s">
        <v>2994</v>
      </c>
      <c r="C648" s="1072"/>
      <c r="D648" s="1073"/>
      <c r="E648" s="1074"/>
      <c r="F648" s="1074"/>
    </row>
    <row r="649" spans="1:6" customFormat="1">
      <c r="A649" s="1078"/>
      <c r="B649" s="184" t="s">
        <v>2995</v>
      </c>
      <c r="C649" s="1072"/>
      <c r="D649" s="1073"/>
      <c r="E649" s="1074"/>
      <c r="F649" s="1074"/>
    </row>
    <row r="650" spans="1:6" customFormat="1">
      <c r="A650" s="1078"/>
      <c r="B650" s="184" t="s">
        <v>2913</v>
      </c>
      <c r="C650" s="1072"/>
      <c r="D650" s="1073"/>
      <c r="E650" s="1074"/>
      <c r="F650" s="1074"/>
    </row>
    <row r="651" spans="1:6" customFormat="1">
      <c r="A651" s="1078"/>
      <c r="B651" s="184" t="s">
        <v>2914</v>
      </c>
      <c r="C651" s="1072"/>
      <c r="D651" s="1073"/>
      <c r="E651" s="1074"/>
      <c r="F651" s="1074"/>
    </row>
    <row r="652" spans="1:6" customFormat="1">
      <c r="A652" s="1078"/>
      <c r="B652" s="1119" t="s">
        <v>2915</v>
      </c>
      <c r="C652" s="1072"/>
      <c r="D652" s="1073"/>
      <c r="E652" s="1074"/>
      <c r="F652" s="1074"/>
    </row>
    <row r="653" spans="1:6" customFormat="1">
      <c r="A653" s="1078"/>
      <c r="B653" s="1119" t="s">
        <v>2955</v>
      </c>
      <c r="C653" s="1072"/>
      <c r="D653" s="1073"/>
      <c r="E653" s="1074"/>
      <c r="F653" s="1074"/>
    </row>
    <row r="654" spans="1:6" customFormat="1">
      <c r="A654" s="1078"/>
      <c r="B654" s="1119" t="s">
        <v>2917</v>
      </c>
      <c r="C654" s="1072"/>
      <c r="D654" s="1073"/>
      <c r="E654" s="1074"/>
      <c r="F654" s="1074"/>
    </row>
    <row r="655" spans="1:6" customFormat="1">
      <c r="A655" s="1078"/>
      <c r="B655" s="1119" t="s">
        <v>2918</v>
      </c>
      <c r="C655" s="1072"/>
      <c r="D655" s="1073"/>
      <c r="E655" s="1074"/>
      <c r="F655" s="1074"/>
    </row>
    <row r="656" spans="1:6" customFormat="1">
      <c r="A656" s="1078"/>
      <c r="B656" s="1119" t="s">
        <v>2919</v>
      </c>
      <c r="C656" s="1072"/>
      <c r="D656" s="1073"/>
      <c r="E656" s="1074"/>
      <c r="F656" s="1074"/>
    </row>
    <row r="657" spans="1:6" customFormat="1">
      <c r="A657" s="1078"/>
      <c r="B657" s="1120" t="s">
        <v>2920</v>
      </c>
      <c r="C657" s="1072"/>
      <c r="D657" s="1073"/>
      <c r="E657" s="1074"/>
      <c r="F657" s="1074"/>
    </row>
    <row r="658" spans="1:6" customFormat="1">
      <c r="A658" s="1078"/>
      <c r="B658" s="1119" t="s">
        <v>2921</v>
      </c>
      <c r="C658" s="1072"/>
      <c r="D658" s="1073"/>
      <c r="E658" s="1074"/>
      <c r="F658" s="1074"/>
    </row>
    <row r="659" spans="1:6" customFormat="1">
      <c r="A659" s="1078"/>
      <c r="B659" s="1119" t="s">
        <v>2922</v>
      </c>
      <c r="C659" s="1072"/>
      <c r="D659" s="1073"/>
      <c r="E659" s="1074"/>
      <c r="F659" s="1074"/>
    </row>
    <row r="660" spans="1:6" customFormat="1">
      <c r="A660" s="1078"/>
      <c r="B660" s="1119" t="s">
        <v>2923</v>
      </c>
      <c r="C660" s="1072"/>
      <c r="D660" s="1073"/>
      <c r="E660" s="1074"/>
      <c r="F660" s="1074"/>
    </row>
    <row r="661" spans="1:6" customFormat="1">
      <c r="A661" s="1078"/>
      <c r="B661" s="1119" t="s">
        <v>2924</v>
      </c>
      <c r="C661" s="1072"/>
      <c r="D661" s="1073"/>
      <c r="E661" s="1074"/>
      <c r="F661" s="1074"/>
    </row>
    <row r="662" spans="1:6" customFormat="1">
      <c r="A662" s="1078"/>
      <c r="B662" s="1119" t="s">
        <v>2996</v>
      </c>
      <c r="C662" s="1072"/>
      <c r="D662" s="1073"/>
      <c r="E662" s="1074"/>
      <c r="F662" s="1074"/>
    </row>
    <row r="663" spans="1:6" customFormat="1">
      <c r="A663" s="1078"/>
      <c r="B663" s="1119" t="s">
        <v>2997</v>
      </c>
      <c r="C663" s="1072"/>
      <c r="D663" s="1073"/>
      <c r="E663" s="1074"/>
      <c r="F663" s="1074"/>
    </row>
    <row r="664" spans="1:6" customFormat="1">
      <c r="A664" s="1078"/>
      <c r="B664" s="1119" t="s">
        <v>2998</v>
      </c>
      <c r="C664" s="1072"/>
      <c r="D664" s="1073"/>
      <c r="E664" s="1074"/>
      <c r="F664" s="1074"/>
    </row>
    <row r="665" spans="1:6" customFormat="1">
      <c r="A665" s="1078"/>
      <c r="B665" s="1119" t="s">
        <v>2928</v>
      </c>
      <c r="C665" s="1072"/>
      <c r="D665" s="1073"/>
      <c r="E665" s="1074"/>
      <c r="F665" s="1074"/>
    </row>
    <row r="666" spans="1:6" customFormat="1">
      <c r="A666" s="1078"/>
      <c r="B666" s="1119" t="s">
        <v>2999</v>
      </c>
      <c r="C666" s="1072"/>
      <c r="D666" s="1073"/>
      <c r="E666" s="1074"/>
      <c r="F666" s="1074"/>
    </row>
    <row r="667" spans="1:6" customFormat="1">
      <c r="A667" s="1078"/>
      <c r="B667" s="1119" t="s">
        <v>3000</v>
      </c>
      <c r="C667" s="1072"/>
      <c r="D667" s="1073"/>
      <c r="E667" s="1074"/>
      <c r="F667" s="1074"/>
    </row>
    <row r="668" spans="1:6" customFormat="1">
      <c r="A668" s="1078"/>
      <c r="B668" s="1119" t="s">
        <v>2931</v>
      </c>
      <c r="C668" s="1072"/>
      <c r="D668" s="1073"/>
      <c r="E668" s="1074"/>
      <c r="F668" s="1074"/>
    </row>
    <row r="669" spans="1:6" customFormat="1">
      <c r="A669" s="1078"/>
      <c r="B669" s="1119" t="s">
        <v>2932</v>
      </c>
      <c r="C669" s="1072"/>
      <c r="D669" s="1073"/>
      <c r="E669" s="1074"/>
      <c r="F669" s="1074"/>
    </row>
    <row r="670" spans="1:6" customFormat="1">
      <c r="A670" s="1078"/>
      <c r="B670" s="1119" t="s">
        <v>2933</v>
      </c>
      <c r="C670" s="1072"/>
      <c r="D670" s="1073"/>
      <c r="E670" s="1074"/>
      <c r="F670" s="1074"/>
    </row>
    <row r="671" spans="1:6" customFormat="1">
      <c r="A671" s="1078"/>
      <c r="B671" s="1119" t="s">
        <v>2934</v>
      </c>
      <c r="C671" s="1072"/>
      <c r="D671" s="1073"/>
      <c r="E671" s="1074"/>
      <c r="F671" s="1074"/>
    </row>
    <row r="672" spans="1:6" customFormat="1" ht="25">
      <c r="A672" s="1078"/>
      <c r="B672" s="1119" t="s">
        <v>3001</v>
      </c>
      <c r="C672" s="1072"/>
      <c r="D672" s="1073"/>
      <c r="E672" s="1074"/>
      <c r="F672" s="1074"/>
    </row>
    <row r="673" spans="1:6" customFormat="1">
      <c r="A673" s="1078"/>
      <c r="B673" s="1119" t="s">
        <v>2936</v>
      </c>
      <c r="C673" s="1072"/>
      <c r="D673" s="1073"/>
      <c r="E673" s="1074"/>
      <c r="F673" s="1074"/>
    </row>
    <row r="674" spans="1:6" customFormat="1">
      <c r="A674" s="1078"/>
      <c r="B674" s="1119" t="s">
        <v>3002</v>
      </c>
      <c r="C674" s="1072"/>
      <c r="D674" s="1073"/>
      <c r="E674" s="1074"/>
      <c r="F674" s="1074"/>
    </row>
    <row r="675" spans="1:6" customFormat="1">
      <c r="A675" s="1078"/>
      <c r="B675" s="1119" t="s">
        <v>3003</v>
      </c>
      <c r="C675" s="1072"/>
      <c r="D675" s="1073"/>
      <c r="E675" s="1074"/>
      <c r="F675" s="1074"/>
    </row>
    <row r="676" spans="1:6" customFormat="1">
      <c r="A676" s="1078"/>
      <c r="B676" s="1119" t="s">
        <v>3004</v>
      </c>
      <c r="C676" s="1072"/>
      <c r="D676" s="1073"/>
      <c r="E676" s="1074"/>
      <c r="F676" s="1074"/>
    </row>
    <row r="677" spans="1:6" customFormat="1">
      <c r="A677" s="1078"/>
      <c r="B677" s="1119" t="s">
        <v>3005</v>
      </c>
      <c r="C677" s="1072"/>
      <c r="D677" s="1073"/>
      <c r="E677" s="1074"/>
      <c r="F677" s="1074"/>
    </row>
    <row r="678" spans="1:6" customFormat="1">
      <c r="A678" s="1078"/>
      <c r="B678" s="1119" t="s">
        <v>3006</v>
      </c>
      <c r="C678" s="1072"/>
      <c r="D678" s="1073"/>
      <c r="E678" s="1074"/>
      <c r="F678" s="1074"/>
    </row>
    <row r="679" spans="1:6" customFormat="1">
      <c r="A679" s="1078"/>
      <c r="B679" s="1119" t="s">
        <v>2942</v>
      </c>
      <c r="C679" s="1072"/>
      <c r="D679" s="1073"/>
      <c r="E679" s="1074"/>
      <c r="F679" s="1074"/>
    </row>
    <row r="680" spans="1:6" customFormat="1">
      <c r="A680" s="1078"/>
      <c r="B680" s="1119" t="s">
        <v>3007</v>
      </c>
      <c r="C680" s="1072"/>
      <c r="D680" s="1073"/>
      <c r="E680" s="1074"/>
      <c r="F680" s="1074"/>
    </row>
    <row r="681" spans="1:6" customFormat="1">
      <c r="A681" s="1078"/>
      <c r="B681" s="1119" t="s">
        <v>3008</v>
      </c>
      <c r="C681" s="1072"/>
      <c r="D681" s="1073"/>
      <c r="E681" s="1074"/>
      <c r="F681" s="1074"/>
    </row>
    <row r="682" spans="1:6" customFormat="1">
      <c r="A682" s="1078"/>
      <c r="B682" s="1119" t="s">
        <v>3009</v>
      </c>
      <c r="C682" s="1072"/>
      <c r="D682" s="1073"/>
      <c r="E682" s="1074"/>
      <c r="F682" s="1074"/>
    </row>
    <row r="683" spans="1:6" customFormat="1">
      <c r="A683" s="1078"/>
      <c r="B683" s="1119" t="s">
        <v>2946</v>
      </c>
      <c r="C683" s="1072"/>
      <c r="D683" s="1073"/>
      <c r="E683" s="1074"/>
      <c r="F683" s="1074"/>
    </row>
    <row r="684" spans="1:6" customFormat="1">
      <c r="A684" s="1078"/>
      <c r="B684" s="1119" t="s">
        <v>3010</v>
      </c>
      <c r="C684" s="1072"/>
      <c r="D684" s="1073"/>
      <c r="E684" s="1074"/>
      <c r="F684" s="1074"/>
    </row>
    <row r="685" spans="1:6" customFormat="1">
      <c r="A685" s="1078"/>
      <c r="B685" s="1119" t="s">
        <v>3011</v>
      </c>
      <c r="C685" s="1072"/>
      <c r="D685" s="1073"/>
      <c r="E685" s="1074"/>
      <c r="F685" s="1074"/>
    </row>
    <row r="686" spans="1:6" customFormat="1">
      <c r="A686" s="1078"/>
      <c r="B686" s="1119" t="s">
        <v>3012</v>
      </c>
      <c r="C686" s="1072"/>
      <c r="D686" s="1073"/>
      <c r="E686" s="1074"/>
      <c r="F686" s="1074"/>
    </row>
    <row r="687" spans="1:6" customFormat="1">
      <c r="A687" s="1078"/>
      <c r="B687" s="1119" t="s">
        <v>3013</v>
      </c>
      <c r="C687" s="1072"/>
      <c r="D687" s="1073"/>
      <c r="E687" s="1074"/>
      <c r="F687" s="1074"/>
    </row>
    <row r="688" spans="1:6" customFormat="1">
      <c r="A688" s="1078"/>
      <c r="B688" s="1119" t="s">
        <v>2951</v>
      </c>
      <c r="C688" s="1072"/>
      <c r="D688" s="1073"/>
      <c r="E688" s="1074"/>
      <c r="F688" s="1074"/>
    </row>
    <row r="689" spans="1:6" customFormat="1">
      <c r="A689" s="1078"/>
      <c r="B689" s="1119" t="s">
        <v>2952</v>
      </c>
      <c r="C689" s="1072"/>
      <c r="D689" s="1073"/>
      <c r="E689" s="1074"/>
      <c r="F689" s="1074"/>
    </row>
    <row r="690" spans="1:6" customFormat="1">
      <c r="A690" s="1078"/>
      <c r="B690" s="1119" t="s">
        <v>3014</v>
      </c>
      <c r="C690" s="1072"/>
      <c r="D690" s="1073"/>
      <c r="E690" s="1074"/>
      <c r="F690" s="1074"/>
    </row>
    <row r="691" spans="1:6" customFormat="1">
      <c r="A691" s="1078"/>
      <c r="B691" s="1119" t="s">
        <v>3015</v>
      </c>
      <c r="C691" s="1072"/>
      <c r="D691" s="1073"/>
      <c r="E691" s="1074"/>
      <c r="F691" s="1074"/>
    </row>
    <row r="692" spans="1:6" customFormat="1">
      <c r="A692" s="1078"/>
      <c r="B692" s="1119" t="s">
        <v>2955</v>
      </c>
      <c r="C692" s="1072"/>
      <c r="D692" s="1073"/>
      <c r="E692" s="1074"/>
      <c r="F692" s="1074"/>
    </row>
    <row r="693" spans="1:6" customFormat="1">
      <c r="A693" s="1078"/>
      <c r="B693" s="1119" t="s">
        <v>2956</v>
      </c>
      <c r="C693" s="1072"/>
      <c r="D693" s="1073"/>
      <c r="E693" s="1074"/>
      <c r="F693" s="1074"/>
    </row>
    <row r="694" spans="1:6" customFormat="1">
      <c r="A694" s="1078"/>
      <c r="B694" s="1119" t="s">
        <v>2955</v>
      </c>
      <c r="C694" s="1072"/>
      <c r="D694" s="1073"/>
      <c r="E694" s="1074"/>
      <c r="F694" s="1074"/>
    </row>
    <row r="695" spans="1:6" customFormat="1">
      <c r="A695" s="1078"/>
      <c r="B695" s="1119" t="s">
        <v>3014</v>
      </c>
      <c r="C695" s="1072"/>
      <c r="D695" s="1073"/>
      <c r="E695" s="1074"/>
      <c r="F695" s="1074"/>
    </row>
    <row r="696" spans="1:6" customFormat="1">
      <c r="A696" s="1078"/>
      <c r="B696" s="1119" t="s">
        <v>3015</v>
      </c>
      <c r="C696" s="1072"/>
      <c r="D696" s="1073"/>
      <c r="E696" s="1074"/>
      <c r="F696" s="1074"/>
    </row>
    <row r="697" spans="1:6" customFormat="1">
      <c r="A697" s="1078"/>
      <c r="B697" s="1120" t="s">
        <v>2920</v>
      </c>
      <c r="C697" s="1072"/>
      <c r="D697" s="1073"/>
      <c r="E697" s="1074"/>
      <c r="F697" s="1074"/>
    </row>
    <row r="698" spans="1:6" customFormat="1">
      <c r="A698" s="1078"/>
      <c r="B698" s="1119" t="s">
        <v>2957</v>
      </c>
      <c r="C698" s="1072"/>
      <c r="D698" s="1073"/>
      <c r="E698" s="1074"/>
      <c r="F698" s="1074"/>
    </row>
    <row r="699" spans="1:6" customFormat="1">
      <c r="A699" s="1078"/>
      <c r="B699" s="1119" t="s">
        <v>2946</v>
      </c>
      <c r="C699" s="1072"/>
      <c r="D699" s="1073"/>
      <c r="E699" s="1074"/>
      <c r="F699" s="1074"/>
    </row>
    <row r="700" spans="1:6" customFormat="1">
      <c r="A700" s="1078"/>
      <c r="B700" s="1119" t="s">
        <v>3016</v>
      </c>
      <c r="C700" s="1072"/>
      <c r="D700" s="1073"/>
      <c r="E700" s="1074"/>
      <c r="F700" s="1074"/>
    </row>
    <row r="701" spans="1:6" customFormat="1">
      <c r="A701" s="1078"/>
      <c r="B701" s="1119" t="s">
        <v>3011</v>
      </c>
      <c r="C701" s="1072"/>
      <c r="D701" s="1073"/>
      <c r="E701" s="1074"/>
      <c r="F701" s="1074"/>
    </row>
    <row r="702" spans="1:6" customFormat="1">
      <c r="A702" s="1078"/>
      <c r="B702" s="1119" t="s">
        <v>3012</v>
      </c>
      <c r="C702" s="1072"/>
      <c r="D702" s="1073"/>
      <c r="E702" s="1074"/>
      <c r="F702" s="1074"/>
    </row>
    <row r="703" spans="1:6" customFormat="1">
      <c r="A703" s="1078"/>
      <c r="B703" s="1119" t="s">
        <v>3013</v>
      </c>
      <c r="C703" s="1072"/>
      <c r="D703" s="1073"/>
      <c r="E703" s="1074"/>
      <c r="F703" s="1074"/>
    </row>
    <row r="704" spans="1:6" customFormat="1">
      <c r="A704" s="1078"/>
      <c r="B704" s="1119" t="s">
        <v>2951</v>
      </c>
      <c r="C704" s="1072"/>
      <c r="D704" s="1073"/>
      <c r="E704" s="1074"/>
      <c r="F704" s="1074"/>
    </row>
    <row r="705" spans="1:6" customFormat="1">
      <c r="A705" s="1078"/>
      <c r="B705" s="1119" t="s">
        <v>2952</v>
      </c>
      <c r="C705" s="1072"/>
      <c r="D705" s="1073"/>
      <c r="E705" s="1074"/>
      <c r="F705" s="1074"/>
    </row>
    <row r="706" spans="1:6" customFormat="1">
      <c r="A706" s="1078"/>
      <c r="B706" s="1119" t="s">
        <v>2919</v>
      </c>
      <c r="C706" s="1072"/>
      <c r="D706" s="1073"/>
      <c r="E706" s="1074"/>
      <c r="F706" s="1074"/>
    </row>
    <row r="707" spans="1:6" customFormat="1">
      <c r="A707" s="1078"/>
      <c r="B707" s="1119" t="s">
        <v>3017</v>
      </c>
      <c r="C707" s="1072"/>
      <c r="D707" s="1073"/>
      <c r="E707" s="1074"/>
      <c r="F707" s="1074"/>
    </row>
    <row r="708" spans="1:6" customFormat="1">
      <c r="A708" s="1078"/>
      <c r="B708" s="1119" t="s">
        <v>2917</v>
      </c>
      <c r="C708" s="1072"/>
      <c r="D708" s="1073"/>
      <c r="E708" s="1074"/>
      <c r="F708" s="1074"/>
    </row>
    <row r="709" spans="1:6" customFormat="1">
      <c r="A709" s="1078"/>
      <c r="B709" s="1119" t="s">
        <v>2918</v>
      </c>
      <c r="C709" s="1072"/>
      <c r="D709" s="1073"/>
      <c r="E709" s="1074"/>
      <c r="F709" s="1074"/>
    </row>
    <row r="710" spans="1:6" customFormat="1">
      <c r="A710" s="1078"/>
      <c r="B710" s="1119" t="s">
        <v>2955</v>
      </c>
      <c r="C710" s="1072"/>
      <c r="D710" s="1073"/>
      <c r="E710" s="1074"/>
      <c r="F710" s="1074"/>
    </row>
    <row r="711" spans="1:6" customFormat="1">
      <c r="A711" s="1078"/>
      <c r="B711" s="1119" t="s">
        <v>2960</v>
      </c>
      <c r="C711" s="1072"/>
      <c r="D711" s="1073"/>
      <c r="E711" s="1074"/>
      <c r="F711" s="1074"/>
    </row>
    <row r="712" spans="1:6" customFormat="1" ht="25">
      <c r="A712" s="1078"/>
      <c r="B712" s="431" t="s">
        <v>2961</v>
      </c>
      <c r="C712" s="1072"/>
      <c r="D712" s="1073"/>
      <c r="E712" s="1074"/>
      <c r="F712" s="1074"/>
    </row>
    <row r="713" spans="1:6" customFormat="1" ht="25">
      <c r="A713" s="1078"/>
      <c r="B713" s="1119" t="s">
        <v>3018</v>
      </c>
      <c r="C713" s="1072"/>
      <c r="D713" s="1073"/>
      <c r="E713" s="1074"/>
      <c r="F713" s="1074"/>
    </row>
    <row r="714" spans="1:6" customFormat="1" ht="25">
      <c r="A714" s="1078"/>
      <c r="B714" s="1119" t="s">
        <v>3019</v>
      </c>
      <c r="C714" s="1072"/>
      <c r="D714" s="1073"/>
      <c r="E714" s="1074"/>
      <c r="F714" s="1074"/>
    </row>
    <row r="715" spans="1:6" customFormat="1" ht="25">
      <c r="A715" s="1078"/>
      <c r="B715" s="1119" t="s">
        <v>3020</v>
      </c>
      <c r="C715" s="1072"/>
      <c r="D715" s="1073"/>
      <c r="E715" s="1074"/>
      <c r="F715" s="1074"/>
    </row>
    <row r="716" spans="1:6" customFormat="1" ht="25">
      <c r="A716" s="1078"/>
      <c r="B716" s="1119" t="s">
        <v>3021</v>
      </c>
      <c r="C716" s="1072"/>
      <c r="D716" s="1073"/>
      <c r="E716" s="1074"/>
      <c r="F716" s="1074"/>
    </row>
    <row r="717" spans="1:6" customFormat="1">
      <c r="A717" s="1078"/>
      <c r="B717" s="1119" t="s">
        <v>3022</v>
      </c>
      <c r="C717" s="1072"/>
      <c r="D717" s="1073"/>
      <c r="E717" s="1074"/>
      <c r="F717" s="1074"/>
    </row>
    <row r="718" spans="1:6" customFormat="1">
      <c r="A718" s="1078"/>
      <c r="B718" s="1119" t="s">
        <v>2967</v>
      </c>
      <c r="C718" s="1072"/>
      <c r="D718" s="1073"/>
      <c r="E718" s="1074"/>
      <c r="F718" s="1074"/>
    </row>
    <row r="719" spans="1:6" customFormat="1">
      <c r="A719" s="1078"/>
      <c r="B719" s="1119" t="s">
        <v>3401</v>
      </c>
      <c r="C719" s="1072"/>
      <c r="D719" s="1073"/>
      <c r="E719" s="1074"/>
      <c r="F719" s="1074"/>
    </row>
    <row r="720" spans="1:6" customFormat="1" ht="37.5">
      <c r="A720" s="1078"/>
      <c r="B720" s="1119" t="s">
        <v>2969</v>
      </c>
      <c r="C720" s="1072"/>
      <c r="D720" s="1073"/>
      <c r="E720" s="1074"/>
      <c r="F720" s="1074"/>
    </row>
    <row r="721" spans="1:6" customFormat="1">
      <c r="A721" s="1078"/>
      <c r="B721" s="1119" t="s">
        <v>2970</v>
      </c>
      <c r="C721" s="1072"/>
      <c r="D721" s="1073"/>
      <c r="E721" s="1074"/>
      <c r="F721" s="1074"/>
    </row>
    <row r="722" spans="1:6" customFormat="1">
      <c r="A722" s="1078"/>
      <c r="B722" s="1119" t="s">
        <v>2971</v>
      </c>
      <c r="C722" s="1072"/>
      <c r="D722" s="1073"/>
      <c r="E722" s="1074"/>
      <c r="F722" s="1074"/>
    </row>
    <row r="723" spans="1:6" customFormat="1" ht="63">
      <c r="A723" s="1078"/>
      <c r="B723" s="1119" t="s">
        <v>3023</v>
      </c>
      <c r="C723" s="1072"/>
      <c r="D723" s="1073"/>
      <c r="E723" s="1074"/>
      <c r="F723" s="1074"/>
    </row>
    <row r="724" spans="1:6" customFormat="1">
      <c r="A724" s="1078"/>
      <c r="B724" s="1119" t="s">
        <v>2973</v>
      </c>
      <c r="C724" s="1072"/>
      <c r="D724" s="1073"/>
      <c r="E724" s="1074"/>
      <c r="F724" s="1074"/>
    </row>
    <row r="725" spans="1:6" customFormat="1">
      <c r="A725" s="1078"/>
      <c r="B725" s="1119" t="s">
        <v>2974</v>
      </c>
      <c r="C725" s="1072"/>
      <c r="D725" s="1073"/>
      <c r="E725" s="1074"/>
      <c r="F725" s="1074"/>
    </row>
    <row r="726" spans="1:6" customFormat="1">
      <c r="A726" s="1078"/>
      <c r="B726" s="1119" t="s">
        <v>2975</v>
      </c>
      <c r="C726" s="1072"/>
      <c r="D726" s="1073"/>
      <c r="E726" s="1074"/>
      <c r="F726" s="1074"/>
    </row>
    <row r="727" spans="1:6" customFormat="1">
      <c r="A727" s="1078"/>
      <c r="B727" s="1119" t="s">
        <v>2976</v>
      </c>
      <c r="C727" s="1072"/>
      <c r="D727" s="1073"/>
      <c r="E727" s="1074"/>
      <c r="F727" s="1074"/>
    </row>
    <row r="728" spans="1:6" customFormat="1">
      <c r="A728" s="1078"/>
      <c r="B728" s="1119" t="s">
        <v>2977</v>
      </c>
      <c r="C728" s="1072"/>
      <c r="D728" s="1073"/>
      <c r="E728" s="1074"/>
      <c r="F728" s="1074"/>
    </row>
    <row r="729" spans="1:6" customFormat="1">
      <c r="A729" s="1078"/>
      <c r="B729" s="1119" t="s">
        <v>2978</v>
      </c>
      <c r="C729" s="1072"/>
      <c r="D729" s="1073"/>
      <c r="E729" s="1074"/>
      <c r="F729" s="1074"/>
    </row>
    <row r="730" spans="1:6" customFormat="1">
      <c r="A730" s="1078"/>
      <c r="B730" s="1119" t="s">
        <v>2979</v>
      </c>
      <c r="C730" s="1072"/>
      <c r="D730" s="1073"/>
      <c r="E730" s="1074"/>
      <c r="F730" s="1074"/>
    </row>
    <row r="731" spans="1:6" customFormat="1">
      <c r="A731" s="1078"/>
      <c r="B731" s="1119" t="s">
        <v>2980</v>
      </c>
      <c r="C731" s="1072"/>
      <c r="D731" s="1073"/>
      <c r="E731" s="1074"/>
      <c r="F731" s="1074"/>
    </row>
    <row r="732" spans="1:6" customFormat="1">
      <c r="A732" s="1078"/>
      <c r="B732" s="1119" t="s">
        <v>2981</v>
      </c>
      <c r="C732" s="1072"/>
      <c r="D732" s="1073"/>
      <c r="E732" s="1074"/>
      <c r="F732" s="1074"/>
    </row>
    <row r="733" spans="1:6" customFormat="1">
      <c r="A733" s="1078"/>
      <c r="B733" s="1119" t="s">
        <v>2982</v>
      </c>
      <c r="C733" s="1072"/>
      <c r="D733" s="1073"/>
      <c r="E733" s="1074"/>
      <c r="F733" s="1074"/>
    </row>
    <row r="734" spans="1:6" customFormat="1">
      <c r="A734" s="1078"/>
      <c r="B734" s="1119" t="s">
        <v>2983</v>
      </c>
      <c r="C734" s="1072"/>
      <c r="D734" s="1073"/>
      <c r="E734" s="1074"/>
      <c r="F734" s="1074"/>
    </row>
    <row r="735" spans="1:6" customFormat="1">
      <c r="A735" s="1078"/>
      <c r="B735" s="1119" t="s">
        <v>2984</v>
      </c>
      <c r="C735" s="1072"/>
      <c r="D735" s="1073"/>
      <c r="E735" s="1074"/>
      <c r="F735" s="1074"/>
    </row>
    <row r="736" spans="1:6" customFormat="1">
      <c r="A736" s="1078"/>
      <c r="B736" s="1119" t="s">
        <v>2985</v>
      </c>
      <c r="C736" s="1072"/>
      <c r="D736" s="1073"/>
      <c r="E736" s="1074"/>
      <c r="F736" s="1074"/>
    </row>
    <row r="737" spans="1:6" customFormat="1">
      <c r="A737" s="1078"/>
      <c r="B737" s="1119" t="s">
        <v>2986</v>
      </c>
      <c r="C737" s="1072"/>
      <c r="D737" s="1073"/>
      <c r="E737" s="1074"/>
      <c r="F737" s="1074"/>
    </row>
    <row r="738" spans="1:6" customFormat="1">
      <c r="A738" s="1078"/>
      <c r="B738" s="1119" t="s">
        <v>2987</v>
      </c>
      <c r="C738" s="1072"/>
      <c r="D738" s="1073"/>
      <c r="E738" s="1074"/>
      <c r="F738" s="1074"/>
    </row>
    <row r="739" spans="1:6" customFormat="1" ht="14">
      <c r="A739" s="1078"/>
      <c r="B739" s="1121"/>
      <c r="C739" s="1081" t="s">
        <v>1438</v>
      </c>
      <c r="D739" s="1098">
        <v>1</v>
      </c>
      <c r="E739" s="1099"/>
      <c r="F739" s="1099">
        <f>D739*E739</f>
        <v>0</v>
      </c>
    </row>
    <row r="740" spans="1:6" customFormat="1" ht="13">
      <c r="A740" s="1078"/>
      <c r="B740" s="1121"/>
      <c r="C740" s="1072"/>
      <c r="D740" s="1073"/>
      <c r="E740" s="1074"/>
      <c r="F740" s="1074"/>
    </row>
    <row r="741" spans="1:6" customFormat="1">
      <c r="A741" s="1078">
        <v>3</v>
      </c>
      <c r="B741" s="1123" t="s">
        <v>3024</v>
      </c>
      <c r="C741" s="1072"/>
      <c r="D741" s="1073"/>
      <c r="E741" s="1074"/>
      <c r="F741" s="1074"/>
    </row>
    <row r="742" spans="1:6" customFormat="1" ht="25">
      <c r="A742" s="1078"/>
      <c r="B742" s="1119" t="s">
        <v>3025</v>
      </c>
      <c r="C742" s="1072"/>
      <c r="D742" s="1073"/>
      <c r="E742" s="1074"/>
      <c r="F742" s="1074"/>
    </row>
    <row r="743" spans="1:6" customFormat="1">
      <c r="A743" s="1078"/>
      <c r="B743" s="1119" t="s">
        <v>3026</v>
      </c>
      <c r="C743" s="1072"/>
      <c r="D743" s="1073"/>
      <c r="E743" s="1074"/>
      <c r="F743" s="1074"/>
    </row>
    <row r="744" spans="1:6" customFormat="1">
      <c r="A744" s="1078"/>
      <c r="B744" s="1119" t="s">
        <v>3027</v>
      </c>
      <c r="C744" s="1072"/>
      <c r="D744" s="1073"/>
      <c r="E744" s="1074"/>
      <c r="F744" s="1074"/>
    </row>
    <row r="745" spans="1:6" customFormat="1">
      <c r="A745" s="1078"/>
      <c r="B745" s="1119" t="s">
        <v>3402</v>
      </c>
      <c r="C745" s="1072"/>
      <c r="D745" s="1073"/>
      <c r="E745" s="1074"/>
      <c r="F745" s="1074"/>
    </row>
    <row r="746" spans="1:6" customFormat="1" ht="14">
      <c r="A746" s="1078"/>
      <c r="B746" s="1121"/>
      <c r="C746" s="1081" t="s">
        <v>2613</v>
      </c>
      <c r="D746" s="1098">
        <v>8</v>
      </c>
      <c r="E746" s="1099"/>
      <c r="F746" s="1099">
        <f>D746*E746</f>
        <v>0</v>
      </c>
    </row>
    <row r="747" spans="1:6" customFormat="1" ht="13">
      <c r="A747" s="1078"/>
      <c r="B747" s="1121"/>
      <c r="C747" s="1072"/>
      <c r="D747" s="1073"/>
      <c r="E747" s="1074"/>
      <c r="F747" s="1074"/>
    </row>
    <row r="748" spans="1:6" customFormat="1" ht="137.5">
      <c r="A748" s="1078">
        <v>4</v>
      </c>
      <c r="B748" s="1124" t="s">
        <v>3029</v>
      </c>
      <c r="C748" s="1072"/>
      <c r="D748" s="1073"/>
      <c r="E748" s="1074"/>
      <c r="F748" s="1074"/>
    </row>
    <row r="749" spans="1:6" customFormat="1">
      <c r="A749" s="1078"/>
      <c r="B749" s="1119" t="s">
        <v>3030</v>
      </c>
      <c r="C749" s="1072"/>
      <c r="D749" s="1073"/>
      <c r="E749" s="1074"/>
      <c r="F749" s="1074"/>
    </row>
    <row r="750" spans="1:6" customFormat="1">
      <c r="A750" s="1078"/>
      <c r="B750" s="1119" t="s">
        <v>3031</v>
      </c>
      <c r="C750" s="1072"/>
      <c r="D750" s="1073"/>
      <c r="E750" s="1074"/>
      <c r="F750" s="1074"/>
    </row>
    <row r="751" spans="1:6" customFormat="1">
      <c r="A751" s="1078"/>
      <c r="B751" s="1119" t="s">
        <v>3032</v>
      </c>
      <c r="C751" s="1072"/>
      <c r="D751" s="1073"/>
      <c r="E751" s="1074"/>
      <c r="F751" s="1074"/>
    </row>
    <row r="752" spans="1:6" customFormat="1">
      <c r="A752" s="1078"/>
      <c r="B752" s="1119" t="s">
        <v>3033</v>
      </c>
      <c r="C752" s="1072"/>
      <c r="D752" s="1073"/>
      <c r="E752" s="1074"/>
      <c r="F752" s="1074"/>
    </row>
    <row r="753" spans="1:6" customFormat="1">
      <c r="A753" s="1078"/>
      <c r="B753" s="1119" t="s">
        <v>3034</v>
      </c>
      <c r="C753" s="1072"/>
      <c r="D753" s="1073"/>
      <c r="E753" s="1074"/>
      <c r="F753" s="1074"/>
    </row>
    <row r="754" spans="1:6" customFormat="1">
      <c r="A754" s="1078"/>
      <c r="B754" s="1119" t="s">
        <v>3035</v>
      </c>
      <c r="C754" s="1072"/>
      <c r="D754" s="1073"/>
      <c r="E754" s="1074"/>
      <c r="F754" s="1074"/>
    </row>
    <row r="755" spans="1:6" customFormat="1" ht="25">
      <c r="A755" s="1078"/>
      <c r="B755" s="1119" t="s">
        <v>2901</v>
      </c>
      <c r="C755" s="1072"/>
      <c r="D755" s="1073"/>
      <c r="E755" s="1074"/>
      <c r="F755" s="1074"/>
    </row>
    <row r="756" spans="1:6" customFormat="1">
      <c r="A756" s="1078"/>
      <c r="B756" s="1119" t="s">
        <v>3036</v>
      </c>
      <c r="C756" s="1072"/>
      <c r="D756" s="1073"/>
      <c r="E756" s="1074"/>
      <c r="F756" s="1074"/>
    </row>
    <row r="757" spans="1:6" customFormat="1">
      <c r="A757" s="1078"/>
      <c r="B757" s="1119" t="s">
        <v>3037</v>
      </c>
      <c r="C757" s="1072"/>
      <c r="D757" s="1073"/>
      <c r="E757" s="1074"/>
      <c r="F757" s="1074"/>
    </row>
    <row r="758" spans="1:6" customFormat="1">
      <c r="A758" s="1078"/>
      <c r="B758" s="1119" t="s">
        <v>3038</v>
      </c>
      <c r="C758" s="1072"/>
      <c r="D758" s="1073"/>
      <c r="E758" s="1074"/>
      <c r="F758" s="1074"/>
    </row>
    <row r="759" spans="1:6" customFormat="1">
      <c r="A759" s="1078"/>
      <c r="B759" s="1119" t="s">
        <v>2991</v>
      </c>
      <c r="C759" s="1072"/>
      <c r="D759" s="1073"/>
      <c r="E759" s="1074"/>
      <c r="F759" s="1074"/>
    </row>
    <row r="760" spans="1:6" customFormat="1">
      <c r="A760" s="1078"/>
      <c r="B760" s="1119" t="s">
        <v>3039</v>
      </c>
      <c r="C760" s="1072"/>
      <c r="D760" s="1073"/>
      <c r="E760" s="1074"/>
      <c r="F760" s="1074"/>
    </row>
    <row r="761" spans="1:6" customFormat="1">
      <c r="A761" s="1078"/>
      <c r="B761" s="1119" t="s">
        <v>3038</v>
      </c>
      <c r="C761" s="1072"/>
      <c r="D761" s="1073"/>
      <c r="E761" s="1074"/>
      <c r="F761" s="1074"/>
    </row>
    <row r="762" spans="1:6" customFormat="1">
      <c r="A762" s="1078"/>
      <c r="B762" s="1119" t="s">
        <v>3040</v>
      </c>
      <c r="C762" s="1072"/>
      <c r="D762" s="1073"/>
      <c r="E762" s="1074"/>
      <c r="F762" s="1074"/>
    </row>
    <row r="763" spans="1:6" customFormat="1">
      <c r="A763" s="1078"/>
      <c r="B763" s="1119" t="s">
        <v>3041</v>
      </c>
      <c r="C763" s="1072"/>
      <c r="D763" s="1073"/>
      <c r="E763" s="1074"/>
      <c r="F763" s="1074"/>
    </row>
    <row r="764" spans="1:6" customFormat="1">
      <c r="A764" s="1078"/>
      <c r="B764" s="1119" t="s">
        <v>3042</v>
      </c>
      <c r="C764" s="1072"/>
      <c r="D764" s="1073"/>
      <c r="E764" s="1074"/>
      <c r="F764" s="1074"/>
    </row>
    <row r="765" spans="1:6" customFormat="1">
      <c r="A765" s="1078"/>
      <c r="B765" s="1119" t="s">
        <v>2902</v>
      </c>
      <c r="C765" s="1072"/>
      <c r="D765" s="1073"/>
      <c r="E765" s="1074"/>
      <c r="F765" s="1074"/>
    </row>
    <row r="766" spans="1:6" customFormat="1">
      <c r="A766" s="1078"/>
      <c r="B766" s="1119" t="s">
        <v>3043</v>
      </c>
      <c r="C766" s="1072"/>
      <c r="D766" s="1073"/>
      <c r="E766" s="1074"/>
      <c r="F766" s="1074"/>
    </row>
    <row r="767" spans="1:6" customFormat="1">
      <c r="A767" s="1078"/>
      <c r="B767" s="184" t="s">
        <v>3044</v>
      </c>
      <c r="C767" s="1072"/>
      <c r="D767" s="1073"/>
      <c r="E767" s="1074"/>
      <c r="F767" s="1074"/>
    </row>
    <row r="768" spans="1:6" customFormat="1">
      <c r="A768" s="1078"/>
      <c r="B768" s="184" t="s">
        <v>2913</v>
      </c>
      <c r="C768" s="1072"/>
      <c r="D768" s="1073"/>
      <c r="E768" s="1074"/>
      <c r="F768" s="1074"/>
    </row>
    <row r="769" spans="1:6" customFormat="1">
      <c r="A769" s="1078"/>
      <c r="B769" s="184" t="s">
        <v>2914</v>
      </c>
      <c r="C769" s="1072"/>
      <c r="D769" s="1073"/>
      <c r="E769" s="1074"/>
      <c r="F769" s="1074"/>
    </row>
    <row r="770" spans="1:6" customFormat="1">
      <c r="A770" s="1078"/>
      <c r="B770" s="1119" t="s">
        <v>3045</v>
      </c>
      <c r="C770" s="1072"/>
      <c r="D770" s="1073"/>
      <c r="E770" s="1074"/>
      <c r="F770" s="1074"/>
    </row>
    <row r="771" spans="1:6" customFormat="1">
      <c r="A771" s="1078"/>
      <c r="B771" s="1119" t="s">
        <v>3046</v>
      </c>
      <c r="C771" s="1072"/>
      <c r="D771" s="1073"/>
      <c r="E771" s="1074"/>
      <c r="F771" s="1074"/>
    </row>
    <row r="772" spans="1:6" customFormat="1">
      <c r="A772" s="1078"/>
      <c r="B772" s="1119" t="s">
        <v>3047</v>
      </c>
      <c r="C772" s="1072"/>
      <c r="D772" s="1073"/>
      <c r="E772" s="1074"/>
      <c r="F772" s="1074"/>
    </row>
    <row r="773" spans="1:6" customFormat="1">
      <c r="A773" s="1078"/>
      <c r="B773" s="1119" t="s">
        <v>3048</v>
      </c>
      <c r="C773" s="1072"/>
      <c r="D773" s="1073"/>
      <c r="E773" s="1074"/>
      <c r="F773" s="1074"/>
    </row>
    <row r="774" spans="1:6" customFormat="1">
      <c r="A774" s="1078"/>
      <c r="B774" s="1119" t="s">
        <v>3049</v>
      </c>
      <c r="C774" s="1072"/>
      <c r="D774" s="1073"/>
      <c r="E774" s="1074"/>
      <c r="F774" s="1074"/>
    </row>
    <row r="775" spans="1:6" customFormat="1">
      <c r="A775" s="1078"/>
      <c r="B775" s="1119" t="s">
        <v>3050</v>
      </c>
      <c r="C775" s="1072"/>
      <c r="D775" s="1073"/>
      <c r="E775" s="1074"/>
      <c r="F775" s="1074"/>
    </row>
    <row r="776" spans="1:6" customFormat="1">
      <c r="A776" s="1078"/>
      <c r="B776" s="1119" t="s">
        <v>3051</v>
      </c>
      <c r="C776" s="1072"/>
      <c r="D776" s="1073"/>
      <c r="E776" s="1074"/>
      <c r="F776" s="1074"/>
    </row>
    <row r="777" spans="1:6" customFormat="1">
      <c r="A777" s="1078"/>
      <c r="B777" s="1119" t="s">
        <v>3052</v>
      </c>
      <c r="C777" s="1072"/>
      <c r="D777" s="1073"/>
      <c r="E777" s="1074"/>
      <c r="F777" s="1074"/>
    </row>
    <row r="778" spans="1:6" customFormat="1">
      <c r="A778" s="1078"/>
      <c r="B778" s="1119" t="s">
        <v>3053</v>
      </c>
      <c r="C778" s="1072"/>
      <c r="D778" s="1073"/>
      <c r="E778" s="1074"/>
      <c r="F778" s="1074"/>
    </row>
    <row r="779" spans="1:6" customFormat="1">
      <c r="A779" s="1078"/>
      <c r="B779" s="1119" t="s">
        <v>3054</v>
      </c>
      <c r="C779" s="1072"/>
      <c r="D779" s="1073"/>
      <c r="E779" s="1074"/>
      <c r="F779" s="1074"/>
    </row>
    <row r="780" spans="1:6" customFormat="1">
      <c r="A780" s="1078"/>
      <c r="B780" s="1120" t="s">
        <v>3055</v>
      </c>
      <c r="C780" s="1072"/>
      <c r="D780" s="1073"/>
      <c r="E780" s="1074"/>
      <c r="F780" s="1074"/>
    </row>
    <row r="781" spans="1:6" customFormat="1">
      <c r="A781" s="1078"/>
      <c r="B781" s="1119" t="s">
        <v>3056</v>
      </c>
      <c r="C781" s="1072"/>
      <c r="D781" s="1073"/>
      <c r="E781" s="1074"/>
      <c r="F781" s="1074"/>
    </row>
    <row r="782" spans="1:6" customFormat="1">
      <c r="A782" s="1078"/>
      <c r="B782" s="1125" t="s">
        <v>3057</v>
      </c>
      <c r="C782" s="1072"/>
      <c r="D782" s="1073"/>
      <c r="E782" s="1074"/>
      <c r="F782" s="1074"/>
    </row>
    <row r="783" spans="1:6" customFormat="1">
      <c r="A783" s="1078"/>
      <c r="B783" s="1126" t="s">
        <v>3058</v>
      </c>
      <c r="C783" s="1072"/>
      <c r="D783" s="1073"/>
      <c r="E783" s="1074"/>
      <c r="F783" s="1074"/>
    </row>
    <row r="784" spans="1:6" customFormat="1">
      <c r="A784" s="1078"/>
      <c r="B784" s="1126" t="s">
        <v>3059</v>
      </c>
      <c r="C784" s="1072"/>
      <c r="D784" s="1073"/>
      <c r="E784" s="1074"/>
      <c r="F784" s="1074"/>
    </row>
    <row r="785" spans="1:6" customFormat="1">
      <c r="A785" s="1078"/>
      <c r="B785" s="1119" t="s">
        <v>3060</v>
      </c>
      <c r="C785" s="1072"/>
      <c r="D785" s="1073"/>
      <c r="E785" s="1074"/>
      <c r="F785" s="1074"/>
    </row>
    <row r="786" spans="1:6" customFormat="1">
      <c r="A786" s="1078"/>
      <c r="B786" s="1119" t="s">
        <v>3061</v>
      </c>
      <c r="C786" s="1072"/>
      <c r="D786" s="1073"/>
      <c r="E786" s="1074"/>
      <c r="F786" s="1074"/>
    </row>
    <row r="787" spans="1:6" customFormat="1">
      <c r="A787" s="1078"/>
      <c r="B787" s="1119" t="s">
        <v>3062</v>
      </c>
      <c r="C787" s="1072"/>
      <c r="D787" s="1073"/>
      <c r="E787" s="1074"/>
      <c r="F787" s="1074"/>
    </row>
    <row r="788" spans="1:6" customFormat="1" ht="25">
      <c r="A788" s="1078"/>
      <c r="B788" s="1119" t="s">
        <v>3063</v>
      </c>
      <c r="C788" s="1072"/>
      <c r="D788" s="1073"/>
      <c r="E788" s="1074"/>
      <c r="F788" s="1074"/>
    </row>
    <row r="789" spans="1:6" customFormat="1">
      <c r="A789" s="1078"/>
      <c r="B789" s="1119" t="s">
        <v>3064</v>
      </c>
      <c r="C789" s="1072"/>
      <c r="D789" s="1073"/>
      <c r="E789" s="1074"/>
      <c r="F789" s="1074"/>
    </row>
    <row r="790" spans="1:6" customFormat="1">
      <c r="A790" s="1078"/>
      <c r="B790" s="1126" t="s">
        <v>3065</v>
      </c>
      <c r="C790" s="1072"/>
      <c r="D790" s="1073"/>
      <c r="E790" s="1074"/>
      <c r="F790" s="1074"/>
    </row>
    <row r="791" spans="1:6" customFormat="1">
      <c r="A791" s="1078"/>
      <c r="B791" s="1126" t="s">
        <v>3066</v>
      </c>
      <c r="C791" s="1072"/>
      <c r="D791" s="1073"/>
      <c r="E791" s="1074"/>
      <c r="F791" s="1074"/>
    </row>
    <row r="792" spans="1:6" customFormat="1">
      <c r="A792" s="1078"/>
      <c r="B792" s="1119" t="s">
        <v>3067</v>
      </c>
      <c r="C792" s="1072"/>
      <c r="D792" s="1073"/>
      <c r="E792" s="1074"/>
      <c r="F792" s="1074"/>
    </row>
    <row r="793" spans="1:6" customFormat="1">
      <c r="A793" s="1078"/>
      <c r="B793" s="1119" t="s">
        <v>3068</v>
      </c>
      <c r="C793" s="1072"/>
      <c r="D793" s="1073"/>
      <c r="E793" s="1074"/>
      <c r="F793" s="1074"/>
    </row>
    <row r="794" spans="1:6" customFormat="1">
      <c r="A794" s="1078"/>
      <c r="B794" s="1119" t="s">
        <v>3069</v>
      </c>
      <c r="C794" s="1072"/>
      <c r="D794" s="1073"/>
      <c r="E794" s="1074"/>
      <c r="F794" s="1074"/>
    </row>
    <row r="795" spans="1:6" customFormat="1" ht="11.25" customHeight="1">
      <c r="A795" s="1078"/>
      <c r="B795" s="431" t="s">
        <v>3070</v>
      </c>
      <c r="C795" s="1072"/>
      <c r="D795" s="1073"/>
      <c r="E795" s="1074"/>
      <c r="F795" s="1074"/>
    </row>
    <row r="796" spans="1:6" customFormat="1">
      <c r="A796" s="1078"/>
      <c r="B796" s="1119" t="s">
        <v>3071</v>
      </c>
      <c r="C796" s="1072"/>
      <c r="D796" s="1073"/>
      <c r="E796" s="1074"/>
      <c r="F796" s="1074"/>
    </row>
    <row r="797" spans="1:6" customFormat="1">
      <c r="A797" s="1078"/>
      <c r="B797" s="1119" t="s">
        <v>2946</v>
      </c>
      <c r="C797" s="1072"/>
      <c r="D797" s="1073"/>
      <c r="E797" s="1074"/>
      <c r="F797" s="1074"/>
    </row>
    <row r="798" spans="1:6" customFormat="1">
      <c r="A798" s="1078"/>
      <c r="B798" s="1119" t="s">
        <v>3072</v>
      </c>
      <c r="C798" s="1072"/>
      <c r="D798" s="1073"/>
      <c r="E798" s="1074"/>
      <c r="F798" s="1074"/>
    </row>
    <row r="799" spans="1:6" customFormat="1" ht="12.75" customHeight="1">
      <c r="A799" s="1078"/>
      <c r="B799" s="1119" t="s">
        <v>3073</v>
      </c>
      <c r="C799" s="1072"/>
      <c r="D799" s="1073"/>
      <c r="E799" s="1074"/>
      <c r="F799" s="1074"/>
    </row>
    <row r="800" spans="1:6" customFormat="1">
      <c r="A800" s="1078"/>
      <c r="B800" s="1119" t="s">
        <v>3074</v>
      </c>
      <c r="C800" s="1072"/>
      <c r="D800" s="1073"/>
      <c r="E800" s="1074"/>
      <c r="F800" s="1074"/>
    </row>
    <row r="801" spans="1:6" customFormat="1">
      <c r="A801" s="1078"/>
      <c r="B801" s="1119" t="s">
        <v>3075</v>
      </c>
      <c r="C801" s="1072"/>
      <c r="D801" s="1073"/>
      <c r="E801" s="1074"/>
      <c r="F801" s="1074"/>
    </row>
    <row r="802" spans="1:6" customFormat="1">
      <c r="A802" s="1078"/>
      <c r="B802" s="1119" t="s">
        <v>3076</v>
      </c>
      <c r="C802" s="1072"/>
      <c r="D802" s="1073"/>
      <c r="E802" s="1074"/>
      <c r="F802" s="1074"/>
    </row>
    <row r="803" spans="1:6" customFormat="1">
      <c r="A803" s="1078"/>
      <c r="B803" s="1119" t="s">
        <v>3077</v>
      </c>
      <c r="C803" s="1072"/>
      <c r="D803" s="1073"/>
      <c r="E803" s="1074"/>
      <c r="F803" s="1074"/>
    </row>
    <row r="804" spans="1:6" customFormat="1">
      <c r="A804" s="1078"/>
      <c r="B804" s="1119" t="s">
        <v>3078</v>
      </c>
      <c r="C804" s="1072"/>
      <c r="D804" s="1073"/>
      <c r="E804" s="1074"/>
      <c r="F804" s="1074"/>
    </row>
    <row r="805" spans="1:6" customFormat="1">
      <c r="A805" s="1078"/>
      <c r="B805" s="1119" t="s">
        <v>3079</v>
      </c>
      <c r="C805" s="1072"/>
      <c r="D805" s="1073"/>
      <c r="E805" s="1074"/>
      <c r="F805" s="1074"/>
    </row>
    <row r="806" spans="1:6" customFormat="1">
      <c r="A806" s="1078"/>
      <c r="B806" s="1119" t="s">
        <v>3080</v>
      </c>
      <c r="C806" s="1072"/>
      <c r="D806" s="1073"/>
      <c r="E806" s="1074"/>
      <c r="F806" s="1074"/>
    </row>
    <row r="807" spans="1:6" customFormat="1">
      <c r="A807" s="1078"/>
      <c r="B807" s="1119" t="s">
        <v>3081</v>
      </c>
      <c r="C807" s="1072"/>
      <c r="D807" s="1073"/>
      <c r="E807" s="1074"/>
      <c r="F807" s="1074"/>
    </row>
    <row r="808" spans="1:6" customFormat="1">
      <c r="A808" s="1078"/>
      <c r="B808" s="1119" t="s">
        <v>3046</v>
      </c>
      <c r="C808" s="1072"/>
      <c r="D808" s="1073"/>
      <c r="E808" s="1074"/>
      <c r="F808" s="1074"/>
    </row>
    <row r="809" spans="1:6" customFormat="1">
      <c r="A809" s="1078"/>
      <c r="B809" s="1119" t="s">
        <v>3047</v>
      </c>
      <c r="C809" s="1072"/>
      <c r="D809" s="1073"/>
      <c r="E809" s="1074"/>
      <c r="F809" s="1074"/>
    </row>
    <row r="810" spans="1:6" customFormat="1">
      <c r="A810" s="1078"/>
      <c r="B810" s="1119" t="s">
        <v>3082</v>
      </c>
      <c r="C810" s="1072"/>
      <c r="D810" s="1073"/>
      <c r="E810" s="1074"/>
      <c r="F810" s="1074"/>
    </row>
    <row r="811" spans="1:6" customFormat="1">
      <c r="A811" s="1078"/>
      <c r="B811" s="1119" t="s">
        <v>3083</v>
      </c>
      <c r="C811" s="1072"/>
      <c r="D811" s="1073"/>
      <c r="E811" s="1074"/>
      <c r="F811" s="1074"/>
    </row>
    <row r="812" spans="1:6" customFormat="1">
      <c r="A812" s="1078"/>
      <c r="B812" s="1119" t="s">
        <v>3084</v>
      </c>
      <c r="C812" s="1072"/>
      <c r="D812" s="1073"/>
      <c r="E812" s="1074"/>
      <c r="F812" s="1074"/>
    </row>
    <row r="813" spans="1:6" customFormat="1">
      <c r="A813" s="1078"/>
      <c r="B813" s="1119" t="s">
        <v>3085</v>
      </c>
      <c r="C813" s="1072"/>
      <c r="D813" s="1073"/>
      <c r="E813" s="1074"/>
      <c r="F813" s="1074"/>
    </row>
    <row r="814" spans="1:6" customFormat="1">
      <c r="A814" s="1078"/>
      <c r="B814" s="1119" t="s">
        <v>3086</v>
      </c>
      <c r="C814" s="1072"/>
      <c r="D814" s="1073"/>
      <c r="E814" s="1074"/>
      <c r="F814" s="1074"/>
    </row>
    <row r="815" spans="1:6" customFormat="1">
      <c r="A815" s="1078"/>
      <c r="B815" s="1119" t="s">
        <v>3087</v>
      </c>
      <c r="C815" s="1072"/>
      <c r="D815" s="1073"/>
      <c r="E815" s="1074"/>
      <c r="F815" s="1074"/>
    </row>
    <row r="816" spans="1:6" customFormat="1">
      <c r="A816" s="1078"/>
      <c r="B816" s="1119" t="s">
        <v>3088</v>
      </c>
      <c r="C816" s="1072"/>
      <c r="D816" s="1073"/>
      <c r="E816" s="1074"/>
      <c r="F816" s="1074"/>
    </row>
    <row r="817" spans="1:6" customFormat="1">
      <c r="A817" s="1078"/>
      <c r="B817" s="1119" t="s">
        <v>3089</v>
      </c>
      <c r="C817" s="1072"/>
      <c r="D817" s="1073"/>
      <c r="E817" s="1074"/>
      <c r="F817" s="1074"/>
    </row>
    <row r="818" spans="1:6" customFormat="1">
      <c r="A818" s="1078"/>
      <c r="B818" s="1119" t="s">
        <v>3090</v>
      </c>
      <c r="C818" s="1072"/>
      <c r="D818" s="1073"/>
      <c r="E818" s="1074"/>
      <c r="F818" s="1074"/>
    </row>
    <row r="819" spans="1:6" customFormat="1">
      <c r="A819" s="1078"/>
      <c r="B819" s="1119" t="s">
        <v>3091</v>
      </c>
      <c r="C819" s="1072"/>
      <c r="D819" s="1073"/>
      <c r="E819" s="1074"/>
      <c r="F819" s="1074"/>
    </row>
    <row r="820" spans="1:6" customFormat="1">
      <c r="A820" s="1078"/>
      <c r="B820" s="1119" t="s">
        <v>3092</v>
      </c>
      <c r="C820" s="1072"/>
      <c r="D820" s="1073"/>
      <c r="E820" s="1074"/>
      <c r="F820" s="1074"/>
    </row>
    <row r="821" spans="1:6" customFormat="1">
      <c r="A821" s="1078"/>
      <c r="B821" s="1119" t="s">
        <v>3093</v>
      </c>
      <c r="C821" s="1072"/>
      <c r="D821" s="1073"/>
      <c r="E821" s="1074"/>
      <c r="F821" s="1074"/>
    </row>
    <row r="822" spans="1:6" customFormat="1">
      <c r="A822" s="1078"/>
      <c r="B822" s="1119" t="s">
        <v>3094</v>
      </c>
      <c r="C822" s="1072"/>
      <c r="D822" s="1073"/>
      <c r="E822" s="1074"/>
      <c r="F822" s="1074"/>
    </row>
    <row r="823" spans="1:6" customFormat="1">
      <c r="A823" s="1078"/>
      <c r="B823" s="1119" t="s">
        <v>3095</v>
      </c>
      <c r="C823" s="1072"/>
      <c r="D823" s="1073"/>
      <c r="E823" s="1074"/>
      <c r="F823" s="1074"/>
    </row>
    <row r="824" spans="1:6" customFormat="1">
      <c r="A824" s="1078"/>
      <c r="B824" s="1119" t="s">
        <v>3096</v>
      </c>
      <c r="C824" s="1072"/>
      <c r="D824" s="1073"/>
      <c r="E824" s="1074"/>
      <c r="F824" s="1074"/>
    </row>
    <row r="825" spans="1:6" customFormat="1">
      <c r="A825" s="1078"/>
      <c r="B825" s="1119" t="s">
        <v>3097</v>
      </c>
      <c r="C825" s="1072"/>
      <c r="D825" s="1073"/>
      <c r="E825" s="1074"/>
      <c r="F825" s="1074"/>
    </row>
    <row r="826" spans="1:6" customFormat="1">
      <c r="A826" s="1078"/>
      <c r="B826" s="1119" t="s">
        <v>3098</v>
      </c>
      <c r="C826" s="1072"/>
      <c r="D826" s="1073"/>
      <c r="E826" s="1074"/>
      <c r="F826" s="1074"/>
    </row>
    <row r="827" spans="1:6" customFormat="1">
      <c r="A827" s="1078"/>
      <c r="B827" s="1119" t="s">
        <v>3099</v>
      </c>
      <c r="C827" s="1072"/>
      <c r="D827" s="1073"/>
      <c r="E827" s="1074"/>
      <c r="F827" s="1074"/>
    </row>
    <row r="828" spans="1:6" customFormat="1">
      <c r="A828" s="1078"/>
      <c r="B828" s="1119" t="s">
        <v>3100</v>
      </c>
      <c r="C828" s="1072"/>
      <c r="D828" s="1073"/>
      <c r="E828" s="1074"/>
      <c r="F828" s="1074"/>
    </row>
    <row r="829" spans="1:6" customFormat="1">
      <c r="A829" s="1078"/>
      <c r="B829" s="1119" t="s">
        <v>2956</v>
      </c>
      <c r="C829" s="1072"/>
      <c r="D829" s="1073"/>
      <c r="E829" s="1074"/>
      <c r="F829" s="1074"/>
    </row>
    <row r="830" spans="1:6" customFormat="1">
      <c r="A830" s="1078"/>
      <c r="B830" s="1119" t="s">
        <v>3046</v>
      </c>
      <c r="C830" s="1072"/>
      <c r="D830" s="1073"/>
      <c r="E830" s="1074"/>
      <c r="F830" s="1074"/>
    </row>
    <row r="831" spans="1:6" customFormat="1">
      <c r="A831" s="1078"/>
      <c r="B831" s="1119" t="s">
        <v>3047</v>
      </c>
      <c r="C831" s="1072"/>
      <c r="D831" s="1073"/>
      <c r="E831" s="1074"/>
      <c r="F831" s="1074"/>
    </row>
    <row r="832" spans="1:6" customFormat="1">
      <c r="A832" s="1078"/>
      <c r="B832" s="1120" t="s">
        <v>3055</v>
      </c>
      <c r="C832" s="1072"/>
      <c r="D832" s="1073"/>
      <c r="E832" s="1074"/>
      <c r="F832" s="1074"/>
    </row>
    <row r="833" spans="1:6" customFormat="1">
      <c r="A833" s="1078"/>
      <c r="B833" s="1119" t="s">
        <v>3101</v>
      </c>
      <c r="C833" s="1072"/>
      <c r="D833" s="1073"/>
      <c r="E833" s="1074"/>
      <c r="F833" s="1074"/>
    </row>
    <row r="834" spans="1:6" customFormat="1">
      <c r="A834" s="1078"/>
      <c r="B834" s="1125" t="s">
        <v>3057</v>
      </c>
      <c r="C834" s="1072"/>
      <c r="D834" s="1073"/>
      <c r="E834" s="1074"/>
      <c r="F834" s="1074"/>
    </row>
    <row r="835" spans="1:6" customFormat="1">
      <c r="A835" s="1078"/>
      <c r="B835" s="1126" t="s">
        <v>3058</v>
      </c>
      <c r="C835" s="1072"/>
      <c r="D835" s="1073"/>
      <c r="E835" s="1074"/>
      <c r="F835" s="1074"/>
    </row>
    <row r="836" spans="1:6" customFormat="1">
      <c r="A836" s="1078"/>
      <c r="B836" s="1119" t="s">
        <v>3102</v>
      </c>
      <c r="C836" s="1072"/>
      <c r="D836" s="1073"/>
      <c r="E836" s="1074"/>
      <c r="F836" s="1074"/>
    </row>
    <row r="837" spans="1:6" customFormat="1">
      <c r="A837" s="1078"/>
      <c r="B837" s="1119" t="s">
        <v>3103</v>
      </c>
      <c r="C837" s="1072"/>
      <c r="D837" s="1073"/>
      <c r="E837" s="1074"/>
      <c r="F837" s="1074"/>
    </row>
    <row r="838" spans="1:6" customFormat="1">
      <c r="A838" s="1078"/>
      <c r="B838" s="1126" t="s">
        <v>3065</v>
      </c>
      <c r="C838" s="1072"/>
      <c r="D838" s="1073"/>
      <c r="E838" s="1074"/>
      <c r="F838" s="1074"/>
    </row>
    <row r="839" spans="1:6" customFormat="1">
      <c r="A839" s="1078"/>
      <c r="B839" s="1119" t="s">
        <v>3104</v>
      </c>
      <c r="C839" s="1072"/>
      <c r="D839" s="1073"/>
      <c r="E839" s="1074"/>
      <c r="F839" s="1074"/>
    </row>
    <row r="840" spans="1:6" customFormat="1">
      <c r="A840" s="1078"/>
      <c r="B840" s="1119" t="s">
        <v>3103</v>
      </c>
      <c r="C840" s="1072"/>
      <c r="D840" s="1073"/>
      <c r="E840" s="1074"/>
      <c r="F840" s="1074"/>
    </row>
    <row r="841" spans="1:6" customFormat="1">
      <c r="A841" s="1078"/>
      <c r="B841" s="1119" t="s">
        <v>2946</v>
      </c>
      <c r="C841" s="1072"/>
      <c r="D841" s="1073"/>
      <c r="E841" s="1074"/>
      <c r="F841" s="1074"/>
    </row>
    <row r="842" spans="1:6" customFormat="1">
      <c r="A842" s="1078"/>
      <c r="B842" s="1119" t="s">
        <v>3072</v>
      </c>
      <c r="C842" s="1072"/>
      <c r="D842" s="1073"/>
      <c r="E842" s="1074"/>
      <c r="F842" s="1074"/>
    </row>
    <row r="843" spans="1:6" customFormat="1">
      <c r="A843" s="1078"/>
      <c r="B843" s="1119" t="s">
        <v>3073</v>
      </c>
      <c r="C843" s="1072"/>
      <c r="D843" s="1073"/>
      <c r="E843" s="1074"/>
      <c r="F843" s="1074"/>
    </row>
    <row r="844" spans="1:6" customFormat="1">
      <c r="A844" s="1078"/>
      <c r="B844" s="1119" t="s">
        <v>3074</v>
      </c>
      <c r="C844" s="1072"/>
      <c r="D844" s="1073"/>
      <c r="E844" s="1074"/>
      <c r="F844" s="1074"/>
    </row>
    <row r="845" spans="1:6" customFormat="1">
      <c r="A845" s="1078"/>
      <c r="B845" s="1119" t="s">
        <v>3075</v>
      </c>
      <c r="C845" s="1072"/>
      <c r="D845" s="1073"/>
      <c r="E845" s="1074"/>
      <c r="F845" s="1074"/>
    </row>
    <row r="846" spans="1:6" customFormat="1">
      <c r="A846" s="1078"/>
      <c r="B846" s="1119" t="s">
        <v>3076</v>
      </c>
      <c r="C846" s="1072"/>
      <c r="D846" s="1073"/>
      <c r="E846" s="1074"/>
      <c r="F846" s="1074"/>
    </row>
    <row r="847" spans="1:6" customFormat="1">
      <c r="A847" s="1078"/>
      <c r="B847" s="1119" t="s">
        <v>3077</v>
      </c>
      <c r="C847" s="1072"/>
      <c r="D847" s="1073"/>
      <c r="E847" s="1074"/>
      <c r="F847" s="1074"/>
    </row>
    <row r="848" spans="1:6" customFormat="1">
      <c r="A848" s="1078"/>
      <c r="B848" s="1119" t="s">
        <v>3046</v>
      </c>
      <c r="C848" s="1072"/>
      <c r="D848" s="1073"/>
      <c r="E848" s="1074"/>
      <c r="F848" s="1074"/>
    </row>
    <row r="849" spans="1:6" customFormat="1">
      <c r="A849" s="1078"/>
      <c r="B849" s="1119" t="s">
        <v>3047</v>
      </c>
      <c r="C849" s="1072"/>
      <c r="D849" s="1073"/>
      <c r="E849" s="1074"/>
      <c r="F849" s="1074"/>
    </row>
    <row r="850" spans="1:6" customFormat="1">
      <c r="A850" s="1078"/>
      <c r="B850" s="1119" t="s">
        <v>3048</v>
      </c>
      <c r="C850" s="1072"/>
      <c r="D850" s="1073"/>
      <c r="E850" s="1074"/>
      <c r="F850" s="1074"/>
    </row>
    <row r="851" spans="1:6" customFormat="1">
      <c r="A851" s="1078"/>
      <c r="B851" s="1119" t="s">
        <v>3105</v>
      </c>
      <c r="C851" s="1072"/>
      <c r="D851" s="1073"/>
      <c r="E851" s="1074"/>
      <c r="F851" s="1074"/>
    </row>
    <row r="852" spans="1:6" customFormat="1">
      <c r="A852" s="1078"/>
      <c r="B852" s="1119" t="s">
        <v>3106</v>
      </c>
      <c r="C852" s="1072"/>
      <c r="D852" s="1073"/>
      <c r="E852" s="1074"/>
      <c r="F852" s="1074"/>
    </row>
    <row r="853" spans="1:6" customFormat="1">
      <c r="A853" s="1078"/>
      <c r="B853" s="1119" t="s">
        <v>3107</v>
      </c>
      <c r="C853" s="1072"/>
      <c r="D853" s="1073"/>
      <c r="E853" s="1074"/>
      <c r="F853" s="1074"/>
    </row>
    <row r="854" spans="1:6" customFormat="1">
      <c r="A854" s="1078"/>
      <c r="B854" s="1119" t="s">
        <v>2960</v>
      </c>
      <c r="C854" s="1072"/>
      <c r="D854" s="1073"/>
      <c r="E854" s="1074"/>
      <c r="F854" s="1074"/>
    </row>
    <row r="855" spans="1:6" customFormat="1" ht="25">
      <c r="A855" s="1078"/>
      <c r="B855" s="1119" t="s">
        <v>3108</v>
      </c>
      <c r="C855" s="1072"/>
      <c r="D855" s="1073"/>
      <c r="E855" s="1074"/>
      <c r="F855" s="1074"/>
    </row>
    <row r="856" spans="1:6" customFormat="1" ht="25">
      <c r="A856" s="1078"/>
      <c r="B856" s="1119" t="s">
        <v>3109</v>
      </c>
      <c r="C856" s="1072"/>
      <c r="D856" s="1073"/>
      <c r="E856" s="1074"/>
      <c r="F856" s="1074"/>
    </row>
    <row r="857" spans="1:6" customFormat="1" ht="25">
      <c r="A857" s="1078"/>
      <c r="B857" s="1119" t="s">
        <v>3110</v>
      </c>
      <c r="C857" s="1072"/>
      <c r="D857" s="1073"/>
      <c r="E857" s="1074"/>
      <c r="F857" s="1074"/>
    </row>
    <row r="858" spans="1:6" customFormat="1" ht="25">
      <c r="A858" s="1078"/>
      <c r="B858" s="1119" t="s">
        <v>3111</v>
      </c>
      <c r="C858" s="1072"/>
      <c r="D858" s="1073"/>
      <c r="E858" s="1074"/>
      <c r="F858" s="1074"/>
    </row>
    <row r="859" spans="1:6" customFormat="1" ht="25">
      <c r="A859" s="1078"/>
      <c r="B859" s="1119" t="s">
        <v>3112</v>
      </c>
      <c r="C859" s="1072"/>
      <c r="D859" s="1073"/>
      <c r="E859" s="1074"/>
      <c r="F859" s="1074"/>
    </row>
    <row r="860" spans="1:6" customFormat="1" ht="25">
      <c r="A860" s="1078"/>
      <c r="B860" s="1119" t="s">
        <v>3113</v>
      </c>
      <c r="C860" s="1072"/>
      <c r="D860" s="1073"/>
      <c r="E860" s="1074"/>
      <c r="F860" s="1074"/>
    </row>
    <row r="861" spans="1:6" customFormat="1">
      <c r="A861" s="1078"/>
      <c r="B861" s="1119" t="s">
        <v>3114</v>
      </c>
      <c r="C861" s="1072"/>
      <c r="D861" s="1073"/>
      <c r="E861" s="1074"/>
      <c r="F861" s="1074"/>
    </row>
    <row r="862" spans="1:6" customFormat="1" ht="62.5">
      <c r="A862" s="1078"/>
      <c r="B862" s="1119" t="s">
        <v>3115</v>
      </c>
      <c r="C862" s="1072"/>
      <c r="D862" s="1073"/>
      <c r="E862" s="1074"/>
      <c r="F862" s="1074"/>
    </row>
    <row r="863" spans="1:6" customFormat="1">
      <c r="A863" s="1078"/>
      <c r="B863" s="1119" t="s">
        <v>2973</v>
      </c>
      <c r="C863" s="1072"/>
      <c r="D863" s="1073"/>
      <c r="E863" s="1074"/>
      <c r="F863" s="1074"/>
    </row>
    <row r="864" spans="1:6" customFormat="1">
      <c r="A864" s="1078"/>
      <c r="B864" s="1119" t="s">
        <v>2974</v>
      </c>
      <c r="C864" s="1072"/>
      <c r="D864" s="1073"/>
      <c r="E864" s="1074"/>
      <c r="F864" s="1074"/>
    </row>
    <row r="865" spans="1:6" customFormat="1">
      <c r="A865" s="1078"/>
      <c r="B865" s="1119" t="s">
        <v>3116</v>
      </c>
      <c r="C865" s="1072"/>
      <c r="D865" s="1073"/>
      <c r="E865" s="1074"/>
      <c r="F865" s="1074"/>
    </row>
    <row r="866" spans="1:6" customFormat="1">
      <c r="A866" s="1078"/>
      <c r="B866" s="1119" t="s">
        <v>2976</v>
      </c>
      <c r="C866" s="1072"/>
      <c r="D866" s="1073"/>
      <c r="E866" s="1074"/>
      <c r="F866" s="1074"/>
    </row>
    <row r="867" spans="1:6" customFormat="1">
      <c r="A867" s="1078"/>
      <c r="B867" s="1119" t="s">
        <v>2977</v>
      </c>
      <c r="C867" s="1072"/>
      <c r="D867" s="1073"/>
      <c r="E867" s="1074"/>
      <c r="F867" s="1074"/>
    </row>
    <row r="868" spans="1:6" customFormat="1">
      <c r="A868" s="1078"/>
      <c r="B868" s="1119" t="s">
        <v>2978</v>
      </c>
      <c r="C868" s="1072"/>
      <c r="D868" s="1073"/>
      <c r="E868" s="1074"/>
      <c r="F868" s="1074"/>
    </row>
    <row r="869" spans="1:6" customFormat="1">
      <c r="A869" s="1078"/>
      <c r="B869" s="1119" t="s">
        <v>2979</v>
      </c>
      <c r="C869" s="1072"/>
      <c r="D869" s="1073"/>
      <c r="E869" s="1074"/>
      <c r="F869" s="1074"/>
    </row>
    <row r="870" spans="1:6" customFormat="1">
      <c r="A870" s="1078"/>
      <c r="B870" s="1119" t="s">
        <v>3117</v>
      </c>
      <c r="C870" s="1072"/>
      <c r="D870" s="1073"/>
      <c r="E870" s="1074"/>
      <c r="F870" s="1074"/>
    </row>
    <row r="871" spans="1:6" customFormat="1" ht="14">
      <c r="A871" s="1078"/>
      <c r="B871" s="1119"/>
      <c r="C871" s="1081" t="s">
        <v>1438</v>
      </c>
      <c r="D871" s="1098">
        <v>1</v>
      </c>
      <c r="E871" s="1099"/>
      <c r="F871" s="1099">
        <f>D871*E871</f>
        <v>0</v>
      </c>
    </row>
    <row r="872" spans="1:6" customFormat="1">
      <c r="A872" s="1078"/>
      <c r="B872" s="1119"/>
      <c r="C872" s="1072"/>
      <c r="D872" s="1073"/>
      <c r="E872" s="1074"/>
      <c r="F872" s="1074"/>
    </row>
    <row r="873" spans="1:6" customFormat="1" ht="25">
      <c r="A873" s="1078">
        <v>5</v>
      </c>
      <c r="B873" s="1123" t="s">
        <v>3118</v>
      </c>
      <c r="C873" s="1072"/>
      <c r="D873" s="1073"/>
      <c r="E873" s="1074"/>
      <c r="F873" s="1074"/>
    </row>
    <row r="874" spans="1:6" customFormat="1">
      <c r="A874" s="1078"/>
      <c r="B874" t="s">
        <v>3119</v>
      </c>
      <c r="C874" s="1072"/>
      <c r="D874" s="1073"/>
      <c r="E874" s="1074"/>
      <c r="F874" s="1074"/>
    </row>
    <row r="875" spans="1:6" customFormat="1">
      <c r="A875" s="1078"/>
      <c r="B875" t="s">
        <v>3120</v>
      </c>
      <c r="C875" s="1072"/>
      <c r="D875" s="1073"/>
      <c r="E875" s="1074"/>
      <c r="F875" s="1074"/>
    </row>
    <row r="876" spans="1:6" customFormat="1">
      <c r="A876" s="1078"/>
      <c r="B876" t="s">
        <v>3121</v>
      </c>
      <c r="C876" s="1072"/>
      <c r="D876" s="1073"/>
      <c r="E876" s="1074"/>
      <c r="F876" s="1074"/>
    </row>
    <row r="877" spans="1:6" customFormat="1" ht="25">
      <c r="A877" s="1078"/>
      <c r="B877" s="1127" t="s">
        <v>3122</v>
      </c>
      <c r="C877" s="1072"/>
      <c r="D877" s="1073"/>
      <c r="E877" s="1074"/>
      <c r="F877" s="1074"/>
    </row>
    <row r="878" spans="1:6" customFormat="1">
      <c r="A878" s="1078"/>
      <c r="B878" t="s">
        <v>3123</v>
      </c>
      <c r="C878" s="1072"/>
      <c r="D878" s="1073"/>
      <c r="E878" s="1074"/>
      <c r="F878" s="1074"/>
    </row>
    <row r="879" spans="1:6" customFormat="1">
      <c r="A879" s="1078"/>
      <c r="B879" t="s">
        <v>3124</v>
      </c>
      <c r="C879" s="1072"/>
      <c r="D879" s="1073"/>
      <c r="E879" s="1074"/>
      <c r="F879" s="1074"/>
    </row>
    <row r="880" spans="1:6" customFormat="1" ht="25">
      <c r="A880" s="1078"/>
      <c r="B880" s="1127" t="s">
        <v>3125</v>
      </c>
      <c r="C880" s="1072"/>
      <c r="D880" s="1073"/>
      <c r="E880" s="1074"/>
      <c r="F880" s="1074"/>
    </row>
    <row r="881" spans="1:6" customFormat="1">
      <c r="A881" s="1078"/>
      <c r="B881" t="s">
        <v>3126</v>
      </c>
      <c r="C881" s="1072"/>
      <c r="D881" s="1073"/>
      <c r="E881" s="1074"/>
      <c r="F881" s="1074"/>
    </row>
    <row r="882" spans="1:6" customFormat="1">
      <c r="A882" s="1078"/>
      <c r="B882" t="s">
        <v>3127</v>
      </c>
      <c r="C882" s="1072"/>
      <c r="D882" s="1073"/>
      <c r="E882" s="1074"/>
      <c r="F882" s="1074"/>
    </row>
    <row r="883" spans="1:6" customFormat="1" ht="25">
      <c r="A883" s="1078"/>
      <c r="B883" s="1127" t="s">
        <v>3128</v>
      </c>
      <c r="C883" s="1072"/>
      <c r="D883" s="1073"/>
      <c r="E883" s="1074"/>
      <c r="F883" s="1074"/>
    </row>
    <row r="884" spans="1:6" customFormat="1">
      <c r="A884" s="1078"/>
      <c r="B884" t="s">
        <v>3129</v>
      </c>
      <c r="C884" s="1072"/>
      <c r="D884" s="1073"/>
      <c r="E884" s="1074"/>
      <c r="F884" s="1074"/>
    </row>
    <row r="885" spans="1:6" customFormat="1">
      <c r="A885" s="1078"/>
      <c r="B885" t="s">
        <v>3130</v>
      </c>
      <c r="C885" s="1072"/>
      <c r="D885" s="1073"/>
      <c r="E885" s="1074"/>
      <c r="F885" s="1074"/>
    </row>
    <row r="886" spans="1:6" customFormat="1">
      <c r="A886" s="1078"/>
      <c r="B886" s="184" t="s">
        <v>3131</v>
      </c>
      <c r="C886" s="1072"/>
      <c r="D886" s="1073"/>
      <c r="E886" s="1074"/>
      <c r="F886" s="1074"/>
    </row>
    <row r="887" spans="1:6" customFormat="1" ht="25">
      <c r="A887" s="1078"/>
      <c r="B887" s="1127" t="s">
        <v>3132</v>
      </c>
      <c r="C887" s="1072"/>
      <c r="D887" s="1073"/>
      <c r="E887" s="1074"/>
      <c r="F887" s="1074"/>
    </row>
    <row r="888" spans="1:6" customFormat="1">
      <c r="A888" s="1078"/>
      <c r="B888" t="s">
        <v>3133</v>
      </c>
      <c r="C888" s="1072"/>
      <c r="D888" s="1073"/>
      <c r="E888" s="1074"/>
      <c r="F888" s="1074"/>
    </row>
    <row r="889" spans="1:6" customFormat="1">
      <c r="A889" s="1078"/>
      <c r="B889" s="184" t="s">
        <v>3134</v>
      </c>
      <c r="C889" s="1072"/>
      <c r="D889" s="1073"/>
      <c r="E889" s="1074"/>
      <c r="F889" s="1074"/>
    </row>
    <row r="890" spans="1:6" customFormat="1" ht="232.5" customHeight="1">
      <c r="A890" s="1078"/>
      <c r="B890" s="431" t="s">
        <v>3135</v>
      </c>
      <c r="C890" s="1072"/>
      <c r="D890" s="1073"/>
      <c r="E890" s="1074"/>
      <c r="F890" s="1074"/>
    </row>
    <row r="891" spans="1:6" customFormat="1">
      <c r="A891" s="1078"/>
      <c r="B891" s="184" t="s">
        <v>3136</v>
      </c>
      <c r="C891" s="1072"/>
      <c r="D891" s="1073"/>
      <c r="E891" s="1074"/>
      <c r="F891" s="1074"/>
    </row>
    <row r="892" spans="1:6" customFormat="1" ht="175">
      <c r="A892" s="1078"/>
      <c r="B892" s="431" t="s">
        <v>3137</v>
      </c>
      <c r="C892" s="1072"/>
      <c r="D892" s="1073"/>
      <c r="E892" s="1074"/>
      <c r="F892" s="1074"/>
    </row>
    <row r="893" spans="1:6" customFormat="1" ht="14">
      <c r="A893" s="1078"/>
      <c r="B893" s="1119"/>
      <c r="C893" s="1081" t="s">
        <v>1438</v>
      </c>
      <c r="D893" s="1098">
        <v>1</v>
      </c>
      <c r="E893" s="1099"/>
      <c r="F893" s="1099">
        <f>D893*E893</f>
        <v>0</v>
      </c>
    </row>
    <row r="894" spans="1:6" customFormat="1" ht="14.25" customHeight="1">
      <c r="A894" s="1078"/>
      <c r="B894" s="1119"/>
      <c r="C894" s="1072"/>
      <c r="D894" s="1073"/>
      <c r="E894" s="1074"/>
      <c r="F894" s="1074"/>
    </row>
    <row r="895" spans="1:6" customFormat="1">
      <c r="A895" s="1078">
        <v>6</v>
      </c>
      <c r="B895" s="1123" t="s">
        <v>3138</v>
      </c>
      <c r="C895" s="1072"/>
      <c r="D895" s="1073"/>
      <c r="E895" s="1074"/>
      <c r="F895" s="1074"/>
    </row>
    <row r="896" spans="1:6" customFormat="1" ht="25">
      <c r="A896" s="1078"/>
      <c r="B896" s="1119" t="s">
        <v>3139</v>
      </c>
      <c r="C896" s="1072"/>
      <c r="D896" s="1073"/>
      <c r="E896" s="1074"/>
      <c r="F896" s="1074"/>
    </row>
    <row r="897" spans="1:6" customFormat="1">
      <c r="A897" s="1078"/>
      <c r="B897" s="1119" t="s">
        <v>3140</v>
      </c>
      <c r="C897" s="1072"/>
      <c r="D897" s="1073"/>
      <c r="E897" s="1074"/>
      <c r="F897" s="1074"/>
    </row>
    <row r="898" spans="1:6" customFormat="1">
      <c r="A898" s="1078"/>
      <c r="B898" s="1119" t="s">
        <v>3141</v>
      </c>
      <c r="C898" s="1072"/>
      <c r="D898" s="1073"/>
      <c r="E898" s="1074"/>
      <c r="F898" s="1074"/>
    </row>
    <row r="899" spans="1:6" customFormat="1">
      <c r="A899" s="1078"/>
      <c r="B899" s="184" t="s">
        <v>3403</v>
      </c>
      <c r="C899" s="1072"/>
      <c r="D899" s="1073"/>
      <c r="E899" s="1074"/>
      <c r="F899" s="1074"/>
    </row>
    <row r="900" spans="1:6" customFormat="1" ht="14">
      <c r="A900" s="1078"/>
      <c r="B900" s="1119"/>
      <c r="C900" s="1081" t="s">
        <v>2613</v>
      </c>
      <c r="D900" s="1098">
        <v>4</v>
      </c>
      <c r="E900" s="1099"/>
      <c r="F900" s="1099">
        <f>D900*E900</f>
        <v>0</v>
      </c>
    </row>
    <row r="901" spans="1:6" customFormat="1">
      <c r="A901" s="1078"/>
      <c r="B901" s="1119"/>
      <c r="C901" s="1072"/>
      <c r="D901" s="1073"/>
      <c r="E901" s="1074"/>
      <c r="F901" s="1074"/>
    </row>
    <row r="902" spans="1:6" customFormat="1" ht="70">
      <c r="A902" s="1078">
        <v>7</v>
      </c>
      <c r="B902" s="863" t="s">
        <v>3142</v>
      </c>
      <c r="C902" s="1072"/>
      <c r="D902" s="1073"/>
      <c r="E902" s="1074"/>
      <c r="F902" s="1074"/>
    </row>
    <row r="903" spans="1:6" customFormat="1" ht="14" hidden="1">
      <c r="A903" s="1078"/>
      <c r="B903" s="434" t="s">
        <v>3143</v>
      </c>
      <c r="C903" s="1072"/>
      <c r="D903" s="1073"/>
      <c r="E903" s="1074"/>
      <c r="F903" s="1074"/>
    </row>
    <row r="904" spans="1:6" customFormat="1" ht="14">
      <c r="A904" s="1078"/>
      <c r="B904" s="434" t="s">
        <v>3144</v>
      </c>
      <c r="C904" s="1072"/>
      <c r="D904" s="1073"/>
      <c r="E904" s="1074"/>
      <c r="F904" s="1074"/>
    </row>
    <row r="905" spans="1:6" customFormat="1" ht="14">
      <c r="A905" s="1078"/>
      <c r="B905" s="434" t="s">
        <v>3145</v>
      </c>
      <c r="C905" s="1072"/>
      <c r="D905" s="1073"/>
      <c r="E905" s="1074"/>
      <c r="F905" s="1074"/>
    </row>
    <row r="906" spans="1:6" customFormat="1" ht="14">
      <c r="A906" s="1078"/>
      <c r="B906" s="434" t="s">
        <v>3146</v>
      </c>
      <c r="C906" s="1072"/>
      <c r="D906" s="1073"/>
      <c r="E906" s="1074"/>
      <c r="F906" s="1074"/>
    </row>
    <row r="907" spans="1:6" customFormat="1" ht="14">
      <c r="A907" s="1078"/>
      <c r="B907" s="434" t="s">
        <v>3147</v>
      </c>
      <c r="C907" s="1072"/>
      <c r="D907" s="1073"/>
      <c r="E907" s="1074"/>
      <c r="F907" s="1074"/>
    </row>
    <row r="908" spans="1:6" customFormat="1" ht="14">
      <c r="A908" s="1078"/>
      <c r="B908" s="1122" t="s">
        <v>3148</v>
      </c>
      <c r="C908" s="1081" t="s">
        <v>2613</v>
      </c>
      <c r="D908" s="1128">
        <v>56</v>
      </c>
      <c r="E908" s="1099"/>
      <c r="F908" s="1099">
        <f>D908*E908</f>
        <v>0</v>
      </c>
    </row>
    <row r="909" spans="1:6" customFormat="1" ht="14">
      <c r="A909" s="1078"/>
      <c r="B909" s="1119"/>
      <c r="C909" s="1081"/>
      <c r="D909" s="1129"/>
      <c r="E909" s="1099"/>
      <c r="F909" s="1099">
        <f>D909*E909</f>
        <v>0</v>
      </c>
    </row>
    <row r="910" spans="1:6" customFormat="1" ht="14">
      <c r="A910" s="1078"/>
      <c r="B910" s="434" t="s">
        <v>3144</v>
      </c>
      <c r="C910" s="1085"/>
      <c r="D910" s="1086"/>
      <c r="E910" s="1083"/>
      <c r="F910" s="1083"/>
    </row>
    <row r="911" spans="1:6" customFormat="1" ht="14">
      <c r="A911" s="1078"/>
      <c r="B911" s="434" t="s">
        <v>3149</v>
      </c>
      <c r="C911" s="1085"/>
      <c r="D911" s="1086"/>
      <c r="E911" s="1083"/>
      <c r="F911" s="1083"/>
    </row>
    <row r="912" spans="1:6" customFormat="1" ht="14">
      <c r="A912" s="1078"/>
      <c r="B912" s="434" t="s">
        <v>3150</v>
      </c>
      <c r="C912" s="1085"/>
      <c r="D912" s="1086"/>
      <c r="E912" s="1083"/>
      <c r="F912" s="1083"/>
    </row>
    <row r="913" spans="1:6" customFormat="1" ht="14">
      <c r="A913" s="1078"/>
      <c r="B913" s="434" t="s">
        <v>3147</v>
      </c>
      <c r="C913" s="1085"/>
      <c r="D913" s="1086"/>
      <c r="E913" s="1083"/>
      <c r="F913" s="1083"/>
    </row>
    <row r="914" spans="1:6" customFormat="1" ht="14">
      <c r="A914" s="1078"/>
      <c r="B914" s="1122" t="s">
        <v>3404</v>
      </c>
      <c r="C914" s="1081" t="s">
        <v>2613</v>
      </c>
      <c r="D914" s="1128">
        <v>2</v>
      </c>
      <c r="E914" s="1083"/>
      <c r="F914" s="1083">
        <f>D914*E914</f>
        <v>0</v>
      </c>
    </row>
    <row r="915" spans="1:6" customFormat="1" ht="14">
      <c r="A915" s="1078"/>
      <c r="B915" s="1106"/>
      <c r="C915" s="1085"/>
      <c r="D915" s="1086"/>
      <c r="E915" s="1083"/>
      <c r="F915" s="1083"/>
    </row>
    <row r="916" spans="1:6" customFormat="1" ht="14">
      <c r="A916" s="1078"/>
      <c r="B916" s="434" t="s">
        <v>3144</v>
      </c>
      <c r="C916" s="1085"/>
      <c r="D916" s="1086"/>
      <c r="E916" s="1083"/>
      <c r="F916" s="1083"/>
    </row>
    <row r="917" spans="1:6" customFormat="1" ht="14">
      <c r="A917" s="1078"/>
      <c r="B917" s="434" t="s">
        <v>3151</v>
      </c>
      <c r="C917" s="1085"/>
      <c r="D917" s="1086"/>
      <c r="E917" s="1083"/>
      <c r="F917" s="1083"/>
    </row>
    <row r="918" spans="1:6" customFormat="1" ht="14">
      <c r="A918" s="1078"/>
      <c r="B918" s="434" t="s">
        <v>3146</v>
      </c>
      <c r="C918" s="1085"/>
      <c r="D918" s="1086"/>
      <c r="E918" s="1083"/>
      <c r="F918" s="1083"/>
    </row>
    <row r="919" spans="1:6" customFormat="1" ht="14">
      <c r="A919" s="1078"/>
      <c r="B919" s="434" t="s">
        <v>3147</v>
      </c>
      <c r="C919" s="1085"/>
      <c r="D919" s="1086"/>
      <c r="E919" s="1083"/>
      <c r="F919" s="1083"/>
    </row>
    <row r="920" spans="1:6" customFormat="1" ht="14">
      <c r="A920" s="1078"/>
      <c r="B920" s="1122" t="s">
        <v>3405</v>
      </c>
      <c r="C920" s="1081" t="s">
        <v>2613</v>
      </c>
      <c r="D920" s="1128">
        <v>4</v>
      </c>
      <c r="E920" s="1083"/>
      <c r="F920" s="1083">
        <f>D920*E920</f>
        <v>0</v>
      </c>
    </row>
    <row r="921" spans="1:6" customFormat="1" ht="14">
      <c r="A921" s="1078"/>
      <c r="B921" s="1106"/>
      <c r="C921" s="1085"/>
      <c r="D921" s="1086"/>
      <c r="E921" s="1083"/>
      <c r="F921" s="1083"/>
    </row>
    <row r="922" spans="1:6" customFormat="1" ht="14">
      <c r="A922" s="1078"/>
      <c r="B922" s="434" t="s">
        <v>3144</v>
      </c>
      <c r="C922" s="1085"/>
      <c r="D922" s="1086"/>
      <c r="E922" s="1083"/>
      <c r="F922" s="1083"/>
    </row>
    <row r="923" spans="1:6" customFormat="1" ht="14">
      <c r="A923" s="1078"/>
      <c r="B923" s="434" t="s">
        <v>3149</v>
      </c>
      <c r="C923" s="1085"/>
      <c r="D923" s="1086"/>
      <c r="E923" s="1083"/>
      <c r="F923" s="1083"/>
    </row>
    <row r="924" spans="1:6" customFormat="1" ht="14">
      <c r="A924" s="1078"/>
      <c r="B924" s="434" t="s">
        <v>3152</v>
      </c>
      <c r="C924" s="1085"/>
      <c r="D924" s="1086"/>
      <c r="E924" s="1083"/>
      <c r="F924" s="1083"/>
    </row>
    <row r="925" spans="1:6" customFormat="1" ht="14">
      <c r="A925" s="1078"/>
      <c r="B925" s="434" t="s">
        <v>3147</v>
      </c>
      <c r="C925" s="1085"/>
      <c r="D925" s="1086"/>
      <c r="E925" s="1083"/>
      <c r="F925" s="1083"/>
    </row>
    <row r="926" spans="1:6" customFormat="1" ht="14">
      <c r="A926" s="1078"/>
      <c r="B926" s="1122" t="s">
        <v>3406</v>
      </c>
      <c r="C926" s="1081" t="s">
        <v>2613</v>
      </c>
      <c r="D926" s="1128">
        <v>10</v>
      </c>
      <c r="E926" s="1083"/>
      <c r="F926" s="1083">
        <f>D926*E926</f>
        <v>0</v>
      </c>
    </row>
    <row r="927" spans="1:6" customFormat="1" ht="14">
      <c r="A927" s="1078"/>
      <c r="B927" s="1106"/>
      <c r="C927" s="1085"/>
      <c r="D927" s="1086"/>
      <c r="E927" s="1083"/>
      <c r="F927" s="1083"/>
    </row>
    <row r="928" spans="1:6" customFormat="1" ht="14">
      <c r="A928" s="1078"/>
      <c r="B928" s="434" t="s">
        <v>3153</v>
      </c>
      <c r="C928" s="1085"/>
      <c r="D928" s="1086"/>
      <c r="E928" s="1083"/>
      <c r="F928" s="1083"/>
    </row>
    <row r="929" spans="1:6" customFormat="1" ht="14">
      <c r="A929" s="1078"/>
      <c r="B929" s="434" t="s">
        <v>3149</v>
      </c>
      <c r="C929" s="1085"/>
      <c r="D929" s="1086"/>
      <c r="E929" s="1083"/>
      <c r="F929" s="1083"/>
    </row>
    <row r="930" spans="1:6" customFormat="1" ht="14">
      <c r="A930" s="1078"/>
      <c r="B930" s="434" t="s">
        <v>3154</v>
      </c>
      <c r="C930" s="1085"/>
      <c r="D930" s="1086"/>
      <c r="E930" s="1083"/>
      <c r="F930" s="1083"/>
    </row>
    <row r="931" spans="1:6" customFormat="1" ht="14">
      <c r="A931" s="1078"/>
      <c r="B931" s="434" t="s">
        <v>3147</v>
      </c>
      <c r="C931" s="1085"/>
      <c r="D931" s="1086"/>
      <c r="E931" s="1083"/>
      <c r="F931" s="1083"/>
    </row>
    <row r="932" spans="1:6" customFormat="1" ht="14">
      <c r="A932" s="1078"/>
      <c r="B932" s="1122" t="s">
        <v>3407</v>
      </c>
      <c r="C932" s="1081" t="s">
        <v>2613</v>
      </c>
      <c r="D932" s="1128">
        <v>2</v>
      </c>
      <c r="E932" s="1083"/>
      <c r="F932" s="1083">
        <f>D932*E932</f>
        <v>0</v>
      </c>
    </row>
    <row r="933" spans="1:6" customFormat="1" ht="14">
      <c r="A933" s="1078"/>
      <c r="B933" s="1106"/>
      <c r="C933" s="1085"/>
      <c r="D933" s="1086"/>
      <c r="E933" s="1083"/>
      <c r="F933" s="1083"/>
    </row>
    <row r="934" spans="1:6" customFormat="1" ht="14">
      <c r="A934" s="1078"/>
      <c r="B934" s="434" t="s">
        <v>3153</v>
      </c>
      <c r="C934" s="1085"/>
      <c r="D934" s="1086"/>
      <c r="E934" s="1083"/>
      <c r="F934" s="1083"/>
    </row>
    <row r="935" spans="1:6" customFormat="1" ht="14">
      <c r="A935" s="1078"/>
      <c r="B935" s="434" t="s">
        <v>3151</v>
      </c>
      <c r="C935" s="1085"/>
      <c r="D935" s="1086"/>
      <c r="E935" s="1083"/>
      <c r="F935" s="1083"/>
    </row>
    <row r="936" spans="1:6" customFormat="1" ht="14">
      <c r="A936" s="1078"/>
      <c r="B936" s="434" t="s">
        <v>3150</v>
      </c>
      <c r="C936" s="1085"/>
      <c r="D936" s="1086"/>
      <c r="E936" s="1083"/>
      <c r="F936" s="1083"/>
    </row>
    <row r="937" spans="1:6" customFormat="1" ht="14">
      <c r="A937" s="1078"/>
      <c r="B937" s="434" t="s">
        <v>3147</v>
      </c>
      <c r="C937" s="1085"/>
      <c r="D937" s="1086"/>
      <c r="E937" s="1083"/>
      <c r="F937" s="1083"/>
    </row>
    <row r="938" spans="1:6" customFormat="1" ht="14">
      <c r="A938" s="1078"/>
      <c r="B938" s="1122" t="s">
        <v>3408</v>
      </c>
      <c r="C938" s="1081" t="s">
        <v>2613</v>
      </c>
      <c r="D938" s="1128">
        <v>12</v>
      </c>
      <c r="E938" s="1083"/>
      <c r="F938" s="1083">
        <f>D938*E938</f>
        <v>0</v>
      </c>
    </row>
    <row r="939" spans="1:6" customFormat="1" ht="14">
      <c r="A939" s="1078"/>
      <c r="B939" s="1106"/>
      <c r="C939" s="1085"/>
      <c r="D939" s="1086"/>
      <c r="E939" s="1083"/>
      <c r="F939" s="1083"/>
    </row>
    <row r="940" spans="1:6" customFormat="1" ht="14">
      <c r="A940" s="1078"/>
      <c r="B940" s="434" t="s">
        <v>3153</v>
      </c>
      <c r="C940" s="1085"/>
      <c r="D940" s="1086"/>
      <c r="E940" s="1083"/>
      <c r="F940" s="1083"/>
    </row>
    <row r="941" spans="1:6" customFormat="1" ht="14">
      <c r="A941" s="1078"/>
      <c r="B941" s="434" t="s">
        <v>3151</v>
      </c>
      <c r="C941" s="1085"/>
      <c r="D941" s="1086"/>
      <c r="E941" s="1083"/>
      <c r="F941" s="1083"/>
    </row>
    <row r="942" spans="1:6" customFormat="1" ht="14">
      <c r="A942" s="1078"/>
      <c r="B942" s="434" t="s">
        <v>3152</v>
      </c>
      <c r="C942" s="1085"/>
      <c r="D942" s="1086"/>
      <c r="E942" s="1083"/>
      <c r="F942" s="1083"/>
    </row>
    <row r="943" spans="1:6" customFormat="1" ht="14">
      <c r="A943" s="1078"/>
      <c r="B943" s="434" t="s">
        <v>3147</v>
      </c>
      <c r="C943" s="1085"/>
      <c r="D943" s="1086"/>
      <c r="E943" s="1083"/>
      <c r="F943" s="1083"/>
    </row>
    <row r="944" spans="1:6" customFormat="1" ht="14">
      <c r="A944" s="1078"/>
      <c r="B944" s="1122" t="s">
        <v>3409</v>
      </c>
      <c r="C944" s="1081" t="s">
        <v>2613</v>
      </c>
      <c r="D944" s="1128">
        <v>2</v>
      </c>
      <c r="E944" s="1083"/>
      <c r="F944" s="1083">
        <f>D944*E944</f>
        <v>0</v>
      </c>
    </row>
    <row r="945" spans="1:6" customFormat="1" ht="14">
      <c r="A945" s="1078"/>
      <c r="B945" s="1106"/>
      <c r="C945" s="1085"/>
      <c r="D945" s="1086"/>
      <c r="E945" s="1083"/>
      <c r="F945" s="1083"/>
    </row>
    <row r="946" spans="1:6" customFormat="1" ht="14">
      <c r="A946" s="1078"/>
      <c r="B946" s="434" t="s">
        <v>3153</v>
      </c>
      <c r="C946" s="1085"/>
      <c r="D946" s="1086"/>
      <c r="E946" s="1083"/>
      <c r="F946" s="1083"/>
    </row>
    <row r="947" spans="1:6" customFormat="1" ht="14">
      <c r="A947" s="1078"/>
      <c r="B947" s="434" t="s">
        <v>3155</v>
      </c>
      <c r="C947" s="1085"/>
      <c r="D947" s="1086"/>
      <c r="E947" s="1083"/>
      <c r="F947" s="1083"/>
    </row>
    <row r="948" spans="1:6" customFormat="1" ht="14">
      <c r="A948" s="1078"/>
      <c r="B948" s="434" t="s">
        <v>3152</v>
      </c>
      <c r="C948" s="1085"/>
      <c r="D948" s="1086"/>
      <c r="E948" s="1083"/>
      <c r="F948" s="1083"/>
    </row>
    <row r="949" spans="1:6" customFormat="1" ht="14">
      <c r="A949" s="1078"/>
      <c r="B949" s="434" t="s">
        <v>3147</v>
      </c>
      <c r="C949" s="1085"/>
      <c r="D949" s="1086"/>
      <c r="E949" s="1083"/>
      <c r="F949" s="1083"/>
    </row>
    <row r="950" spans="1:6" customFormat="1" ht="14">
      <c r="A950" s="1078"/>
      <c r="B950" s="1122" t="s">
        <v>3410</v>
      </c>
      <c r="C950" s="1081" t="s">
        <v>2613</v>
      </c>
      <c r="D950" s="1128">
        <v>18</v>
      </c>
      <c r="E950" s="1083"/>
      <c r="F950" s="1083">
        <f>D950*E950</f>
        <v>0</v>
      </c>
    </row>
    <row r="951" spans="1:6" customFormat="1">
      <c r="A951" s="1078"/>
      <c r="B951" s="1119"/>
      <c r="C951" s="1072"/>
      <c r="D951" s="1073"/>
      <c r="E951" s="1074"/>
      <c r="F951" s="1074"/>
    </row>
    <row r="952" spans="1:6" customFormat="1" ht="14">
      <c r="A952" s="1078"/>
      <c r="B952" s="434" t="s">
        <v>3153</v>
      </c>
      <c r="C952" s="1072"/>
      <c r="D952" s="1073"/>
      <c r="E952" s="1074"/>
      <c r="F952" s="1074"/>
    </row>
    <row r="953" spans="1:6" customFormat="1" ht="14">
      <c r="A953" s="1078"/>
      <c r="B953" s="434" t="s">
        <v>3155</v>
      </c>
      <c r="C953" s="1072"/>
      <c r="D953" s="1073"/>
      <c r="E953" s="1074"/>
      <c r="F953" s="1074"/>
    </row>
    <row r="954" spans="1:6" customFormat="1" ht="14">
      <c r="A954" s="1078"/>
      <c r="B954" s="434" t="s">
        <v>3154</v>
      </c>
      <c r="C954" s="1072"/>
      <c r="D954" s="1073"/>
      <c r="E954" s="1074"/>
      <c r="F954" s="1074"/>
    </row>
    <row r="955" spans="1:6" customFormat="1" ht="14">
      <c r="A955" s="1078"/>
      <c r="B955" s="434" t="s">
        <v>3147</v>
      </c>
      <c r="C955" s="1072"/>
      <c r="D955" s="1073"/>
      <c r="E955" s="1074"/>
      <c r="F955" s="1074"/>
    </row>
    <row r="956" spans="1:6" customFormat="1" ht="14">
      <c r="A956" s="1078"/>
      <c r="B956" s="1122" t="s">
        <v>3411</v>
      </c>
      <c r="C956" s="1081" t="s">
        <v>2613</v>
      </c>
      <c r="D956" s="1128">
        <v>80</v>
      </c>
      <c r="E956" s="1099"/>
      <c r="F956" s="1099">
        <f>D956*E956</f>
        <v>0</v>
      </c>
    </row>
    <row r="957" spans="1:6" customFormat="1">
      <c r="A957" s="1078"/>
      <c r="B957" s="1119"/>
      <c r="C957" s="1072"/>
      <c r="D957" s="1073"/>
      <c r="E957" s="1074"/>
      <c r="F957" s="1074"/>
    </row>
    <row r="958" spans="1:6" customFormat="1" ht="14">
      <c r="A958" s="1078"/>
      <c r="B958" s="434" t="s">
        <v>3153</v>
      </c>
      <c r="C958" s="1072"/>
      <c r="D958" s="1073"/>
      <c r="E958" s="1074"/>
      <c r="F958" s="1074"/>
    </row>
    <row r="959" spans="1:6" customFormat="1" ht="14">
      <c r="A959" s="1078"/>
      <c r="B959" s="434" t="s">
        <v>3155</v>
      </c>
      <c r="C959" s="1072"/>
      <c r="D959" s="1073"/>
      <c r="E959" s="1074"/>
      <c r="F959" s="1074"/>
    </row>
    <row r="960" spans="1:6" customFormat="1" ht="14">
      <c r="A960" s="1078"/>
      <c r="B960" s="434" t="s">
        <v>3150</v>
      </c>
      <c r="C960" s="1072"/>
      <c r="D960" s="1073"/>
      <c r="E960" s="1074"/>
      <c r="F960" s="1074"/>
    </row>
    <row r="961" spans="1:6" customFormat="1" ht="14">
      <c r="A961" s="1078"/>
      <c r="B961" s="434" t="s">
        <v>3147</v>
      </c>
      <c r="C961" s="1072"/>
      <c r="D961" s="1073"/>
      <c r="E961" s="1074"/>
      <c r="F961" s="1074"/>
    </row>
    <row r="962" spans="1:6" customFormat="1" ht="14">
      <c r="A962" s="1078"/>
      <c r="B962" s="1122" t="s">
        <v>3412</v>
      </c>
      <c r="C962" s="1081" t="s">
        <v>2613</v>
      </c>
      <c r="D962" s="1128">
        <v>8</v>
      </c>
      <c r="E962" s="1099"/>
      <c r="F962" s="1099">
        <f>D962*E962</f>
        <v>0</v>
      </c>
    </row>
    <row r="963" spans="1:6" customFormat="1">
      <c r="A963" s="1078"/>
      <c r="B963" s="1119"/>
      <c r="C963" s="1072"/>
      <c r="D963" s="1073"/>
      <c r="E963" s="1074"/>
      <c r="F963" s="1074"/>
    </row>
    <row r="964" spans="1:6" customFormat="1" ht="28">
      <c r="A964" s="1078">
        <v>8</v>
      </c>
      <c r="B964" s="1122" t="s">
        <v>3156</v>
      </c>
      <c r="C964" s="1072"/>
      <c r="D964" s="1073"/>
      <c r="E964" s="1074"/>
      <c r="F964" s="1074"/>
    </row>
    <row r="965" spans="1:6" customFormat="1" ht="28">
      <c r="A965" s="1078"/>
      <c r="B965" s="1122" t="s">
        <v>3157</v>
      </c>
      <c r="C965" s="1072"/>
      <c r="D965" s="1073"/>
      <c r="E965" s="1074"/>
      <c r="F965" s="1074"/>
    </row>
    <row r="966" spans="1:6" customFormat="1" ht="14">
      <c r="A966" s="1078"/>
      <c r="B966" s="1106" t="s">
        <v>3028</v>
      </c>
      <c r="C966" s="1072"/>
      <c r="D966" s="1073"/>
      <c r="E966" s="1074"/>
      <c r="F966" s="1074"/>
    </row>
    <row r="967" spans="1:6" customFormat="1" ht="28">
      <c r="A967" s="1078"/>
      <c r="B967" s="1106" t="s">
        <v>3158</v>
      </c>
      <c r="C967" s="1072"/>
      <c r="D967" s="1073"/>
      <c r="E967" s="1074"/>
      <c r="F967" s="1074"/>
    </row>
    <row r="968" spans="1:6" customFormat="1" ht="14">
      <c r="A968" s="1078"/>
      <c r="B968" s="434" t="s">
        <v>3413</v>
      </c>
      <c r="C968" s="1072"/>
      <c r="D968" s="1073"/>
      <c r="E968" s="1074"/>
      <c r="F968" s="1074"/>
    </row>
    <row r="969" spans="1:6" customFormat="1" ht="28">
      <c r="A969" s="1078"/>
      <c r="B969" s="1106" t="s">
        <v>3159</v>
      </c>
      <c r="C969" s="1081" t="s">
        <v>2613</v>
      </c>
      <c r="D969" s="1130">
        <v>46</v>
      </c>
      <c r="E969" s="1104"/>
      <c r="F969" s="1104">
        <f>D969*E969</f>
        <v>0</v>
      </c>
    </row>
    <row r="970" spans="1:6" customFormat="1">
      <c r="A970" s="1078"/>
      <c r="B970" s="1119"/>
      <c r="C970" s="1072"/>
      <c r="D970" s="1073"/>
      <c r="E970" s="1074"/>
      <c r="F970" s="1074"/>
    </row>
    <row r="971" spans="1:6" customFormat="1" ht="14">
      <c r="A971" s="1078"/>
      <c r="B971" s="434" t="s">
        <v>3414</v>
      </c>
      <c r="C971" s="1072"/>
      <c r="D971" s="1073"/>
      <c r="E971" s="1074"/>
      <c r="F971" s="1074"/>
    </row>
    <row r="972" spans="1:6" customFormat="1" ht="28">
      <c r="A972" s="1078"/>
      <c r="B972" s="1106" t="s">
        <v>3160</v>
      </c>
      <c r="C972" s="1081" t="s">
        <v>2613</v>
      </c>
      <c r="D972" s="1130">
        <v>10</v>
      </c>
      <c r="E972" s="1104"/>
      <c r="F972" s="1104">
        <f>D972*E972</f>
        <v>0</v>
      </c>
    </row>
    <row r="973" spans="1:6" customFormat="1" ht="14">
      <c r="A973" s="1078"/>
      <c r="B973" s="1106"/>
      <c r="C973" s="1072"/>
      <c r="D973" s="1073"/>
      <c r="E973" s="1074"/>
      <c r="F973" s="1074"/>
    </row>
    <row r="974" spans="1:6" customFormat="1" ht="14">
      <c r="A974" s="1078"/>
      <c r="B974" s="434" t="s">
        <v>3415</v>
      </c>
      <c r="C974" s="1072"/>
      <c r="D974" s="1073"/>
      <c r="E974" s="1074"/>
      <c r="F974" s="1074"/>
    </row>
    <row r="975" spans="1:6" customFormat="1" ht="28">
      <c r="A975" s="1078"/>
      <c r="B975" s="1106" t="s">
        <v>3161</v>
      </c>
      <c r="C975" s="1081" t="s">
        <v>2613</v>
      </c>
      <c r="D975" s="1130">
        <v>24</v>
      </c>
      <c r="E975" s="1104"/>
      <c r="F975" s="1104">
        <f>D975*E975</f>
        <v>0</v>
      </c>
    </row>
    <row r="976" spans="1:6" customFormat="1" ht="14">
      <c r="A976" s="1078"/>
      <c r="B976" s="1106"/>
      <c r="C976" s="1072"/>
      <c r="D976" s="1073"/>
      <c r="E976" s="1074"/>
      <c r="F976" s="1074"/>
    </row>
    <row r="977" spans="1:6" customFormat="1" ht="14">
      <c r="A977" s="1078"/>
      <c r="B977" s="434" t="s">
        <v>3416</v>
      </c>
      <c r="C977" s="1072"/>
      <c r="D977" s="1073"/>
      <c r="E977" s="1074"/>
      <c r="F977" s="1074"/>
    </row>
    <row r="978" spans="1:6" customFormat="1" ht="28">
      <c r="A978" s="1078"/>
      <c r="B978" s="1106" t="s">
        <v>3162</v>
      </c>
      <c r="C978" s="1081" t="s">
        <v>2613</v>
      </c>
      <c r="D978" s="1130">
        <v>10</v>
      </c>
      <c r="E978" s="1104"/>
      <c r="F978" s="1104">
        <f>D978*E978</f>
        <v>0</v>
      </c>
    </row>
    <row r="979" spans="1:6" customFormat="1" ht="14">
      <c r="A979" s="1078"/>
      <c r="B979" s="1106"/>
      <c r="C979" s="1072"/>
      <c r="D979" s="1073"/>
      <c r="E979" s="1115"/>
      <c r="F979" s="1115"/>
    </row>
    <row r="980" spans="1:6" customFormat="1" ht="14">
      <c r="A980" s="1078"/>
      <c r="B980" s="434" t="s">
        <v>3417</v>
      </c>
      <c r="C980" s="1072"/>
      <c r="D980" s="1073"/>
      <c r="E980" s="1115"/>
      <c r="F980" s="1115"/>
    </row>
    <row r="981" spans="1:6" customFormat="1" ht="28">
      <c r="A981" s="1078"/>
      <c r="B981" s="1106" t="s">
        <v>3163</v>
      </c>
      <c r="C981" s="1081" t="s">
        <v>2613</v>
      </c>
      <c r="D981" s="1130">
        <v>16</v>
      </c>
      <c r="E981" s="1104"/>
      <c r="F981" s="1104">
        <f>D981*E981</f>
        <v>0</v>
      </c>
    </row>
    <row r="982" spans="1:6" customFormat="1" ht="14">
      <c r="A982" s="1078"/>
      <c r="B982" s="1106"/>
      <c r="C982" s="1072"/>
      <c r="D982" s="1131"/>
      <c r="E982" s="1115"/>
      <c r="F982" s="1115"/>
    </row>
    <row r="983" spans="1:6" customFormat="1" ht="14">
      <c r="A983" s="1078"/>
      <c r="B983" s="434" t="s">
        <v>3418</v>
      </c>
      <c r="C983" s="1072"/>
      <c r="D983" s="1131"/>
      <c r="E983" s="1115"/>
      <c r="F983" s="1115"/>
    </row>
    <row r="984" spans="1:6" customFormat="1" ht="28">
      <c r="A984" s="1078"/>
      <c r="B984" s="1106" t="s">
        <v>3164</v>
      </c>
      <c r="C984" s="1081" t="s">
        <v>2613</v>
      </c>
      <c r="D984" s="1130">
        <v>94</v>
      </c>
      <c r="E984" s="1104"/>
      <c r="F984" s="1104">
        <f>D984*E984</f>
        <v>0</v>
      </c>
    </row>
    <row r="985" spans="1:6" customFormat="1">
      <c r="A985" s="1078"/>
      <c r="B985" s="1119"/>
      <c r="C985" s="1072"/>
      <c r="D985" s="1073"/>
      <c r="E985" s="1074"/>
      <c r="F985" s="1074"/>
    </row>
    <row r="986" spans="1:6" customFormat="1" ht="42">
      <c r="A986" s="1078" t="s">
        <v>11</v>
      </c>
      <c r="B986" s="863" t="s">
        <v>3165</v>
      </c>
      <c r="C986" s="1072"/>
      <c r="D986" s="1073"/>
      <c r="E986" s="1074"/>
      <c r="F986" s="1074"/>
    </row>
    <row r="987" spans="1:6" customFormat="1">
      <c r="A987" s="1078"/>
      <c r="B987" s="1119"/>
      <c r="C987" s="1072"/>
      <c r="D987" s="1073"/>
      <c r="E987" s="1074"/>
      <c r="F987" s="1074"/>
    </row>
    <row r="988" spans="1:6" customFormat="1" ht="14">
      <c r="A988" s="1078"/>
      <c r="B988" s="434" t="s">
        <v>3419</v>
      </c>
      <c r="C988" s="1072"/>
      <c r="D988" s="1073"/>
      <c r="E988" s="1074"/>
      <c r="F988" s="1074"/>
    </row>
    <row r="989" spans="1:6" customFormat="1" ht="14.5">
      <c r="A989" s="1078"/>
      <c r="B989" s="1106" t="s">
        <v>3166</v>
      </c>
      <c r="C989" s="1081" t="s">
        <v>2613</v>
      </c>
      <c r="D989" s="1130">
        <v>60</v>
      </c>
      <c r="E989" s="1099"/>
      <c r="F989" s="1099">
        <f>D989*E989</f>
        <v>0</v>
      </c>
    </row>
    <row r="990" spans="1:6" customFormat="1" ht="14">
      <c r="A990" s="1078"/>
      <c r="B990" s="1106"/>
      <c r="C990" s="1072"/>
      <c r="D990" s="1073"/>
      <c r="E990" s="1074"/>
      <c r="F990" s="1074"/>
    </row>
    <row r="991" spans="1:6" customFormat="1" ht="14">
      <c r="A991" s="1078"/>
      <c r="B991" s="434" t="s">
        <v>3420</v>
      </c>
      <c r="C991" s="1072"/>
      <c r="D991" s="1073"/>
      <c r="E991" s="1074"/>
      <c r="F991" s="1074"/>
    </row>
    <row r="992" spans="1:6" customFormat="1" ht="14.5">
      <c r="A992" s="1078"/>
      <c r="B992" s="1106" t="s">
        <v>3167</v>
      </c>
      <c r="C992" s="1081" t="s">
        <v>2613</v>
      </c>
      <c r="D992" s="1130">
        <v>2</v>
      </c>
      <c r="E992" s="1099"/>
      <c r="F992" s="1099">
        <f>D992*E992</f>
        <v>0</v>
      </c>
    </row>
    <row r="993" spans="1:6" customFormat="1" ht="14">
      <c r="A993" s="1078"/>
      <c r="B993" s="1106"/>
      <c r="C993" s="1072"/>
      <c r="D993" s="1073"/>
      <c r="E993" s="1074"/>
      <c r="F993" s="1074"/>
    </row>
    <row r="994" spans="1:6" customFormat="1" ht="14">
      <c r="A994" s="1078"/>
      <c r="B994" s="434" t="s">
        <v>3421</v>
      </c>
      <c r="C994" s="1072"/>
      <c r="D994" s="1073"/>
      <c r="E994" s="1074"/>
      <c r="F994" s="1074"/>
    </row>
    <row r="995" spans="1:6" customFormat="1" ht="14.5">
      <c r="A995" s="1078"/>
      <c r="B995" s="1106" t="s">
        <v>3168</v>
      </c>
      <c r="C995" s="1081" t="s">
        <v>2613</v>
      </c>
      <c r="D995" s="1130">
        <v>22</v>
      </c>
      <c r="E995" s="1099"/>
      <c r="F995" s="1099">
        <f>D995*E995</f>
        <v>0</v>
      </c>
    </row>
    <row r="996" spans="1:6" customFormat="1" ht="14">
      <c r="A996" s="1078"/>
      <c r="B996" s="434"/>
      <c r="C996" s="1072"/>
      <c r="D996" s="1073"/>
      <c r="E996" s="1074"/>
      <c r="F996" s="1074"/>
    </row>
    <row r="997" spans="1:6" customFormat="1" ht="14">
      <c r="A997" s="1078"/>
      <c r="B997" s="434" t="s">
        <v>3422</v>
      </c>
      <c r="C997" s="1072"/>
      <c r="D997" s="1073"/>
      <c r="E997" s="1074"/>
      <c r="F997" s="1074"/>
    </row>
    <row r="998" spans="1:6" customFormat="1" ht="14.5">
      <c r="A998" s="1078"/>
      <c r="B998" s="1106" t="s">
        <v>3169</v>
      </c>
      <c r="C998" s="1081" t="s">
        <v>2613</v>
      </c>
      <c r="D998" s="1130">
        <v>8</v>
      </c>
      <c r="E998" s="1099"/>
      <c r="F998" s="1099">
        <f>D998*E998</f>
        <v>0</v>
      </c>
    </row>
    <row r="999" spans="1:6" customFormat="1" ht="13.5" customHeight="1">
      <c r="A999" s="1078"/>
      <c r="B999" s="1106"/>
      <c r="C999" s="1072"/>
      <c r="D999" s="1073"/>
      <c r="E999" s="1074"/>
      <c r="F999" s="1074"/>
    </row>
    <row r="1000" spans="1:6" customFormat="1" ht="14">
      <c r="A1000" s="1078"/>
      <c r="B1000" s="434" t="s">
        <v>3423</v>
      </c>
      <c r="C1000" s="1072"/>
      <c r="D1000" s="1073"/>
      <c r="E1000" s="1074"/>
      <c r="F1000" s="1074"/>
    </row>
    <row r="1001" spans="1:6" customFormat="1" ht="14.5">
      <c r="A1001" s="1078"/>
      <c r="B1001" s="1106" t="s">
        <v>3170</v>
      </c>
      <c r="C1001" s="1081" t="s">
        <v>2613</v>
      </c>
      <c r="D1001" s="1130">
        <v>70</v>
      </c>
      <c r="E1001" s="1099"/>
      <c r="F1001" s="1099">
        <f>D1001*E1001</f>
        <v>0</v>
      </c>
    </row>
    <row r="1002" spans="1:6" customFormat="1" ht="14">
      <c r="A1002" s="1078"/>
      <c r="B1002" s="434"/>
      <c r="C1002" s="1072"/>
      <c r="D1002" s="1073"/>
      <c r="E1002" s="1074"/>
      <c r="F1002" s="1074"/>
    </row>
    <row r="1003" spans="1:6" customFormat="1" ht="14">
      <c r="A1003" s="1078"/>
      <c r="B1003" s="434" t="s">
        <v>3424</v>
      </c>
      <c r="C1003" s="1072"/>
      <c r="D1003" s="1073"/>
      <c r="E1003" s="1074"/>
      <c r="F1003" s="1074"/>
    </row>
    <row r="1004" spans="1:6" customFormat="1" ht="14.5">
      <c r="A1004" s="1078"/>
      <c r="B1004" s="1106" t="s">
        <v>3171</v>
      </c>
      <c r="C1004" s="1081" t="s">
        <v>2613</v>
      </c>
      <c r="D1004" s="1130">
        <v>36</v>
      </c>
      <c r="E1004" s="1099"/>
      <c r="F1004" s="1099">
        <f>D1004*E1004</f>
        <v>0</v>
      </c>
    </row>
    <row r="1005" spans="1:6" customFormat="1" ht="11.25" customHeight="1">
      <c r="A1005" s="1078"/>
      <c r="B1005" s="1119"/>
      <c r="C1005" s="1081"/>
      <c r="D1005" s="1129"/>
      <c r="E1005" s="1099"/>
      <c r="F1005" s="1099"/>
    </row>
    <row r="1006" spans="1:6" customFormat="1" ht="144" customHeight="1">
      <c r="A1006" s="1078" t="s">
        <v>12</v>
      </c>
      <c r="B1006" s="1157" t="s">
        <v>3172</v>
      </c>
      <c r="C1006" s="1081"/>
      <c r="D1006" s="1129"/>
      <c r="E1006" s="1099"/>
      <c r="F1006" s="1099"/>
    </row>
    <row r="1007" spans="1:6" customFormat="1" ht="14">
      <c r="A1007" s="1078"/>
      <c r="B1007" s="1119"/>
      <c r="C1007" s="1081" t="s">
        <v>3173</v>
      </c>
      <c r="D1007" s="1130">
        <v>14500</v>
      </c>
      <c r="E1007" s="1099"/>
      <c r="F1007" s="1099">
        <f>D1007*E1007</f>
        <v>0</v>
      </c>
    </row>
    <row r="1008" spans="1:6" customFormat="1" ht="14">
      <c r="A1008" s="1078"/>
      <c r="B1008" s="1119"/>
      <c r="C1008" s="1081"/>
      <c r="D1008" s="1129"/>
      <c r="E1008" s="1099"/>
      <c r="F1008" s="1099"/>
    </row>
    <row r="1009" spans="1:6" customFormat="1" ht="14">
      <c r="A1009" s="1078">
        <v>11</v>
      </c>
      <c r="B1009" s="1302" t="s">
        <v>3174</v>
      </c>
      <c r="C1009" s="1081"/>
      <c r="D1009" s="1129"/>
      <c r="E1009" s="1099"/>
      <c r="F1009" s="1099"/>
    </row>
    <row r="1010" spans="1:6" customFormat="1" ht="14">
      <c r="A1010" s="1078"/>
      <c r="B1010" s="1302"/>
      <c r="C1010" s="1081"/>
      <c r="D1010" s="1129"/>
      <c r="E1010" s="1099"/>
      <c r="F1010" s="1099"/>
    </row>
    <row r="1011" spans="1:6" customFormat="1" ht="14">
      <c r="A1011" s="1078"/>
      <c r="B1011" s="1302"/>
      <c r="C1011" s="1081"/>
      <c r="D1011" s="1129"/>
      <c r="E1011" s="1099"/>
      <c r="F1011" s="1099"/>
    </row>
    <row r="1012" spans="1:6" customFormat="1" ht="14">
      <c r="A1012" s="1078"/>
      <c r="B1012" s="1302"/>
      <c r="C1012" s="1081"/>
      <c r="D1012" s="1129"/>
      <c r="E1012" s="1099"/>
      <c r="F1012" s="1099"/>
    </row>
    <row r="1013" spans="1:6" customFormat="1" ht="14">
      <c r="A1013" s="1078"/>
      <c r="B1013" s="1302"/>
      <c r="C1013" s="1081"/>
      <c r="D1013" s="1129"/>
      <c r="E1013" s="1099"/>
      <c r="F1013" s="1099"/>
    </row>
    <row r="1014" spans="1:6" customFormat="1" ht="14">
      <c r="A1014" s="1078"/>
      <c r="B1014" s="1302"/>
      <c r="C1014" s="1081"/>
      <c r="D1014" s="1129"/>
      <c r="E1014" s="1099"/>
      <c r="F1014" s="1099"/>
    </row>
    <row r="1015" spans="1:6" customFormat="1" ht="14">
      <c r="A1015" s="1078"/>
      <c r="B1015" s="1302"/>
      <c r="C1015" s="1081"/>
      <c r="D1015" s="1129"/>
      <c r="E1015" s="1099"/>
      <c r="F1015" s="1099"/>
    </row>
    <row r="1016" spans="1:6" customFormat="1" ht="14">
      <c r="A1016" s="1078"/>
      <c r="B1016" s="1302"/>
      <c r="C1016" s="1081"/>
      <c r="D1016" s="1129"/>
      <c r="E1016" s="1099"/>
      <c r="F1016" s="1099"/>
    </row>
    <row r="1017" spans="1:6" customFormat="1" ht="14.25" customHeight="1">
      <c r="A1017" s="1078"/>
      <c r="B1017" s="1302"/>
      <c r="C1017" s="1081"/>
      <c r="D1017" s="1129"/>
      <c r="E1017" s="1099"/>
      <c r="F1017" s="1099"/>
    </row>
    <row r="1018" spans="1:6" customFormat="1" ht="14.25" customHeight="1">
      <c r="A1018" s="1078"/>
      <c r="B1018" s="1302"/>
      <c r="C1018" s="1072"/>
      <c r="D1018" s="1095"/>
      <c r="E1018" s="1074"/>
      <c r="F1018" s="1074"/>
    </row>
    <row r="1019" spans="1:6" customFormat="1" ht="13.5" customHeight="1">
      <c r="A1019" s="1078"/>
      <c r="B1019" s="865"/>
      <c r="C1019" s="1081" t="s">
        <v>3173</v>
      </c>
      <c r="D1019" s="1130">
        <v>11500</v>
      </c>
      <c r="E1019" s="1099"/>
      <c r="F1019" s="1099">
        <f>D1019*E1019</f>
        <v>0</v>
      </c>
    </row>
    <row r="1020" spans="1:6" customFormat="1" ht="14.25" customHeight="1">
      <c r="A1020" s="1078"/>
      <c r="B1020" s="865"/>
      <c r="C1020" s="1072"/>
      <c r="D1020" s="1070"/>
      <c r="E1020" s="1070"/>
      <c r="F1020" s="1070"/>
    </row>
    <row r="1021" spans="1:6" customFormat="1" ht="12.75" customHeight="1">
      <c r="A1021" s="1078">
        <v>12</v>
      </c>
      <c r="B1021" s="1302" t="s">
        <v>3175</v>
      </c>
      <c r="C1021" s="1072"/>
      <c r="D1021" s="1070"/>
      <c r="E1021" s="1070"/>
      <c r="F1021" s="1070"/>
    </row>
    <row r="1022" spans="1:6" customFormat="1" ht="12.75" customHeight="1">
      <c r="A1022" s="1078"/>
      <c r="B1022" s="1302"/>
      <c r="C1022" s="1072"/>
      <c r="D1022" s="1070"/>
      <c r="E1022" s="1070"/>
      <c r="F1022" s="1070"/>
    </row>
    <row r="1023" spans="1:6" customFormat="1" ht="12.75" customHeight="1">
      <c r="A1023" s="1078"/>
      <c r="B1023" s="1302"/>
      <c r="C1023" s="1072"/>
      <c r="D1023" s="1070"/>
      <c r="E1023" s="1070"/>
      <c r="F1023" s="1070"/>
    </row>
    <row r="1024" spans="1:6" customFormat="1" ht="12.75" customHeight="1">
      <c r="A1024" s="1078"/>
      <c r="B1024" s="1302"/>
      <c r="C1024" s="1072"/>
      <c r="D1024" s="1070"/>
      <c r="E1024" s="1070"/>
      <c r="F1024" s="1070"/>
    </row>
    <row r="1025" spans="1:6" customFormat="1" ht="12.75" customHeight="1">
      <c r="A1025" s="1078"/>
      <c r="B1025" s="1302"/>
      <c r="C1025" s="1072"/>
      <c r="D1025" s="1070"/>
      <c r="E1025" s="1070"/>
      <c r="F1025" s="1070"/>
    </row>
    <row r="1026" spans="1:6" customFormat="1" ht="12.75" customHeight="1">
      <c r="A1026" s="1078"/>
      <c r="B1026" s="1302"/>
      <c r="C1026" s="1072"/>
      <c r="D1026" s="1070"/>
      <c r="E1026" s="1070"/>
      <c r="F1026" s="1070"/>
    </row>
    <row r="1027" spans="1:6" customFormat="1" ht="12.75" customHeight="1">
      <c r="A1027" s="1078"/>
      <c r="B1027" s="1302"/>
      <c r="C1027" s="1072"/>
      <c r="D1027" s="1070"/>
      <c r="E1027" s="1070"/>
      <c r="F1027" s="1070"/>
    </row>
    <row r="1028" spans="1:6" customFormat="1" ht="12.75" customHeight="1">
      <c r="A1028" s="1078"/>
      <c r="B1028" s="1302"/>
      <c r="C1028" s="1072"/>
      <c r="D1028" s="1070"/>
      <c r="E1028" s="1070"/>
      <c r="F1028" s="1070"/>
    </row>
    <row r="1029" spans="1:6" customFormat="1" ht="12.75" customHeight="1">
      <c r="A1029" s="1078"/>
      <c r="B1029" s="1302"/>
      <c r="C1029" s="1072"/>
      <c r="D1029" s="1070"/>
      <c r="E1029" s="1070"/>
      <c r="F1029" s="1070"/>
    </row>
    <row r="1030" spans="1:6" customFormat="1" ht="12.75" customHeight="1">
      <c r="A1030" s="1078"/>
      <c r="B1030" s="1302"/>
      <c r="C1030" s="1072"/>
      <c r="D1030" s="1070"/>
      <c r="E1030" s="1070"/>
      <c r="F1030" s="1070"/>
    </row>
    <row r="1031" spans="1:6" customFormat="1" ht="45.75" customHeight="1">
      <c r="A1031" s="1078"/>
      <c r="B1031" s="1302"/>
      <c r="C1031" s="1072"/>
      <c r="D1031" s="1070"/>
      <c r="E1031" s="1070"/>
      <c r="F1031" s="1070"/>
    </row>
    <row r="1032" spans="1:6" customFormat="1" ht="42.75" customHeight="1">
      <c r="A1032" s="1078"/>
      <c r="B1032" s="1157" t="s">
        <v>3176</v>
      </c>
      <c r="C1032" s="1072"/>
      <c r="D1032" s="1070"/>
      <c r="E1032" s="1070"/>
      <c r="F1032" s="1070"/>
    </row>
    <row r="1033" spans="1:6" customFormat="1" ht="14.25" customHeight="1">
      <c r="A1033" s="1078"/>
      <c r="B1033" s="865"/>
      <c r="C1033" s="1085" t="s">
        <v>3177</v>
      </c>
      <c r="D1033" s="1130">
        <v>3200</v>
      </c>
      <c r="E1033" s="1083"/>
      <c r="F1033" s="1083">
        <f>D1033*E1033</f>
        <v>0</v>
      </c>
    </row>
    <row r="1034" spans="1:6" customFormat="1">
      <c r="A1034" s="1078"/>
      <c r="B1034" s="865"/>
      <c r="C1034" s="1072"/>
      <c r="D1034" s="1070"/>
      <c r="E1034" s="1070"/>
      <c r="F1034" s="1070"/>
    </row>
    <row r="1035" spans="1:6" customFormat="1" ht="73.5" customHeight="1">
      <c r="A1035" s="1078">
        <v>13</v>
      </c>
      <c r="B1035" s="1157" t="s">
        <v>3178</v>
      </c>
      <c r="C1035" s="1096"/>
      <c r="D1035" s="1132"/>
      <c r="E1035" s="1133"/>
      <c r="F1035" s="1134"/>
    </row>
    <row r="1036" spans="1:6" customFormat="1" ht="14">
      <c r="A1036" s="1078"/>
      <c r="B1036" s="1157" t="s">
        <v>3378</v>
      </c>
      <c r="C1036" s="1157" t="s">
        <v>1438</v>
      </c>
      <c r="D1036" s="1135">
        <v>4</v>
      </c>
      <c r="E1036" s="1136"/>
      <c r="F1036" s="1137">
        <f t="shared" ref="F1036:F1047" si="0">D1036*E1036</f>
        <v>0</v>
      </c>
    </row>
    <row r="1037" spans="1:6" customFormat="1" ht="14">
      <c r="A1037" s="1078"/>
      <c r="B1037" s="1157" t="s">
        <v>3379</v>
      </c>
      <c r="C1037" s="1157" t="s">
        <v>1438</v>
      </c>
      <c r="D1037" s="1135">
        <v>4</v>
      </c>
      <c r="E1037" s="1136"/>
      <c r="F1037" s="1137">
        <f>D1037*E1037</f>
        <v>0</v>
      </c>
    </row>
    <row r="1038" spans="1:6" customFormat="1" ht="14">
      <c r="A1038" s="1078"/>
      <c r="B1038" s="1157" t="s">
        <v>3179</v>
      </c>
      <c r="C1038" s="1157" t="s">
        <v>1438</v>
      </c>
      <c r="D1038" s="1135">
        <v>4</v>
      </c>
      <c r="E1038" s="1136"/>
      <c r="F1038" s="1137">
        <f>D1038*E1038</f>
        <v>0</v>
      </c>
    </row>
    <row r="1039" spans="1:6" customFormat="1" ht="14">
      <c r="A1039" s="1078"/>
      <c r="B1039" s="1157" t="s">
        <v>3180</v>
      </c>
      <c r="C1039" s="1157" t="s">
        <v>1438</v>
      </c>
      <c r="D1039" s="1135">
        <v>2</v>
      </c>
      <c r="E1039" s="1136"/>
      <c r="F1039" s="1137">
        <f t="shared" si="0"/>
        <v>0</v>
      </c>
    </row>
    <row r="1040" spans="1:6" customFormat="1" ht="14">
      <c r="A1040" s="1078"/>
      <c r="B1040" s="1157" t="s">
        <v>3181</v>
      </c>
      <c r="C1040" s="1157" t="s">
        <v>1438</v>
      </c>
      <c r="D1040" s="1135">
        <v>6</v>
      </c>
      <c r="E1040" s="1136"/>
      <c r="F1040" s="1137">
        <f t="shared" si="0"/>
        <v>0</v>
      </c>
    </row>
    <row r="1041" spans="1:6" customFormat="1" ht="14">
      <c r="A1041" s="1078"/>
      <c r="B1041" s="1157" t="s">
        <v>3182</v>
      </c>
      <c r="C1041" s="1157" t="s">
        <v>1438</v>
      </c>
      <c r="D1041" s="1135">
        <v>8</v>
      </c>
      <c r="E1041" s="1136"/>
      <c r="F1041" s="1137">
        <f t="shared" si="0"/>
        <v>0</v>
      </c>
    </row>
    <row r="1042" spans="1:6" customFormat="1" ht="14">
      <c r="A1042" s="1078"/>
      <c r="B1042" s="1157" t="s">
        <v>3183</v>
      </c>
      <c r="C1042" s="1157" t="s">
        <v>1438</v>
      </c>
      <c r="D1042" s="1135">
        <v>4</v>
      </c>
      <c r="E1042" s="1136"/>
      <c r="F1042" s="1137">
        <f t="shared" si="0"/>
        <v>0</v>
      </c>
    </row>
    <row r="1043" spans="1:6" customFormat="1" ht="14">
      <c r="A1043" s="1078"/>
      <c r="B1043" s="1157" t="s">
        <v>3184</v>
      </c>
      <c r="C1043" s="1157" t="s">
        <v>1438</v>
      </c>
      <c r="D1043" s="1135">
        <v>4</v>
      </c>
      <c r="E1043" s="1136"/>
      <c r="F1043" s="1137">
        <f t="shared" si="0"/>
        <v>0</v>
      </c>
    </row>
    <row r="1044" spans="1:6" customFormat="1" ht="14">
      <c r="A1044" s="1078"/>
      <c r="B1044" s="1157" t="s">
        <v>3185</v>
      </c>
      <c r="C1044" s="1157" t="s">
        <v>1438</v>
      </c>
      <c r="D1044" s="1135">
        <v>12</v>
      </c>
      <c r="E1044" s="1136"/>
      <c r="F1044" s="1137">
        <f t="shared" si="0"/>
        <v>0</v>
      </c>
    </row>
    <row r="1045" spans="1:6" customFormat="1" ht="14">
      <c r="A1045" s="1078"/>
      <c r="B1045" s="1157" t="s">
        <v>3186</v>
      </c>
      <c r="C1045" s="1157" t="s">
        <v>1438</v>
      </c>
      <c r="D1045" s="1135">
        <v>14</v>
      </c>
      <c r="E1045" s="1136"/>
      <c r="F1045" s="1137">
        <f t="shared" si="0"/>
        <v>0</v>
      </c>
    </row>
    <row r="1046" spans="1:6" customFormat="1" ht="14">
      <c r="A1046" s="1078"/>
      <c r="B1046" s="1157" t="s">
        <v>3187</v>
      </c>
      <c r="C1046" s="1157" t="s">
        <v>1438</v>
      </c>
      <c r="D1046" s="1135">
        <v>8</v>
      </c>
      <c r="E1046" s="1136"/>
      <c r="F1046" s="1137">
        <f t="shared" si="0"/>
        <v>0</v>
      </c>
    </row>
    <row r="1047" spans="1:6" customFormat="1" ht="14">
      <c r="A1047" s="1078"/>
      <c r="B1047" s="1157" t="s">
        <v>3188</v>
      </c>
      <c r="C1047" s="1157" t="s">
        <v>1438</v>
      </c>
      <c r="D1047" s="1135">
        <v>14</v>
      </c>
      <c r="E1047" s="1136"/>
      <c r="F1047" s="1137">
        <f t="shared" si="0"/>
        <v>0</v>
      </c>
    </row>
    <row r="1048" spans="1:6" customFormat="1">
      <c r="A1048" s="1078"/>
      <c r="B1048" s="865"/>
      <c r="C1048" s="1072"/>
      <c r="D1048" s="1070"/>
      <c r="E1048" s="1070"/>
      <c r="F1048" s="1070"/>
    </row>
    <row r="1049" spans="1:6" customFormat="1" ht="29.25" customHeight="1">
      <c r="A1049" s="1078">
        <v>14</v>
      </c>
      <c r="B1049" s="1157" t="s">
        <v>3425</v>
      </c>
      <c r="C1049" s="1072"/>
      <c r="D1049" s="1095"/>
      <c r="E1049" s="1074"/>
      <c r="F1049" s="1074"/>
    </row>
    <row r="1050" spans="1:6" customFormat="1" ht="13.5" customHeight="1">
      <c r="A1050" s="1078"/>
      <c r="B1050" s="1157" t="s">
        <v>3189</v>
      </c>
      <c r="C1050" s="1081" t="s">
        <v>2613</v>
      </c>
      <c r="D1050" s="1132">
        <v>2</v>
      </c>
      <c r="E1050" s="1133"/>
      <c r="F1050" s="1134">
        <f>D1050*E1050</f>
        <v>0</v>
      </c>
    </row>
    <row r="1051" spans="1:6" customFormat="1" ht="13.5" customHeight="1">
      <c r="A1051" s="1078"/>
      <c r="B1051" s="1157" t="s">
        <v>3190</v>
      </c>
      <c r="C1051" s="1081" t="s">
        <v>2613</v>
      </c>
      <c r="D1051" s="1132">
        <v>2</v>
      </c>
      <c r="E1051" s="1133"/>
      <c r="F1051" s="1134">
        <f>D1051*E1051</f>
        <v>0</v>
      </c>
    </row>
    <row r="1052" spans="1:6" customFormat="1" ht="13.5" customHeight="1">
      <c r="A1052" s="1078"/>
      <c r="B1052" s="1157"/>
      <c r="C1052" s="1072"/>
      <c r="D1052" s="1095"/>
      <c r="E1052" s="1074"/>
      <c r="F1052" s="1074"/>
    </row>
    <row r="1053" spans="1:6" customFormat="1" ht="17.25" customHeight="1">
      <c r="A1053" s="1078">
        <v>15</v>
      </c>
      <c r="B1053" s="861" t="s">
        <v>3426</v>
      </c>
      <c r="C1053" s="1072"/>
      <c r="D1053" s="1095"/>
      <c r="E1053" s="1074"/>
      <c r="F1053" s="1074"/>
    </row>
    <row r="1054" spans="1:6" customFormat="1" ht="13.5" customHeight="1">
      <c r="A1054" s="1078"/>
      <c r="B1054" s="861"/>
      <c r="C1054" s="1081" t="s">
        <v>2613</v>
      </c>
      <c r="D1054" s="1132">
        <v>2</v>
      </c>
      <c r="E1054" s="1133"/>
      <c r="F1054" s="1134">
        <f>D1054*E1054</f>
        <v>0</v>
      </c>
    </row>
    <row r="1055" spans="1:6" customFormat="1" ht="13.5" customHeight="1">
      <c r="A1055" s="1078"/>
      <c r="B1055" s="1157"/>
      <c r="C1055" s="1072"/>
      <c r="D1055" s="1095"/>
      <c r="E1055" s="1074"/>
      <c r="F1055" s="1074"/>
    </row>
    <row r="1056" spans="1:6" customFormat="1" ht="30.75" customHeight="1">
      <c r="A1056" s="1078">
        <v>16</v>
      </c>
      <c r="B1056" s="1157" t="s">
        <v>3427</v>
      </c>
      <c r="C1056" s="1072"/>
      <c r="D1056" s="1095"/>
      <c r="E1056" s="1074"/>
      <c r="F1056" s="1074"/>
    </row>
    <row r="1057" spans="1:11" customFormat="1" ht="13.5" customHeight="1">
      <c r="A1057" s="1078"/>
      <c r="B1057" s="1078"/>
      <c r="C1057" s="1081" t="s">
        <v>2613</v>
      </c>
      <c r="D1057" s="1132">
        <v>2</v>
      </c>
      <c r="E1057" s="1133"/>
      <c r="F1057" s="1134">
        <f>D1057*E1057</f>
        <v>0</v>
      </c>
    </row>
    <row r="1058" spans="1:11" customFormat="1" ht="13.5" customHeight="1">
      <c r="A1058" s="1078"/>
      <c r="B1058" s="1078"/>
      <c r="C1058" s="1072"/>
      <c r="D1058" s="1095"/>
      <c r="E1058" s="1074"/>
      <c r="F1058" s="1074"/>
    </row>
    <row r="1059" spans="1:11" customFormat="1" ht="28.5" customHeight="1">
      <c r="A1059" s="1078" t="s">
        <v>19</v>
      </c>
      <c r="B1059" s="1157" t="s">
        <v>3428</v>
      </c>
      <c r="C1059" s="1072"/>
      <c r="D1059" s="1095"/>
      <c r="E1059" s="1074"/>
      <c r="F1059" s="1074"/>
    </row>
    <row r="1060" spans="1:11" customFormat="1" ht="13.5" customHeight="1">
      <c r="A1060" s="1078"/>
      <c r="B1060" s="1078"/>
      <c r="C1060" s="1081" t="s">
        <v>2613</v>
      </c>
      <c r="D1060" s="1132">
        <v>2</v>
      </c>
      <c r="E1060" s="1133"/>
      <c r="F1060" s="1134">
        <f>D1060*E1060</f>
        <v>0</v>
      </c>
    </row>
    <row r="1061" spans="1:11" customFormat="1" ht="13.5" customHeight="1">
      <c r="A1061" s="1078"/>
      <c r="B1061" s="1078"/>
      <c r="C1061" s="1072"/>
      <c r="D1061" s="1095"/>
      <c r="E1061" s="1074"/>
      <c r="F1061" s="1074"/>
    </row>
    <row r="1062" spans="1:11" customFormat="1" ht="59.25" customHeight="1">
      <c r="A1062" s="1078" t="s">
        <v>20</v>
      </c>
      <c r="B1062" s="1157" t="s">
        <v>3191</v>
      </c>
      <c r="C1062" s="1072"/>
      <c r="D1062" s="1095"/>
      <c r="E1062" s="1074"/>
      <c r="F1062" s="1074"/>
    </row>
    <row r="1063" spans="1:11" customFormat="1" ht="13.5" customHeight="1">
      <c r="A1063" s="1078"/>
      <c r="B1063" s="1078"/>
      <c r="C1063" s="1157" t="s">
        <v>1438</v>
      </c>
      <c r="D1063" s="1135">
        <v>1</v>
      </c>
      <c r="E1063" s="1136"/>
      <c r="F1063" s="1137">
        <f>D1063*E1063</f>
        <v>0</v>
      </c>
    </row>
    <row r="1064" spans="1:11" customFormat="1" ht="13.5" customHeight="1">
      <c r="A1064" s="1078"/>
      <c r="B1064" s="1078"/>
      <c r="C1064" s="1072"/>
      <c r="D1064" s="1095"/>
      <c r="E1064" s="1074"/>
      <c r="F1064" s="1074"/>
    </row>
    <row r="1065" spans="1:11" customFormat="1" ht="13" thickBot="1">
      <c r="A1065" s="1078"/>
      <c r="B1065" s="1078"/>
      <c r="C1065" s="1072"/>
      <c r="D1065" s="1073"/>
      <c r="E1065" s="1074"/>
      <c r="F1065" s="1074"/>
    </row>
    <row r="1066" spans="1:11" customFormat="1" ht="16" thickBot="1">
      <c r="A1066" s="1107" t="s">
        <v>3192</v>
      </c>
      <c r="B1066" s="1138" t="s">
        <v>3193</v>
      </c>
      <c r="C1066" s="1139"/>
      <c r="D1066" s="1140"/>
      <c r="E1066" s="1141"/>
      <c r="F1066" s="1155">
        <f>F628+F739+F746+F871+F893+F900+F908+F914+F920+F926+F932+F938+F944+F950+F956+F962+F969+F972+F975+F978+F981+F984+F989+F992+F995+F998+F1001+F1004+F1007+F1019+F1033+F1036+F1037+F1038+F1039+F1040+F1041+F1042+F1043+F1044+F1045+F1046+F1047+F1050+F1051+F1054+F1057+F1060+F1063</f>
        <v>0</v>
      </c>
    </row>
    <row r="1067" spans="1:11" customFormat="1">
      <c r="A1067" s="1078"/>
      <c r="B1067" s="866"/>
      <c r="C1067" s="1072"/>
      <c r="D1067" s="1114"/>
      <c r="E1067" s="1115"/>
      <c r="F1067" s="1131"/>
    </row>
    <row r="1068" spans="1:11" customFormat="1">
      <c r="A1068" s="1078"/>
      <c r="B1068" s="1078"/>
      <c r="C1068" s="1072"/>
      <c r="D1068" s="1131"/>
      <c r="E1068" s="1115"/>
      <c r="F1068" s="1131"/>
    </row>
    <row r="1069" spans="1:11" customFormat="1">
      <c r="A1069" s="1078"/>
      <c r="B1069" s="1078"/>
      <c r="C1069" s="1072"/>
      <c r="D1069" s="1131"/>
      <c r="E1069" s="1115"/>
      <c r="F1069" s="1131"/>
    </row>
    <row r="1070" spans="1:11" customFormat="1">
      <c r="A1070" s="1078"/>
      <c r="B1070" s="1078"/>
      <c r="C1070" s="1072"/>
      <c r="D1070" s="1131"/>
      <c r="E1070" s="1115"/>
      <c r="F1070" s="1131"/>
    </row>
    <row r="1071" spans="1:11" customFormat="1">
      <c r="A1071" s="1060"/>
      <c r="B1071" s="1060"/>
      <c r="C1071" s="1142"/>
      <c r="D1071" s="1143"/>
      <c r="E1071" s="1144"/>
      <c r="F1071" s="1143"/>
      <c r="G1071" s="867"/>
      <c r="H1071" s="431"/>
      <c r="I1071" s="1145"/>
      <c r="J1071" s="1145"/>
      <c r="K1071" s="1146"/>
    </row>
    <row r="1072" spans="1:11" customFormat="1" ht="15.5">
      <c r="A1072" s="1078"/>
      <c r="B1072" s="1147" t="s">
        <v>3194</v>
      </c>
      <c r="C1072" s="1072"/>
      <c r="D1072" s="1095"/>
      <c r="E1072" s="1074"/>
      <c r="F1072" s="1073"/>
      <c r="G1072" s="867"/>
      <c r="H1072" s="431"/>
      <c r="I1072" s="1145"/>
      <c r="J1072" s="1145"/>
      <c r="K1072" s="1146"/>
    </row>
    <row r="1073" spans="1:11" customFormat="1" ht="13">
      <c r="A1073" s="1078"/>
      <c r="B1073" s="1076"/>
      <c r="C1073" s="1072"/>
      <c r="D1073" s="1095"/>
      <c r="E1073" s="1074"/>
      <c r="F1073" s="1073"/>
      <c r="G1073" s="867"/>
      <c r="H1073" s="431"/>
      <c r="I1073" s="1145"/>
      <c r="J1073" s="1145"/>
      <c r="K1073" s="1146"/>
    </row>
    <row r="1074" spans="1:11" customFormat="1" ht="14">
      <c r="A1074" s="1157"/>
      <c r="B1074" s="1157"/>
      <c r="C1074" s="1085"/>
      <c r="D1074" s="1090"/>
      <c r="E1074" s="1083"/>
      <c r="F1074" s="1086"/>
      <c r="G1074" s="867"/>
      <c r="H1074" s="431"/>
      <c r="I1074" s="1145"/>
      <c r="J1074" s="1145"/>
      <c r="K1074" s="1146"/>
    </row>
    <row r="1075" spans="1:11" customFormat="1" ht="14">
      <c r="A1075" s="1157"/>
      <c r="B1075" s="1118"/>
      <c r="C1075" s="1085"/>
      <c r="D1075" s="1090"/>
      <c r="E1075" s="1083"/>
      <c r="F1075" s="1086"/>
      <c r="G1075" s="867"/>
      <c r="H1075" s="431"/>
      <c r="I1075" s="1145"/>
      <c r="J1075" s="1145"/>
      <c r="K1075" s="1146"/>
    </row>
    <row r="1076" spans="1:11" customFormat="1" ht="28">
      <c r="A1076" s="1157" t="s">
        <v>2891</v>
      </c>
      <c r="B1076" s="1157" t="s">
        <v>3195</v>
      </c>
      <c r="C1076" s="1085"/>
      <c r="D1076" s="1090"/>
      <c r="E1076" s="1083"/>
      <c r="F1076" s="1086">
        <f>F495</f>
        <v>0</v>
      </c>
      <c r="G1076" s="867"/>
      <c r="H1076" s="431"/>
      <c r="I1076" s="1145"/>
      <c r="J1076" s="1145"/>
      <c r="K1076" s="1146"/>
    </row>
    <row r="1077" spans="1:11" customFormat="1" ht="14">
      <c r="A1077" s="1157"/>
      <c r="B1077" s="1157"/>
      <c r="C1077" s="1085"/>
      <c r="D1077" s="1090"/>
      <c r="E1077" s="1083"/>
      <c r="F1077" s="1086"/>
      <c r="G1077" s="867"/>
      <c r="H1077" s="431"/>
      <c r="I1077" s="1145"/>
      <c r="J1077" s="1145"/>
      <c r="K1077" s="1146"/>
    </row>
    <row r="1078" spans="1:11" customFormat="1" ht="14">
      <c r="A1078" s="1157" t="s">
        <v>3192</v>
      </c>
      <c r="B1078" s="1157" t="s">
        <v>2894</v>
      </c>
      <c r="C1078" s="1085"/>
      <c r="D1078" s="1090"/>
      <c r="E1078" s="1083"/>
      <c r="F1078" s="1086">
        <f>F1066</f>
        <v>0</v>
      </c>
      <c r="G1078" s="867"/>
      <c r="H1078" s="431"/>
      <c r="I1078" s="1145"/>
      <c r="J1078" s="1145"/>
      <c r="K1078" s="1146"/>
    </row>
    <row r="1079" spans="1:11" customFormat="1" ht="13" thickBot="1">
      <c r="A1079" s="1148"/>
      <c r="B1079" s="1078"/>
      <c r="C1079" s="1072"/>
      <c r="D1079" s="1095"/>
      <c r="E1079" s="1074"/>
      <c r="F1079" s="1073"/>
      <c r="G1079" s="867"/>
      <c r="H1079" s="431"/>
      <c r="I1079" s="1145"/>
      <c r="J1079" s="1145"/>
      <c r="K1079" s="1146"/>
    </row>
    <row r="1080" spans="1:11" customFormat="1" ht="16" thickBot="1">
      <c r="A1080" s="1149"/>
      <c r="B1080" s="1108" t="s">
        <v>3196</v>
      </c>
      <c r="C1080" s="1139"/>
      <c r="D1080" s="1150"/>
      <c r="E1080" s="1141"/>
      <c r="F1080" s="1155">
        <f>F1078+F1076</f>
        <v>0</v>
      </c>
      <c r="G1080" s="867"/>
      <c r="H1080" s="431"/>
      <c r="I1080" s="1145"/>
      <c r="J1080" s="1145"/>
      <c r="K1080" s="1146"/>
    </row>
  </sheetData>
  <mergeCells count="7">
    <mergeCell ref="B1021:B1031"/>
    <mergeCell ref="B4:F4"/>
    <mergeCell ref="B5:F5"/>
    <mergeCell ref="B13:F13"/>
    <mergeCell ref="B27:E27"/>
    <mergeCell ref="B501:B520"/>
    <mergeCell ref="B1009:B1018"/>
  </mergeCells>
  <pageMargins left="0.74803149606299213" right="0.74803149606299213" top="0.98425196850393704" bottom="0.98425196850393704" header="0.51181102362204722" footer="0.51181102362204722"/>
  <pageSetup paperSize="9" scale="91" orientation="portrait" horizontalDpi="4294967293" verticalDpi="4294967293" r:id="rId1"/>
  <headerFooter alignWithMargins="0">
    <oddHeader>&amp;L&amp;9TROŠKOVNIK STROJARSKIH INSTALACIJA
&amp;R&amp;P</oddHeader>
    <oddFooter>&amp;C&amp;9FAKULTET POLITIČKIH ZNANOSTI</oddFooter>
  </headerFooter>
  <rowBreaks count="1" manualBreakCount="1">
    <brk id="496"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NASLOVNICA</vt:lpstr>
      <vt:lpstr>UKUPNA REKAPITULACIJA</vt:lpstr>
      <vt:lpstr>OPĆI UVJETI</vt:lpstr>
      <vt:lpstr>1.TROŠKOVNIK GO</vt:lpstr>
      <vt:lpstr>2.V+K</vt:lpstr>
      <vt:lpstr>3.ELEKTROINSTALACIJE</vt:lpstr>
      <vt:lpstr>4.FOTONAPONSKA ELEKTRANA</vt:lpstr>
      <vt:lpstr>5.VATRODOJAVA</vt:lpstr>
      <vt:lpstr>6.STROJARSTVO</vt:lpstr>
      <vt:lpstr>7.OKOLIŠ</vt:lpstr>
      <vt:lpstr>8.Vertikalni transport</vt:lpstr>
      <vt:lpstr>9.SPRINKLER</vt:lpstr>
      <vt:lpstr>'1.TROŠKOVNIK GO'!Print_Area</vt:lpstr>
      <vt:lpstr>'2.V+K'!Print_Area</vt:lpstr>
      <vt:lpstr>'3.ELEKTROINSTALACIJE'!Print_Area</vt:lpstr>
      <vt:lpstr>'4.FOTONAPONSKA ELEKTRANA'!Print_Area</vt:lpstr>
      <vt:lpstr>'5.VATRODOJAVA'!Print_Area</vt:lpstr>
      <vt:lpstr>'6.STROJARSTVO'!Print_Area</vt:lpstr>
      <vt:lpstr>'7.OKOLIŠ'!Print_Area</vt:lpstr>
      <vt:lpstr>'8.Vertikalni transport'!Print_Area</vt:lpstr>
      <vt:lpstr>'9.SPRINKLER'!Print_Area</vt:lpstr>
      <vt:lpstr>NASLOVNICA!Print_Area</vt:lpstr>
      <vt:lpstr>'OPĆI UVJETI'!Print_Area</vt:lpstr>
      <vt:lpstr>'UKUPNA REKAPITULACIJA'!Print_Area</vt:lpstr>
      <vt:lpstr>'2.V+K'!Print_Titles</vt:lpstr>
      <vt:lpstr>'5.VATRODOJAVA'!Print_Titles</vt:lpstr>
      <vt:lpstr>'8.Vertikalni transport'!Print_Titles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IMI</dc:creator>
  <cp:lastModifiedBy>Jelena Drndic</cp:lastModifiedBy>
  <cp:lastPrinted>2022-01-20T13:46:46Z</cp:lastPrinted>
  <dcterms:created xsi:type="dcterms:W3CDTF">2003-05-07T13:37:15Z</dcterms:created>
  <dcterms:modified xsi:type="dcterms:W3CDTF">2022-01-21T14:11:13Z</dcterms:modified>
</cp:coreProperties>
</file>