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codeName="ThisWorkbook"/>
  <mc:AlternateContent xmlns:mc="http://schemas.openxmlformats.org/markup-compatibility/2006">
    <mc:Choice Requires="x15">
      <x15ac:absPath xmlns:x15ac="http://schemas.microsoft.com/office/spreadsheetml/2010/11/ac" url="S:\Službe\Računovodstvo\Zajednički\FINANCIJSKI PLAN\FINANCIJSKI PLAN 2023-2025\"/>
    </mc:Choice>
  </mc:AlternateContent>
  <xr:revisionPtr revIDLastSave="0" documentId="13_ncr:1_{E75273FC-9A36-4DB8-A54C-689981B73B02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22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'p4'!$A$1:$B$1119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Q13" i="31"/>
  <c r="P13" i="31"/>
  <c r="O13" i="31"/>
  <c r="N13" i="31"/>
  <c r="M13" i="31"/>
  <c r="L13" i="31"/>
  <c r="H13" i="31"/>
  <c r="F13" i="31"/>
  <c r="W12" i="31"/>
  <c r="U12" i="31"/>
  <c r="Q12" i="31"/>
  <c r="P12" i="31"/>
  <c r="O12" i="31"/>
  <c r="N12" i="31"/>
  <c r="M12" i="31"/>
  <c r="L12" i="31"/>
  <c r="H12" i="31"/>
  <c r="F12" i="31"/>
  <c r="W35" i="31"/>
  <c r="U35" i="31"/>
  <c r="Q35" i="31"/>
  <c r="P35" i="31"/>
  <c r="O35" i="31"/>
  <c r="N35" i="31"/>
  <c r="M35" i="31"/>
  <c r="L35" i="31"/>
  <c r="H35" i="31"/>
  <c r="F35" i="31"/>
  <c r="W34" i="31"/>
  <c r="U34" i="31"/>
  <c r="Q34" i="31"/>
  <c r="P34" i="31"/>
  <c r="O34" i="31"/>
  <c r="N34" i="31"/>
  <c r="M34" i="31"/>
  <c r="L34" i="31"/>
  <c r="H34" i="31"/>
  <c r="F34" i="31"/>
  <c r="W23" i="31"/>
  <c r="U23" i="31"/>
  <c r="Q23" i="31"/>
  <c r="P23" i="31"/>
  <c r="O23" i="31"/>
  <c r="N23" i="31"/>
  <c r="M23" i="31"/>
  <c r="L23" i="31"/>
  <c r="H23" i="31"/>
  <c r="F23" i="31"/>
  <c r="W24" i="31"/>
  <c r="U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Q52" i="14"/>
  <c r="P52" i="14"/>
  <c r="O52" i="14"/>
  <c r="N52" i="14"/>
  <c r="M52" i="14"/>
  <c r="L52" i="14"/>
  <c r="H52" i="14"/>
  <c r="F52" i="14"/>
  <c r="W51" i="14"/>
  <c r="U51" i="14"/>
  <c r="Q51" i="14"/>
  <c r="P51" i="14"/>
  <c r="O51" i="14"/>
  <c r="N51" i="14"/>
  <c r="M51" i="14"/>
  <c r="L51" i="14"/>
  <c r="H51" i="14"/>
  <c r="F51" i="14"/>
  <c r="W50" i="14"/>
  <c r="U50" i="14"/>
  <c r="Q50" i="14"/>
  <c r="P50" i="14"/>
  <c r="O50" i="14"/>
  <c r="N50" i="14"/>
  <c r="M50" i="14"/>
  <c r="L50" i="14"/>
  <c r="H50" i="14"/>
  <c r="F50" i="14"/>
  <c r="W49" i="14"/>
  <c r="U49" i="14"/>
  <c r="Q49" i="14"/>
  <c r="P49" i="14"/>
  <c r="O49" i="14"/>
  <c r="N49" i="14"/>
  <c r="M49" i="14"/>
  <c r="L49" i="14"/>
  <c r="H49" i="14"/>
  <c r="F49" i="14"/>
  <c r="W48" i="14"/>
  <c r="U48" i="14"/>
  <c r="Q48" i="14"/>
  <c r="P48" i="14"/>
  <c r="O48" i="14"/>
  <c r="N48" i="14"/>
  <c r="M48" i="14"/>
  <c r="L48" i="14"/>
  <c r="H48" i="14"/>
  <c r="F48" i="14"/>
  <c r="W46" i="14"/>
  <c r="U46" i="14"/>
  <c r="Q46" i="14"/>
  <c r="P46" i="14"/>
  <c r="O46" i="14"/>
  <c r="N46" i="14"/>
  <c r="M46" i="14"/>
  <c r="L46" i="14"/>
  <c r="H46" i="14"/>
  <c r="F46" i="14"/>
  <c r="W45" i="14"/>
  <c r="U45" i="14"/>
  <c r="Q45" i="14"/>
  <c r="P45" i="14"/>
  <c r="O45" i="14"/>
  <c r="N45" i="14"/>
  <c r="M45" i="14"/>
  <c r="L45" i="14"/>
  <c r="H45" i="14"/>
  <c r="F45" i="14"/>
  <c r="W44" i="14"/>
  <c r="U44" i="14"/>
  <c r="Q44" i="14"/>
  <c r="P44" i="14"/>
  <c r="O44" i="14"/>
  <c r="N44" i="14"/>
  <c r="M44" i="14"/>
  <c r="L44" i="14"/>
  <c r="H44" i="14"/>
  <c r="F44" i="14"/>
  <c r="W43" i="14"/>
  <c r="U43" i="14"/>
  <c r="Q43" i="14"/>
  <c r="P43" i="14"/>
  <c r="O43" i="14"/>
  <c r="N43" i="14"/>
  <c r="M43" i="14"/>
  <c r="L43" i="14"/>
  <c r="H43" i="14"/>
  <c r="F43" i="14"/>
  <c r="W42" i="14"/>
  <c r="U42" i="14"/>
  <c r="Q42" i="14"/>
  <c r="P42" i="14"/>
  <c r="O42" i="14"/>
  <c r="N42" i="14"/>
  <c r="M42" i="14"/>
  <c r="L42" i="14"/>
  <c r="H42" i="14"/>
  <c r="F42" i="14"/>
  <c r="W41" i="14"/>
  <c r="U41" i="14"/>
  <c r="Q41" i="14"/>
  <c r="P41" i="14"/>
  <c r="O41" i="14"/>
  <c r="N41" i="14"/>
  <c r="M41" i="14"/>
  <c r="L41" i="14"/>
  <c r="H41" i="14"/>
  <c r="F41" i="14"/>
  <c r="W40" i="14"/>
  <c r="U40" i="14"/>
  <c r="Q40" i="14"/>
  <c r="P40" i="14"/>
  <c r="O40" i="14"/>
  <c r="N40" i="14"/>
  <c r="M40" i="14"/>
  <c r="L40" i="14"/>
  <c r="H40" i="14"/>
  <c r="F40" i="14"/>
  <c r="W35" i="14"/>
  <c r="U35" i="14"/>
  <c r="Q35" i="14"/>
  <c r="P35" i="14"/>
  <c r="O35" i="14"/>
  <c r="N35" i="14"/>
  <c r="M35" i="14"/>
  <c r="L35" i="14"/>
  <c r="H35" i="14"/>
  <c r="F35" i="14"/>
  <c r="W34" i="14"/>
  <c r="U34" i="14"/>
  <c r="Q34" i="14"/>
  <c r="P34" i="14"/>
  <c r="O34" i="14"/>
  <c r="N34" i="14"/>
  <c r="M34" i="14"/>
  <c r="L34" i="14"/>
  <c r="H34" i="14"/>
  <c r="F34" i="14"/>
  <c r="W33" i="14"/>
  <c r="U33" i="14"/>
  <c r="Q33" i="14"/>
  <c r="P33" i="14"/>
  <c r="O33" i="14"/>
  <c r="N33" i="14"/>
  <c r="M33" i="14"/>
  <c r="L33" i="14"/>
  <c r="H33" i="14"/>
  <c r="F33" i="14"/>
  <c r="W32" i="14"/>
  <c r="U32" i="14"/>
  <c r="Q32" i="14"/>
  <c r="P32" i="14"/>
  <c r="O32" i="14"/>
  <c r="N32" i="14"/>
  <c r="M32" i="14"/>
  <c r="L32" i="14"/>
  <c r="H32" i="14"/>
  <c r="F32" i="14"/>
  <c r="W31" i="14"/>
  <c r="U31" i="14"/>
  <c r="Q31" i="14"/>
  <c r="P31" i="14"/>
  <c r="O31" i="14"/>
  <c r="N31" i="14"/>
  <c r="M31" i="14"/>
  <c r="L31" i="14"/>
  <c r="H31" i="14"/>
  <c r="F31" i="14"/>
  <c r="W29" i="14"/>
  <c r="U29" i="14"/>
  <c r="Q29" i="14"/>
  <c r="P29" i="14"/>
  <c r="O29" i="14"/>
  <c r="N29" i="14"/>
  <c r="M29" i="14"/>
  <c r="L29" i="14"/>
  <c r="H29" i="14"/>
  <c r="F29" i="14"/>
  <c r="W28" i="14"/>
  <c r="U28" i="14"/>
  <c r="Q28" i="14"/>
  <c r="P28" i="14"/>
  <c r="O28" i="14"/>
  <c r="N28" i="14"/>
  <c r="M28" i="14"/>
  <c r="L28" i="14"/>
  <c r="H28" i="14"/>
  <c r="F28" i="14"/>
  <c r="W27" i="14"/>
  <c r="U27" i="14"/>
  <c r="Q27" i="14"/>
  <c r="P27" i="14"/>
  <c r="O27" i="14"/>
  <c r="N27" i="14"/>
  <c r="M27" i="14"/>
  <c r="L27" i="14"/>
  <c r="H27" i="14"/>
  <c r="F27" i="14"/>
  <c r="W26" i="14"/>
  <c r="U26" i="14"/>
  <c r="Q26" i="14"/>
  <c r="P26" i="14"/>
  <c r="O26" i="14"/>
  <c r="N26" i="14"/>
  <c r="M26" i="14"/>
  <c r="L26" i="14"/>
  <c r="H26" i="14"/>
  <c r="F26" i="14"/>
  <c r="W25" i="14"/>
  <c r="U25" i="14"/>
  <c r="Q25" i="14"/>
  <c r="P25" i="14"/>
  <c r="O25" i="14"/>
  <c r="N25" i="14"/>
  <c r="M25" i="14"/>
  <c r="L25" i="14"/>
  <c r="H25" i="14"/>
  <c r="F25" i="14"/>
  <c r="W24" i="14"/>
  <c r="U24" i="14"/>
  <c r="Q24" i="14"/>
  <c r="P24" i="14"/>
  <c r="O24" i="14"/>
  <c r="N24" i="14"/>
  <c r="M24" i="14"/>
  <c r="L24" i="14"/>
  <c r="H24" i="14"/>
  <c r="F24" i="14"/>
  <c r="W23" i="14"/>
  <c r="U23" i="14"/>
  <c r="Q23" i="14"/>
  <c r="P23" i="14"/>
  <c r="O23" i="14"/>
  <c r="N23" i="14"/>
  <c r="M23" i="14"/>
  <c r="L23" i="14"/>
  <c r="H23" i="14"/>
  <c r="F23" i="14"/>
  <c r="W18" i="14"/>
  <c r="U18" i="14"/>
  <c r="Q18" i="14"/>
  <c r="P18" i="14"/>
  <c r="O18" i="14"/>
  <c r="N18" i="14"/>
  <c r="M18" i="14"/>
  <c r="L18" i="14"/>
  <c r="H18" i="14"/>
  <c r="F18" i="14"/>
  <c r="W17" i="14"/>
  <c r="U17" i="14"/>
  <c r="Q17" i="14"/>
  <c r="P17" i="14"/>
  <c r="O17" i="14"/>
  <c r="N17" i="14"/>
  <c r="M17" i="14"/>
  <c r="L17" i="14"/>
  <c r="H17" i="14"/>
  <c r="F17" i="14"/>
  <c r="W16" i="14"/>
  <c r="U16" i="14"/>
  <c r="Q16" i="14"/>
  <c r="P16" i="14"/>
  <c r="O16" i="14"/>
  <c r="N16" i="14"/>
  <c r="M16" i="14"/>
  <c r="L16" i="14"/>
  <c r="H16" i="14"/>
  <c r="F16" i="14"/>
  <c r="W15" i="14"/>
  <c r="U15" i="14"/>
  <c r="Q15" i="14"/>
  <c r="P15" i="14"/>
  <c r="O15" i="14"/>
  <c r="N15" i="14"/>
  <c r="M15" i="14"/>
  <c r="L15" i="14"/>
  <c r="H15" i="14"/>
  <c r="F15" i="14"/>
  <c r="W14" i="14"/>
  <c r="U14" i="14"/>
  <c r="Q14" i="14"/>
  <c r="P14" i="14"/>
  <c r="O14" i="14"/>
  <c r="N14" i="14"/>
  <c r="M14" i="14"/>
  <c r="L14" i="14"/>
  <c r="H14" i="14"/>
  <c r="F14" i="14"/>
  <c r="W12" i="14"/>
  <c r="U12" i="14"/>
  <c r="Q12" i="14"/>
  <c r="P12" i="14"/>
  <c r="O12" i="14"/>
  <c r="N12" i="14"/>
  <c r="M12" i="14"/>
  <c r="L12" i="14"/>
  <c r="H12" i="14"/>
  <c r="F12" i="14"/>
  <c r="W11" i="14"/>
  <c r="U11" i="14"/>
  <c r="Q11" i="14"/>
  <c r="P11" i="14"/>
  <c r="O11" i="14"/>
  <c r="N11" i="14"/>
  <c r="M11" i="14"/>
  <c r="L11" i="14"/>
  <c r="H11" i="14"/>
  <c r="F11" i="14"/>
  <c r="W10" i="14"/>
  <c r="U10" i="14"/>
  <c r="Q10" i="14"/>
  <c r="P10" i="14"/>
  <c r="O10" i="14"/>
  <c r="N10" i="14"/>
  <c r="M10" i="14"/>
  <c r="L10" i="14"/>
  <c r="H10" i="14"/>
  <c r="F10" i="14"/>
  <c r="W9" i="14"/>
  <c r="U9" i="14"/>
  <c r="Q9" i="14"/>
  <c r="P9" i="14"/>
  <c r="O9" i="14"/>
  <c r="N9" i="14"/>
  <c r="M9" i="14"/>
  <c r="L9" i="14"/>
  <c r="H9" i="14"/>
  <c r="F9" i="14"/>
  <c r="W8" i="14"/>
  <c r="U8" i="14"/>
  <c r="Q8" i="14"/>
  <c r="P8" i="14"/>
  <c r="O8" i="14"/>
  <c r="N8" i="14"/>
  <c r="M8" i="14"/>
  <c r="L8" i="14"/>
  <c r="H8" i="14"/>
  <c r="F8" i="14"/>
  <c r="W7" i="14"/>
  <c r="U7" i="14"/>
  <c r="Q7" i="14"/>
  <c r="P7" i="14"/>
  <c r="O7" i="14"/>
  <c r="N7" i="14"/>
  <c r="M7" i="14"/>
  <c r="L7" i="14"/>
  <c r="H7" i="14"/>
  <c r="F7" i="14"/>
  <c r="W6" i="14"/>
  <c r="U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U33" i="31"/>
  <c r="W33" i="31"/>
  <c r="F22" i="31"/>
  <c r="H22" i="31"/>
  <c r="L22" i="31"/>
  <c r="M22" i="31"/>
  <c r="N22" i="31"/>
  <c r="O22" i="31"/>
  <c r="P22" i="31"/>
  <c r="Q22" i="31"/>
  <c r="U22" i="31"/>
  <c r="W22" i="31"/>
  <c r="F11" i="31"/>
  <c r="H11" i="31"/>
  <c r="L11" i="31"/>
  <c r="M11" i="31"/>
  <c r="N11" i="31"/>
  <c r="O11" i="31"/>
  <c r="P11" i="31"/>
  <c r="Q11" i="31"/>
  <c r="U11" i="31"/>
  <c r="W11" i="31"/>
  <c r="D13" i="34" l="1"/>
  <c r="D29" i="12" s="1"/>
  <c r="D75" i="12" s="1"/>
  <c r="D21" i="34"/>
  <c r="E29" i="12" s="1"/>
  <c r="E75" i="12" s="1"/>
  <c r="L25" i="12" l="1"/>
  <c r="L26" i="12"/>
  <c r="P13" i="14" l="1"/>
  <c r="H5" i="14"/>
  <c r="W13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H4" i="14"/>
  <c r="M4" i="14"/>
  <c r="P4" i="14"/>
  <c r="Q4" i="14"/>
  <c r="L4" i="14"/>
  <c r="L9" i="34" l="1"/>
  <c r="C17" i="32"/>
  <c r="H9" i="34"/>
  <c r="C12" i="32"/>
  <c r="Q9" i="34"/>
  <c r="C22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S13" i="31" l="1"/>
  <c r="S23" i="31"/>
  <c r="S34" i="31"/>
  <c r="S35" i="31"/>
  <c r="S12" i="31"/>
  <c r="S11" i="31" s="1"/>
  <c r="S24" i="31"/>
  <c r="S52" i="14"/>
  <c r="S48" i="14"/>
  <c r="S43" i="14"/>
  <c r="S35" i="14"/>
  <c r="S31" i="14"/>
  <c r="S26" i="14"/>
  <c r="S18" i="14"/>
  <c r="S14" i="14"/>
  <c r="S9" i="14"/>
  <c r="S23" i="14"/>
  <c r="S34" i="14"/>
  <c r="S8" i="14"/>
  <c r="S49" i="14"/>
  <c r="S44" i="14"/>
  <c r="S40" i="14"/>
  <c r="S32" i="14"/>
  <c r="S27" i="14"/>
  <c r="S15" i="14"/>
  <c r="S10" i="14"/>
  <c r="S6" i="14"/>
  <c r="S42" i="14"/>
  <c r="S29" i="14"/>
  <c r="S25" i="14"/>
  <c r="S12" i="14"/>
  <c r="S50" i="14"/>
  <c r="S45" i="14"/>
  <c r="S41" i="14"/>
  <c r="S33" i="14"/>
  <c r="S28" i="14"/>
  <c r="S24" i="14"/>
  <c r="S16" i="14"/>
  <c r="S11" i="14"/>
  <c r="S7" i="14"/>
  <c r="S51" i="14"/>
  <c r="S46" i="14"/>
  <c r="S17" i="14"/>
  <c r="R34" i="31"/>
  <c r="R13" i="31"/>
  <c r="R33" i="14"/>
  <c r="R51" i="14"/>
  <c r="R42" i="14"/>
  <c r="R29" i="14"/>
  <c r="R17" i="14"/>
  <c r="R8" i="14"/>
  <c r="R28" i="14"/>
  <c r="R50" i="14"/>
  <c r="R14" i="14"/>
  <c r="R11" i="14"/>
  <c r="R41" i="14"/>
  <c r="R24" i="31"/>
  <c r="R35" i="31"/>
  <c r="R26" i="14"/>
  <c r="R49" i="14"/>
  <c r="R40" i="14"/>
  <c r="R27" i="14"/>
  <c r="R15" i="14"/>
  <c r="R6" i="14"/>
  <c r="R16" i="14"/>
  <c r="R35" i="14"/>
  <c r="R7" i="14"/>
  <c r="R23" i="31"/>
  <c r="R44" i="14"/>
  <c r="R23" i="14"/>
  <c r="R52" i="14"/>
  <c r="R12" i="31"/>
  <c r="R48" i="14"/>
  <c r="R18" i="14"/>
  <c r="R46" i="14"/>
  <c r="R34" i="14"/>
  <c r="R25" i="14"/>
  <c r="R12" i="14"/>
  <c r="R45" i="14"/>
  <c r="R9" i="14"/>
  <c r="R31" i="14"/>
  <c r="R43" i="14"/>
  <c r="R32" i="14"/>
  <c r="R10" i="14"/>
  <c r="R24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S30" i="14" l="1"/>
  <c r="S47" i="14"/>
  <c r="R11" i="31"/>
  <c r="S33" i="31"/>
  <c r="S5" i="14"/>
  <c r="S13" i="14"/>
  <c r="S22" i="31"/>
  <c r="R30" i="14"/>
  <c r="R47" i="14"/>
  <c r="R22" i="31"/>
  <c r="R33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S4" i="14" l="1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S9" i="34" l="1"/>
  <c r="S10" i="34" s="1"/>
  <c r="C24" i="32"/>
  <c r="J25" i="34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<sst xmlns="http://schemas.openxmlformats.org/spreadsheetml/2006/main" count="13986" uniqueCount="5303">
  <si>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</si>
  <si>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</si>
  <si>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</si>
  <si>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</si>
  <si>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</si>
  <si>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</si>
  <si>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</si>
  <si>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</si>
  <si>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</si>
  <si>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</si>
  <si>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</si>
  <si>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</si>
  <si>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</si>
  <si>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</si>
  <si>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</si>
  <si>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</si>
  <si>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</si>
  <si>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</si>
  <si>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</si>
  <si>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</si>
  <si>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</si>
  <si>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</si>
  <si>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</si>
  <si>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</si>
  <si>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</si>
  <si>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</si>
  <si>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</si>
  <si>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</si>
  <si>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</si>
  <si>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</si>
  <si>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</si>
  <si>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</si>
  <si>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</si>
  <si>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</si>
  <si>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</si>
  <si>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</si>
  <si>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</si>
  <si>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</si>
  <si>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</si>
  <si>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</si>
  <si>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</si>
  <si>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</si>
  <si>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</si>
  <si>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</si>
  <si>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</si>
  <si>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</si>
  <si>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</si>
  <si>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</si>
  <si>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</si>
  <si>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</si>
  <si>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</si>
  <si>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</si>
  <si>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</si>
  <si>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</si>
  <si>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</si>
  <si>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</si>
  <si>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</si>
  <si>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</si>
  <si>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</si>
  <si>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</si>
  <si>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</si>
  <si>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</si>
  <si>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</si>
  <si>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</si>
  <si>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</si>
  <si>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</si>
  <si>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</si>
  <si>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</si>
  <si>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</si>
  <si>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</si>
  <si>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</si>
  <si>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</si>
  <si>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</si>
  <si>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</si>
  <si>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</si>
  <si>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</si>
  <si>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</si>
  <si>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</si>
  <si>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</si>
  <si>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</si>
  <si>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</si>
  <si>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</si>
  <si>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</si>
  <si>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</si>
  <si>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</si>
  <si>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</si>
  <si>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</si>
  <si>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</si>
  <si>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</si>
  <si>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</si>
  <si>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</si>
  <si>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</si>
  <si>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</si>
  <si>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</si>
  <si>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</si>
  <si>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</si>
  <si>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</si>
  <si>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</si>
  <si>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</si>
  <si>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</si>
  <si>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</si>
  <si>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</si>
  <si>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</si>
  <si>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</si>
  <si>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</si>
  <si>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</si>
  <si>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</si>
  <si>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</si>
  <si>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</si>
  <si>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</si>
  <si>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</si>
  <si>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</si>
  <si>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</si>
  <si>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</si>
  <si>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</si>
  <si>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</si>
  <si>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</si>
  <si>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</si>
  <si>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</si>
  <si>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</si>
  <si>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</si>
  <si>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</si>
  <si>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</si>
  <si>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</si>
  <si>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</si>
  <si>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</si>
  <si>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</si>
  <si>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</si>
  <si>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</si>
  <si>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</si>
  <si>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</si>
  <si>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</si>
  <si>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</si>
  <si>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</si>
  <si>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</si>
  <si>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</si>
  <si>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</si>
  <si>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</si>
  <si>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</si>
  <si>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</si>
  <si>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</si>
  <si>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</si>
  <si>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</si>
  <si>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</si>
  <si>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</si>
  <si>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</si>
  <si>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</si>
  <si>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</si>
  <si>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</si>
  <si>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</si>
  <si>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</si>
  <si>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</si>
  <si>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</si>
  <si>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</si>
  <si>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</si>
  <si>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</si>
  <si>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</si>
  <si>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</si>
  <si>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</si>
  <si>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</si>
  <si>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</si>
  <si>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</si>
  <si>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</si>
  <si>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</si>
  <si>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</si>
  <si>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</si>
  <si>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</si>
  <si>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</si>
  <si>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</si>
  <si>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</si>
  <si>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</si>
  <si>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</si>
  <si>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</si>
  <si>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</si>
  <si>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</si>
  <si>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</si>
  <si>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</si>
  <si>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</si>
  <si>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</si>
  <si>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</si>
  <si>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</si>
  <si>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</si>
  <si>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</si>
  <si>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</si>
  <si>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</si>
  <si>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</si>
  <si>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</si>
  <si>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</si>
  <si>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</si>
  <si>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</si>
  <si>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</si>
  <si>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</si>
  <si>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</si>
  <si>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</si>
  <si>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</si>
  <si>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</si>
  <si>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</si>
  <si>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</si>
  <si>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</si>
  <si>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</si>
  <si>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</si>
  <si>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</si>
  <si>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</si>
  <si>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</si>
  <si>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</si>
  <si>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</si>
  <si>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</si>
  <si>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</si>
  <si>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</si>
  <si>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</si>
  <si>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</si>
  <si>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</si>
  <si>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</si>
  <si>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</si>
  <si>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</si>
  <si>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</si>
  <si>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</si>
  <si>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</si>
  <si>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</si>
  <si>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</si>
  <si>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</si>
  <si>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</si>
  <si>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</si>
  <si>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</si>
  <si>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</si>
  <si>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</si>
  <si>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</si>
  <si>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</si>
  <si>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</si>
  <si>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</si>
  <si>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</si>
  <si>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</si>
  <si>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</si>
  <si>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</si>
  <si>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</si>
  <si>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</si>
  <si>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</si>
  <si>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</si>
  <si>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</si>
  <si>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</si>
  <si>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</si>
  <si>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</si>
  <si>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</si>
  <si>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</si>
  <si>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</si>
  <si>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</si>
  <si>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</si>
  <si>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</si>
  <si>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</si>
  <si>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</si>
  <si>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</si>
  <si>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</si>
  <si>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</si>
  <si>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</si>
  <si>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</si>
  <si>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</si>
  <si>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</si>
  <si>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</si>
  <si>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</si>
  <si>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</si>
  <si>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</si>
  <si>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</si>
  <si>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</si>
  <si>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</si>
  <si>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</si>
  <si>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</si>
  <si>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</si>
  <si>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</si>
  <si>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</si>
  <si>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</si>
  <si>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</si>
  <si>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</si>
  <si>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</si>
  <si>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</si>
  <si>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</si>
  <si>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</si>
  <si>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</si>
  <si>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</si>
  <si>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</si>
  <si>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</si>
  <si>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</si>
  <si>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</si>
  <si>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</si>
  <si>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</si>
  <si>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</si>
  <si>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</si>
  <si>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</si>
  <si>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</si>
  <si>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</si>
  <si>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</si>
  <si>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</si>
  <si>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</si>
  <si>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</si>
  <si>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</si>
  <si>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</si>
  <si>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</si>
  <si>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</si>
  <si>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</si>
  <si>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</si>
  <si>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</si>
  <si>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</si>
  <si>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</si>
  <si>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</si>
  <si>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</si>
  <si>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</si>
  <si>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</si>
  <si>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</si>
  <si>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</si>
  <si>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</si>
  <si>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</si>
  <si>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</si>
  <si>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</si>
  <si>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</si>
  <si>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</si>
  <si>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</si>
  <si>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</si>
  <si>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</si>
  <si>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</si>
  <si>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</si>
  <si>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</si>
  <si>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</si>
  <si>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</si>
  <si>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</si>
  <si>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</si>
  <si>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</si>
  <si>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</si>
  <si>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</si>
  <si>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</si>
  <si>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</si>
  <si>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</si>
  <si>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</si>
  <si>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</si>
  <si>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</si>
  <si>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</si>
  <si>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</si>
  <si>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</si>
  <si>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</si>
  <si>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</si>
  <si>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</si>
  <si>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</si>
  <si>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</si>
  <si>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</si>
  <si>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</si>
  <si>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</si>
  <si>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</si>
  <si>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</si>
  <si>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</si>
  <si>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</si>
  <si>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</si>
  <si>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</si>
  <si>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</si>
  <si>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</si>
  <si>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</si>
  <si>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</si>
  <si>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</si>
  <si>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</si>
  <si>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</si>
  <si>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</si>
  <si>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</si>
  <si>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</si>
  <si>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</si>
  <si>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</si>
  <si>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</si>
  <si>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</si>
  <si>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</si>
  <si>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</si>
  <si>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</si>
  <si>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</si>
  <si>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</si>
  <si>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</si>
  <si>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</si>
  <si>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</si>
  <si>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</si>
  <si>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</si>
  <si>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</si>
  <si>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</si>
  <si>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</si>
  <si>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</si>
  <si>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</si>
  <si>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</si>
  <si>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</si>
  <si>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</si>
  <si>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</si>
  <si>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</si>
  <si>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</si>
  <si>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</si>
  <si>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</si>
  <si>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</si>
  <si>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</si>
  <si>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</si>
  <si>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</si>
  <si>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</si>
  <si>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</si>
  <si>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</si>
  <si>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</si>
  <si>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</si>
  <si>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</si>
  <si>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</si>
  <si>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</si>
  <si>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</si>
  <si>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</si>
  <si>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</si>
  <si>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</si>
  <si>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</si>
  <si>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</si>
  <si>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</si>
  <si>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</si>
  <si>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</si>
  <si>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</si>
  <si>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</si>
  <si>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</si>
  <si>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</si>
  <si>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</si>
  <si>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</si>
  <si>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</si>
  <si>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</si>
  <si>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</si>
  <si>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</si>
  <si>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</si>
  <si>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</si>
  <si>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</si>
  <si>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</si>
  <si>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</si>
  <si>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</si>
  <si>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</si>
  <si>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</si>
  <si>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</si>
  <si>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</si>
  <si>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</si>
  <si>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</si>
  <si>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</si>
  <si>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</si>
  <si>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</si>
  <si>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</si>
  <si>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</si>
  <si>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</si>
  <si>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</si>
  <si>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</si>
  <si>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</si>
  <si>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</si>
  <si>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</si>
  <si>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</si>
  <si>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</si>
  <si>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</si>
  <si>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</si>
  <si>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</si>
  <si>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</si>
  <si>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</si>
  <si>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</si>
  <si>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</si>
  <si>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</si>
  <si>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</si>
  <si>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</si>
  <si>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</si>
  <si>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</si>
  <si>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</si>
  <si>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</si>
  <si>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</si>
  <si>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</si>
  <si>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</si>
  <si>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</si>
  <si>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</si>
  <si>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</si>
  <si>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</si>
  <si>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</si>
  <si>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</si>
  <si>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</si>
  <si>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</si>
  <si>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</si>
  <si>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</si>
  <si>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</si>
  <si>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</si>
  <si>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</si>
  <si>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</si>
  <si>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</si>
  <si>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</si>
  <si>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</si>
  <si>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</si>
  <si>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</si>
  <si>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</si>
  <si>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</si>
  <si>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</si>
  <si>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</si>
  <si>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</si>
  <si>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</si>
  <si>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</si>
  <si>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</si>
  <si>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</si>
  <si>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</si>
  <si>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</si>
  <si>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</si>
  <si>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</si>
  <si>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</si>
  <si>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</si>
  <si>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</si>
  <si>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</si>
  <si>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</si>
  <si>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</si>
  <si>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</si>
  <si>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</si>
  <si>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</si>
  <si>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</si>
  <si>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</si>
  <si>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</si>
  <si>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</si>
  <si>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</si>
  <si>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</si>
  <si>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</si>
  <si>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</si>
  <si>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</si>
  <si>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</si>
  <si>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</si>
  <si>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</si>
  <si>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</si>
  <si>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</si>
  <si>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</si>
  <si>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</si>
  <si>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</si>
  <si>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</si>
  <si>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</si>
  <si>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</si>
  <si>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</si>
  <si>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</si>
  <si>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</si>
  <si>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</si>
  <si>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</si>
  <si>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</si>
  <si>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</si>
  <si>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</si>
  <si>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</si>
  <si>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</si>
  <si>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</si>
  <si>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</si>
  <si>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</si>
  <si>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</si>
  <si>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</si>
  <si>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</si>
  <si>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</si>
  <si>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</si>
  <si>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</si>
  <si>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</si>
  <si>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</si>
  <si>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</si>
  <si>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</si>
  <si>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</si>
  <si>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</si>
  <si>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</si>
  <si>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</si>
  <si>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</si>
  <si>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</si>
  <si>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</si>
  <si>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</si>
  <si>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</si>
  <si>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</si>
  <si>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</si>
  <si>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</si>
  <si>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</si>
  <si>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</si>
  <si>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</si>
  <si>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</si>
  <si>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</si>
  <si>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</si>
  <si>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</si>
  <si>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</si>
  <si>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</si>
  <si>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</si>
  <si>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</si>
  <si>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</si>
  <si>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</si>
  <si>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</si>
  <si>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</si>
  <si>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</si>
  <si>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</si>
  <si>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</si>
  <si>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</si>
  <si>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</si>
  <si>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</si>
  <si>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</si>
  <si>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</si>
  <si>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</si>
  <si>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</si>
  <si>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</si>
  <si>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</si>
  <si>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</si>
  <si>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</si>
  <si>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</si>
  <si>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</si>
  <si>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</si>
  <si>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</si>
  <si>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</si>
  <si>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</si>
  <si>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</si>
  <si>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</si>
  <si>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</si>
  <si>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</si>
  <si>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</si>
  <si>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</si>
  <si>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</si>
  <si>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</si>
  <si>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</si>
  <si>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</si>
  <si>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</si>
  <si>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</si>
  <si>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</si>
  <si>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</si>
  <si>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</si>
  <si>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</si>
  <si>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</si>
  <si>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</si>
  <si>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</si>
  <si>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</si>
  <si>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</si>
  <si>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</si>
  <si>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</si>
  <si>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</si>
  <si>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</si>
  <si>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</si>
  <si>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</si>
  <si>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</si>
  <si>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</si>
  <si>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</si>
  <si>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</si>
  <si>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</si>
  <si>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</si>
  <si>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</si>
  <si>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</si>
  <si>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</si>
  <si>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</si>
  <si>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</si>
  <si>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</si>
  <si>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</si>
  <si>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</si>
  <si>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</si>
  <si>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</si>
  <si>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</si>
  <si>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</si>
  <si>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</si>
  <si>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</si>
  <si>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</si>
  <si>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</si>
  <si>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</si>
  <si>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</si>
  <si>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</si>
  <si>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</si>
  <si>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</si>
  <si>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</si>
  <si>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</si>
  <si>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</si>
  <si>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</si>
  <si>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</si>
  <si>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</si>
  <si>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</si>
  <si>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</si>
  <si>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</si>
  <si>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</si>
  <si>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</si>
  <si>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</si>
  <si>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</si>
  <si>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</si>
  <si>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</si>
  <si>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</si>
  <si>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</si>
  <si>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</si>
  <si>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</si>
  <si>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</si>
  <si>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</si>
  <si>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</si>
  <si>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</si>
  <si>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</si>
  <si>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</si>
  <si>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</si>
  <si>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</si>
  <si>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</si>
  <si>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</si>
  <si>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</si>
  <si>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</si>
  <si>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</si>
  <si>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</si>
  <si>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</si>
  <si>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</si>
  <si>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</si>
  <si>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</si>
  <si>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</si>
  <si>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</si>
  <si>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</si>
  <si>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</si>
  <si>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</si>
  <si>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</si>
  <si>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</si>
  <si>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</si>
  <si>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</si>
  <si>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</si>
  <si>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</si>
  <si>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</si>
  <si>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</si>
  <si>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</si>
  <si>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</si>
  <si>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</si>
  <si>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</si>
  <si>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</si>
  <si>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</si>
  <si>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</si>
  <si>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</si>
  <si>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</si>
  <si>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</si>
  <si>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</si>
  <si>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</si>
  <si>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</si>
  <si>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</si>
  <si>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</si>
  <si>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</si>
  <si>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</si>
  <si>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</si>
  <si>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</si>
  <si>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</si>
  <si>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</si>
  <si>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</si>
  <si>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</si>
  <si>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</si>
  <si>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</si>
  <si>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</si>
  <si>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</si>
  <si>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</si>
  <si>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</si>
  <si>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</si>
  <si>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</si>
  <si>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</si>
  <si>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</si>
  <si>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</si>
  <si>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</si>
  <si>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</si>
  <si>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</si>
  <si>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</si>
  <si>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</si>
  <si>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</si>
  <si>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</si>
  <si>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</si>
  <si>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</si>
  <si>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</si>
  <si>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</si>
  <si>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</si>
  <si>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</si>
  <si>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</si>
  <si>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</si>
  <si>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</si>
  <si>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</si>
  <si>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</si>
  <si>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</si>
  <si>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</si>
  <si>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</si>
  <si>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</si>
  <si>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</si>
  <si>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</si>
  <si>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</si>
  <si>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</si>
  <si>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</si>
  <si>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</si>
  <si>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</si>
  <si>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</si>
  <si>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</si>
  <si>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</si>
  <si>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</si>
  <si>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</si>
  <si>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</si>
  <si>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</si>
  <si>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</si>
  <si>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</si>
  <si>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</si>
  <si>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</si>
  <si>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</si>
  <si>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</si>
  <si>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</si>
  <si>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</si>
  <si>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</si>
  <si>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</si>
  <si>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</si>
  <si>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</si>
  <si>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</si>
  <si>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</si>
  <si>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</si>
  <si>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</si>
  <si>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</si>
  <si>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</si>
  <si>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</si>
  <si>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</si>
  <si>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</si>
  <si>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</si>
  <si>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</si>
  <si>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</si>
  <si>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</si>
  <si>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</si>
  <si>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</si>
  <si>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</si>
  <si>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</si>
  <si>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</si>
  <si>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</si>
  <si>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</si>
  <si>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</si>
  <si>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</si>
  <si>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</si>
  <si>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</si>
  <si>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</si>
  <si>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</si>
  <si>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</si>
  <si>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</si>
  <si>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</si>
  <si>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</si>
  <si>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</si>
  <si>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</si>
  <si>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</si>
  <si>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</si>
  <si>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</si>
  <si>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</si>
  <si>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</si>
  <si>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</si>
  <si>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</si>
  <si>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</si>
  <si>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</si>
  <si>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</si>
  <si>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</si>
  <si>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</si>
  <si>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</si>
  <si>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</si>
  <si>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</si>
  <si>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</si>
  <si>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</si>
  <si>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</si>
  <si>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</si>
  <si>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</si>
  <si>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</si>
  <si>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</si>
  <si>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</si>
  <si>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</si>
  <si>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</si>
  <si>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</si>
  <si>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</si>
  <si>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</si>
  <si>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</si>
  <si>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</si>
  <si>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</si>
  <si>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</si>
  <si>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</si>
  <si>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</si>
  <si>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</si>
  <si>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</si>
  <si>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</si>
  <si>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</si>
  <si>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</si>
  <si>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</si>
  <si>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</si>
  <si>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</si>
  <si>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</si>
  <si>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</si>
  <si>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</si>
  <si>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</si>
  <si>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</si>
  <si>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</si>
  <si>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</si>
  <si>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</si>
  <si>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</si>
  <si>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</si>
  <si>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</si>
  <si>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</si>
  <si>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</si>
  <si>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</si>
  <si>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</si>
  <si>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</si>
  <si>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</si>
  <si>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</si>
  <si>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</si>
  <si>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</si>
  <si>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</si>
  <si>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</si>
  <si>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</si>
  <si>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</si>
  <si>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</si>
  <si>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</si>
  <si>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</si>
  <si>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</si>
  <si>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</si>
  <si>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</si>
  <si>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</si>
  <si>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</si>
  <si>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</si>
  <si>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</si>
  <si>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</si>
  <si>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</si>
  <si>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</si>
  <si>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</si>
  <si>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</si>
  <si>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</si>
  <si>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</si>
  <si>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</si>
  <si>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</si>
  <si>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</si>
  <si>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</si>
  <si>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</si>
  <si>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</si>
  <si>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</si>
  <si>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</si>
  <si>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</si>
  <si>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</si>
  <si>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</si>
  <si>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</si>
  <si>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</si>
  <si>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</si>
  <si>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</si>
  <si>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</si>
  <si>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</si>
  <si>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</si>
  <si>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</si>
  <si>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</si>
  <si>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</si>
  <si>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</si>
  <si>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</si>
  <si>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</si>
  <si>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</si>
  <si>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</si>
  <si>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</si>
  <si>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</si>
  <si>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</si>
  <si>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</si>
  <si>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</si>
  <si>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</si>
  <si>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</si>
  <si>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</si>
  <si>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</si>
  <si>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</si>
  <si>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</si>
  <si>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</si>
  <si>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</si>
  <si>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</si>
  <si>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</si>
  <si>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</si>
  <si>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</si>
  <si>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</si>
  <si>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</si>
  <si>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</si>
  <si>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</si>
  <si>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</si>
  <si>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</si>
  <si>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</si>
  <si>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</si>
  <si>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</si>
  <si>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</si>
  <si>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</si>
  <si>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</si>
  <si>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</si>
  <si>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</si>
  <si>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</si>
  <si>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</si>
  <si>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</si>
  <si>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</si>
  <si>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</si>
  <si>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</si>
  <si>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</si>
  <si>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</si>
  <si>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</si>
  <si>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</si>
  <si>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</si>
  <si>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</si>
  <si>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</si>
  <si>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</si>
  <si>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</si>
  <si>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</si>
  <si>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</si>
  <si>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</si>
  <si>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</si>
  <si>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</si>
  <si>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</si>
  <si>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</si>
  <si>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</si>
  <si>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</si>
  <si>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</si>
  <si>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</si>
  <si>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</si>
  <si>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</si>
  <si>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</si>
  <si>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</si>
  <si>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</si>
  <si>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</si>
  <si>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</si>
  <si>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</si>
  <si>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</si>
  <si>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</si>
  <si>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</si>
  <si>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</si>
  <si>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</si>
  <si>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</si>
  <si>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</si>
  <si>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</si>
  <si>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</si>
  <si>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</si>
  <si>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</si>
  <si>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</si>
  <si>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</si>
  <si>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</si>
  <si>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</si>
  <si>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</si>
  <si>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</si>
  <si>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</si>
  <si>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</si>
  <si>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</si>
  <si>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</si>
  <si>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</si>
  <si>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</si>
  <si>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</si>
  <si>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</si>
  <si>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</si>
  <si>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</si>
  <si>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</si>
  <si>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</si>
  <si>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</si>
  <si>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</si>
  <si>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</si>
  <si>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</si>
  <si>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</si>
  <si>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</si>
  <si>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</si>
  <si>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</si>
  <si>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</si>
  <si>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</si>
  <si>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</si>
  <si>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</si>
  <si>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</si>
  <si>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</si>
  <si>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</si>
  <si>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</si>
  <si>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</si>
  <si>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</si>
  <si>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</si>
  <si>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</si>
  <si>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</si>
  <si>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</si>
  <si>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</si>
  <si>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</si>
  <si>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</si>
  <si>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</si>
  <si>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</si>
  <si>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</si>
  <si>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</si>
  <si>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</si>
  <si>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</si>
  <si>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</si>
  <si>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</si>
  <si>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</si>
  <si>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</si>
  <si>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</si>
  <si>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</si>
  <si>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</si>
  <si>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</si>
  <si>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</si>
  <si>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</si>
  <si>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</si>
  <si>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</si>
  <si>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</si>
  <si>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</si>
  <si>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</si>
  <si>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</si>
  <si>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</si>
  <si>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</si>
  <si>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</si>
  <si>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</si>
  <si>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</si>
  <si>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</si>
  <si>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</si>
  <si>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</si>
  <si>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</si>
  <si>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</si>
  <si>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</si>
  <si>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</si>
  <si>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</si>
  <si>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</si>
  <si>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</si>
  <si>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</si>
  <si>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</si>
  <si>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</si>
  <si>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</si>
  <si>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</si>
  <si>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</si>
  <si>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</si>
  <si>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</si>
  <si>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</si>
  <si>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</si>
  <si>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</si>
  <si>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</si>
  <si>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</si>
  <si>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</si>
  <si>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</si>
  <si>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</si>
  <si>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</si>
  <si>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</si>
  <si>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</si>
  <si>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</si>
  <si>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</si>
  <si>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</si>
  <si>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</si>
  <si>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</si>
  <si>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</si>
  <si>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</si>
  <si>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</si>
  <si>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</si>
  <si>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</si>
  <si>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</si>
  <si>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</si>
  <si>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</si>
  <si>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</si>
  <si>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</si>
  <si>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</si>
  <si>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</si>
  <si>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</si>
  <si>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</si>
  <si>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</si>
  <si>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</si>
  <si>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</si>
  <si>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</si>
  <si>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</si>
  <si>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</si>
  <si>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</si>
  <si>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</si>
  <si>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</si>
  <si>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</si>
  <si>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</si>
  <si>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</si>
  <si>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</si>
  <si>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</si>
  <si>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</si>
  <si>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</si>
  <si>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</si>
  <si>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</si>
  <si>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</si>
  <si>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</si>
  <si>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</si>
  <si>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</si>
  <si>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</si>
  <si>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</si>
  <si>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</si>
  <si>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</si>
  <si>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</si>
  <si>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</si>
  <si>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</si>
  <si>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</si>
  <si>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</si>
  <si>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</si>
  <si>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</si>
  <si>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</si>
  <si>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</si>
  <si>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</si>
  <si>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</si>
  <si>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</si>
  <si>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</si>
  <si>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</si>
  <si>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</si>
  <si>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</si>
  <si>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</si>
  <si>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</si>
  <si>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</si>
  <si>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</si>
  <si>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</si>
  <si>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</si>
  <si>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</si>
  <si>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</si>
  <si>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</si>
  <si>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</si>
  <si>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</si>
  <si>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</si>
  <si>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</si>
  <si>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</si>
  <si>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</si>
  <si>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</si>
  <si>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</si>
  <si>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</si>
  <si>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</si>
  <si>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</si>
  <si>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</si>
  <si>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</si>
  <si>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</si>
  <si>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</si>
  <si>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</si>
  <si>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</si>
  <si>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</si>
  <si>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</si>
  <si>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</si>
  <si>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</si>
  <si>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</si>
  <si>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</si>
  <si>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</si>
  <si>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</si>
  <si>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</si>
  <si>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</si>
  <si>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</si>
  <si>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</si>
  <si>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</si>
  <si>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</si>
  <si>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</si>
  <si>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</si>
  <si>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</si>
  <si>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</si>
  <si>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</si>
  <si>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</si>
  <si>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</si>
  <si>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</si>
  <si>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</si>
  <si>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</si>
  <si>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</si>
  <si>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</si>
  <si>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</si>
  <si>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</si>
  <si>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</si>
  <si>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</si>
  <si>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</si>
  <si>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</si>
  <si>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</si>
  <si>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</si>
  <si>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</si>
  <si>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</si>
  <si>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</si>
  <si>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</si>
  <si>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</si>
  <si>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</si>
  <si>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</si>
  <si>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</si>
  <si>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</si>
  <si>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</si>
  <si>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</si>
  <si>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</si>
  <si>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</si>
  <si>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</si>
  <si>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</si>
  <si>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</si>
  <si>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</si>
  <si>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</si>
  <si>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</si>
  <si>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</si>
  <si>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</si>
  <si>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</si>
  <si>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</si>
  <si>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</si>
  <si>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</si>
  <si>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</si>
  <si>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</si>
  <si>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</si>
  <si>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</si>
  <si>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</si>
  <si>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</si>
  <si>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</si>
  <si>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</si>
  <si>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</si>
  <si>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</si>
  <si>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</si>
  <si>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</si>
  <si>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</si>
  <si>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</si>
  <si>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</si>
  <si>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</si>
  <si>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</si>
  <si>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</si>
  <si>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</si>
  <si>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</si>
  <si>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</si>
  <si>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</si>
  <si>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</si>
  <si>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</si>
  <si>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</si>
  <si>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</si>
  <si>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</si>
  <si>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</si>
  <si>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</si>
  <si>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</si>
  <si>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</si>
  <si>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</si>
  <si>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</si>
  <si>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</si>
  <si>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</si>
  <si>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</si>
  <si>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</si>
  <si>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</si>
  <si>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</si>
  <si>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</si>
  <si>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</si>
  <si>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</si>
  <si>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</si>
  <si>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</si>
  <si>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</si>
  <si>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</si>
  <si>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</si>
  <si>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</si>
  <si>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</si>
  <si>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</si>
  <si>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</si>
  <si>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</si>
  <si>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</si>
  <si>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</si>
  <si>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</si>
  <si>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</si>
  <si>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</si>
  <si>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</si>
  <si>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</si>
  <si>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</si>
  <si>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</si>
  <si>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</si>
  <si>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</si>
  <si>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</si>
  <si>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</si>
  <si>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</si>
  <si>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</si>
  <si>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</si>
  <si>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</si>
  <si>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</si>
  <si>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</si>
  <si>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</si>
  <si>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</si>
  <si>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</si>
  <si>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</si>
  <si>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</si>
  <si>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</si>
  <si>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</si>
  <si>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</si>
  <si>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</si>
  <si>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</si>
  <si>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</si>
  <si>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</si>
  <si>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</si>
  <si>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</si>
  <si>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</si>
  <si>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</si>
  <si>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</si>
  <si>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</si>
  <si>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</si>
  <si>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</si>
  <si>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</si>
  <si>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</si>
  <si>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</si>
  <si>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</si>
  <si>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</si>
  <si>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</si>
  <si>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</si>
  <si>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</si>
  <si>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</si>
  <si>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</si>
  <si>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</si>
  <si>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</si>
  <si>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</si>
  <si>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</si>
  <si>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</si>
  <si>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</si>
  <si>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</si>
  <si>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</si>
  <si>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</si>
  <si>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</si>
  <si>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</si>
  <si>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</si>
  <si>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</si>
  <si>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</si>
  <si>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</si>
  <si>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</si>
  <si>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</si>
  <si>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</si>
  <si>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</si>
  <si>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</si>
  <si>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</si>
  <si>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</si>
  <si>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</si>
  <si>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</si>
  <si>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</si>
  <si>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</si>
  <si>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</si>
  <si>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</si>
  <si>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</si>
  <si>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</si>
  <si>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</si>
  <si>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</si>
  <si>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</si>
  <si>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</si>
  <si>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</si>
  <si>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</si>
  <si>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</si>
  <si>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</si>
  <si>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</si>
  <si>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</si>
  <si>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</si>
  <si>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</si>
  <si>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</si>
  <si>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</si>
  <si>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</si>
  <si>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</si>
  <si>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</si>
  <si>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</si>
  <si>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</si>
  <si>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</si>
  <si>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</si>
  <si>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</si>
  <si>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</si>
  <si>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</si>
  <si>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</si>
  <si>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</si>
  <si>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</si>
  <si>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</si>
  <si>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</si>
  <si>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</si>
  <si>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</si>
  <si>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</si>
  <si>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</si>
  <si>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</si>
  <si>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</si>
  <si>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</si>
  <si>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</si>
  <si>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</si>
  <si>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</si>
  <si>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</si>
  <si>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</si>
  <si>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</si>
  <si>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</si>
  <si>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</si>
  <si>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</si>
  <si>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</si>
  <si>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</si>
  <si>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</si>
  <si>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</si>
  <si>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</si>
  <si>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</si>
  <si>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</si>
  <si>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</si>
  <si>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</si>
  <si>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</si>
  <si>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</si>
  <si>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</si>
  <si>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</si>
  <si>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</si>
  <si>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</si>
  <si>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</si>
  <si>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</si>
  <si>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</si>
  <si>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</si>
  <si>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</si>
  <si>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</si>
  <si>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</si>
  <si>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</si>
  <si>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</si>
  <si>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</si>
  <si>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</si>
  <si>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</si>
  <si>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</si>
  <si>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</si>
  <si>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</si>
  <si>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</si>
  <si>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</si>
  <si>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</si>
  <si>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</si>
  <si>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</si>
  <si>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</si>
  <si>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</si>
  <si>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</si>
  <si>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</si>
  <si>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</si>
  <si>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</si>
  <si>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</si>
  <si>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</si>
  <si>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</si>
  <si>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</si>
  <si>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</si>
  <si>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</si>
  <si>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</si>
  <si>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</si>
  <si>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</si>
  <si>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</si>
  <si>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</si>
  <si>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</si>
  <si>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</si>
  <si>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</si>
  <si>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</si>
  <si>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</si>
  <si>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</si>
  <si>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</si>
  <si>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</si>
  <si>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</si>
  <si>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</si>
  <si>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</si>
  <si>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</si>
  <si>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</si>
  <si>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</si>
  <si>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</si>
  <si>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</si>
  <si>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</si>
  <si>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</si>
  <si>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</si>
  <si>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</si>
  <si>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</si>
  <si>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</si>
  <si>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</si>
  <si>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</si>
  <si>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</si>
  <si>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</si>
  <si>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</si>
  <si>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</si>
  <si>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</si>
  <si>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</si>
  <si>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</si>
  <si>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</si>
  <si>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</si>
  <si>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</si>
  <si>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</si>
  <si>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</si>
  <si>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</si>
  <si>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</si>
  <si>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</si>
  <si>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</si>
  <si>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</si>
  <si>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</si>
  <si>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</si>
  <si>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</si>
  <si>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</si>
  <si>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</si>
  <si>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</si>
  <si>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</si>
  <si>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</si>
  <si>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</si>
  <si>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</si>
  <si>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</si>
  <si>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</si>
  <si>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</si>
  <si>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</si>
  <si>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</si>
  <si>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</si>
  <si>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</si>
  <si>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</si>
  <si>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</si>
  <si>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</si>
  <si>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</si>
  <si>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</si>
  <si>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</si>
  <si>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</si>
  <si>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</si>
  <si>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</si>
  <si>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</si>
  <si>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</si>
  <si>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</si>
  <si>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</si>
  <si>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</si>
  <si>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</si>
  <si>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</si>
  <si>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</si>
  <si>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</si>
  <si>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</si>
  <si>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</si>
  <si>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</si>
  <si>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</si>
  <si>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</si>
  <si>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</si>
  <si>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</si>
  <si>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</si>
  <si>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</si>
  <si>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</si>
  <si>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</si>
  <si>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</si>
  <si>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</si>
  <si>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</si>
  <si>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</si>
  <si>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</si>
  <si>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</si>
  <si>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</si>
  <si>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</si>
  <si>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</si>
  <si>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</si>
  <si>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</si>
  <si>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</si>
  <si>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</si>
  <si>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</si>
  <si>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</si>
  <si>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</si>
  <si>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</si>
  <si>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</si>
  <si>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</si>
  <si>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</si>
  <si>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</si>
  <si>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</si>
  <si>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</si>
  <si>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</si>
  <si>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</si>
  <si>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</si>
  <si>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</si>
  <si>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</si>
  <si>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</si>
  <si>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</si>
  <si>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</si>
  <si>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</si>
  <si>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</si>
  <si>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</si>
  <si>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</si>
  <si>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</si>
  <si>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</si>
  <si>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</si>
  <si>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</si>
  <si>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</si>
  <si>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</si>
  <si>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</si>
  <si>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</si>
  <si>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</si>
  <si>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</si>
  <si>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</si>
  <si>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</si>
  <si>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</si>
  <si>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</si>
  <si>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</si>
  <si>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</si>
  <si>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</si>
  <si>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</si>
  <si>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</si>
  <si>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</si>
  <si>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</si>
  <si>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</si>
  <si>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</si>
  <si>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</si>
  <si>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</si>
  <si>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</si>
  <si>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</si>
  <si>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</si>
  <si>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</si>
  <si>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</si>
  <si>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</si>
  <si>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</si>
  <si>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</si>
  <si>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</si>
  <si>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</si>
  <si>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</si>
  <si>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</si>
  <si>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</si>
  <si>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</si>
  <si>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</si>
  <si>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</si>
  <si>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</si>
  <si>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</si>
  <si>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</si>
  <si>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</si>
  <si>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</si>
  <si>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</si>
  <si>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</si>
  <si>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</si>
  <si>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</si>
  <si>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</si>
  <si>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</si>
  <si>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</si>
  <si>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</si>
  <si>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</si>
  <si>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</si>
  <si>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</si>
  <si>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</si>
  <si>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</si>
  <si>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</si>
  <si>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</si>
  <si>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</si>
  <si>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</si>
  <si>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</si>
  <si>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</si>
  <si>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</si>
  <si>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</si>
  <si>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</si>
  <si>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</si>
  <si>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</si>
  <si>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</si>
  <si>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</si>
  <si>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</si>
  <si>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</si>
  <si>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</si>
  <si>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</si>
  <si>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</si>
  <si>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</si>
  <si>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</si>
  <si>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</si>
  <si>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</si>
  <si>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</si>
  <si>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</si>
  <si>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</si>
  <si>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</si>
  <si>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</si>
  <si>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</si>
  <si>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</si>
  <si>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</si>
  <si>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</si>
  <si>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</si>
  <si>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</si>
  <si>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</si>
  <si>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</si>
  <si>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</si>
  <si>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</si>
  <si>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</si>
  <si>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</si>
  <si>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</si>
  <si>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</si>
  <si>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</si>
  <si>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</si>
  <si>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</si>
  <si>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</si>
  <si>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</si>
  <si>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</si>
  <si>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</si>
  <si>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</si>
  <si>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</si>
  <si>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</si>
  <si>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</si>
  <si>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</si>
  <si>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</si>
  <si>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</si>
  <si>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</si>
  <si>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</si>
  <si>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</si>
  <si>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</si>
  <si>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</si>
  <si>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</si>
  <si>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</si>
  <si>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</si>
  <si>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</si>
  <si>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</si>
  <si>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</si>
  <si>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</si>
  <si>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</si>
  <si>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</si>
  <si>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</si>
  <si>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</si>
  <si>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</si>
  <si>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</si>
  <si>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</si>
  <si>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</si>
  <si>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</si>
  <si>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</si>
  <si>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</si>
  <si>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</si>
  <si>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</si>
  <si>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</si>
  <si>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</si>
  <si>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</si>
  <si>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</si>
  <si>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</si>
  <si>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</si>
  <si>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</si>
  <si>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</si>
  <si>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</si>
  <si>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</si>
  <si>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</si>
  <si>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</si>
  <si>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</si>
  <si>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</si>
  <si>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</si>
  <si>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</si>
  <si>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</si>
  <si>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</si>
  <si>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</si>
  <si>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</si>
  <si>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</si>
  <si>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</si>
  <si>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</si>
  <si>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</si>
  <si>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</si>
  <si>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</si>
  <si>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</si>
  <si>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</si>
  <si>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</si>
  <si>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</si>
  <si>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</si>
  <si>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</si>
  <si>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</si>
  <si>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</si>
  <si>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</si>
  <si>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</si>
  <si>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</si>
  <si>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</si>
  <si>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</si>
  <si>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</si>
  <si>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</si>
  <si>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</si>
  <si>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</si>
  <si>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</si>
  <si>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</si>
  <si>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</si>
  <si>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</si>
  <si>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</si>
  <si>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</si>
  <si>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</si>
  <si>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</si>
  <si>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</si>
  <si>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</si>
  <si>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</si>
  <si>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</si>
  <si>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</si>
  <si>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</si>
  <si>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</si>
  <si>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</si>
  <si>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</si>
  <si>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</si>
  <si>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</si>
  <si>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</si>
  <si>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</si>
  <si>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</si>
  <si>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</si>
  <si>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</si>
  <si>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</si>
  <si>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</si>
  <si>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</si>
  <si>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</si>
  <si>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</si>
  <si>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</si>
  <si>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</si>
  <si>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</si>
  <si>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</si>
  <si>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</si>
  <si>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</si>
  <si>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</si>
  <si>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</si>
  <si>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</si>
  <si>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</si>
  <si>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</si>
  <si>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</si>
  <si>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</si>
  <si>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</si>
  <si>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</si>
  <si>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</si>
  <si>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</si>
  <si>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</si>
  <si>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</si>
  <si>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</si>
  <si>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</si>
  <si>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</si>
  <si>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</si>
  <si>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</si>
  <si>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</si>
  <si>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</si>
  <si>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</si>
  <si>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</si>
  <si>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</si>
  <si>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</si>
  <si>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</si>
  <si>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</si>
  <si>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</si>
  <si>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</si>
  <si>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</si>
  <si>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</si>
  <si>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</si>
  <si>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</si>
  <si>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</si>
  <si>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</si>
  <si>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</si>
  <si>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</si>
  <si>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</si>
  <si>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</si>
  <si>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</si>
  <si>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</si>
  <si>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</si>
  <si>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</si>
  <si>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</si>
  <si>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</si>
  <si>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</si>
  <si>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</si>
  <si>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</si>
  <si>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</si>
  <si>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</si>
  <si>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</si>
  <si>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</si>
  <si>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</si>
  <si>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</si>
  <si>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</si>
  <si>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</si>
  <si>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</si>
  <si>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</si>
  <si>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</si>
  <si>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</si>
  <si>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</si>
  <si>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</si>
  <si>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</si>
  <si>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</si>
  <si>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</si>
  <si>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</si>
  <si>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</si>
  <si>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</si>
  <si>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</si>
  <si>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</si>
  <si>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</si>
  <si>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</si>
  <si>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</si>
  <si>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</si>
  <si>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</si>
  <si>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</si>
  <si>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</si>
  <si>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</si>
  <si>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</si>
  <si>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</si>
  <si>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</si>
  <si>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</si>
  <si>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</si>
  <si>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</si>
  <si>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</si>
  <si>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</si>
  <si>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</si>
  <si>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</si>
  <si>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</si>
  <si>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</si>
  <si>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</si>
  <si>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</si>
  <si>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</si>
  <si>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</si>
  <si>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</si>
  <si>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</si>
  <si>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</si>
  <si>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</si>
  <si>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</si>
  <si>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</si>
  <si>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</si>
  <si>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</si>
  <si>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</si>
  <si>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</si>
  <si>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</si>
  <si>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</si>
  <si>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</si>
  <si>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</si>
  <si>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</si>
  <si>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</si>
  <si>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</si>
  <si>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</si>
  <si>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</si>
  <si>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</si>
  <si>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</si>
  <si>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</si>
  <si>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</si>
  <si>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</si>
  <si>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</si>
  <si>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</si>
  <si>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</si>
  <si>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</si>
  <si>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</si>
  <si>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</si>
  <si>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</si>
  <si>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</si>
  <si>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</si>
  <si>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</si>
  <si>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</si>
  <si>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</si>
  <si>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</si>
  <si>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</si>
  <si>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</si>
  <si>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</si>
  <si>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</si>
  <si>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</si>
  <si>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</si>
  <si>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</si>
  <si>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</si>
  <si>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</si>
  <si>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</si>
  <si>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</si>
  <si>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</si>
  <si>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</si>
  <si>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</si>
  <si>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</si>
  <si>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</si>
  <si>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</si>
  <si>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</si>
  <si>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</si>
  <si>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</si>
  <si>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</si>
  <si>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</si>
  <si>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</si>
  <si>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</si>
  <si>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</si>
  <si>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</si>
  <si>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</si>
  <si>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</si>
  <si>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</si>
  <si>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</si>
  <si>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</si>
  <si>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</si>
  <si>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</si>
  <si>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</si>
  <si>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</si>
  <si>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</si>
  <si>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</si>
  <si>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</si>
  <si>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</si>
  <si>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</si>
  <si>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</si>
  <si>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</si>
  <si>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</si>
  <si>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</si>
  <si>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</si>
  <si>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</si>
  <si>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</si>
  <si>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</si>
  <si>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</si>
  <si>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</si>
  <si>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</si>
  <si>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</si>
  <si>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</si>
  <si>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</si>
  <si>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</si>
  <si>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</si>
  <si>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</si>
  <si>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</si>
  <si>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</si>
  <si>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</si>
  <si>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</si>
  <si>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</si>
  <si>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</si>
  <si>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</si>
  <si>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</si>
  <si>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</si>
  <si>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</si>
  <si>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</si>
  <si>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</si>
  <si>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</si>
  <si>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</si>
  <si>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</si>
  <si>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</si>
  <si>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</si>
  <si>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</si>
  <si>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</si>
  <si>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</si>
  <si>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</si>
  <si>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</si>
  <si>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</si>
  <si>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</si>
  <si>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</si>
  <si>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</si>
  <si>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</si>
  <si>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</si>
  <si>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</si>
  <si>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</si>
  <si>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</si>
  <si>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</si>
  <si>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</si>
  <si>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</si>
  <si>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</si>
  <si>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</si>
  <si>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</si>
  <si>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</si>
  <si>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</si>
  <si>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</si>
  <si>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</si>
  <si>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</si>
  <si>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</si>
  <si>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</si>
  <si>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</si>
  <si>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</si>
  <si>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</si>
  <si>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</si>
  <si>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</si>
  <si>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</si>
  <si>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</si>
  <si>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</si>
  <si>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</si>
  <si>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</si>
  <si>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</si>
  <si>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</si>
  <si>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</si>
  <si>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</si>
  <si>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</si>
  <si>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</si>
  <si>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</si>
  <si>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</si>
  <si>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</si>
  <si>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</si>
  <si>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</si>
  <si>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</si>
  <si>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</si>
  <si>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</si>
  <si>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</si>
  <si>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</si>
  <si>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</si>
  <si>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</si>
  <si>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</si>
  <si>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</si>
  <si>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</si>
  <si>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</si>
  <si>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</si>
  <si>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</si>
  <si>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</si>
  <si>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</si>
  <si>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</si>
  <si>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</si>
  <si>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</si>
  <si>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</si>
  <si>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</si>
  <si>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</si>
  <si>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</si>
  <si>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</si>
  <si>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</si>
  <si>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</si>
  <si>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</si>
  <si>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</si>
  <si>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</si>
  <si>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</si>
  <si>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</si>
  <si>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</si>
  <si>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</si>
  <si>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</si>
  <si>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</si>
  <si>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</si>
  <si>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</si>
  <si>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</si>
  <si>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</si>
  <si>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</si>
  <si>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</si>
  <si>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</si>
  <si>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</si>
  <si>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</si>
  <si>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</si>
  <si>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</si>
  <si>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</si>
  <si>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</si>
  <si>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</si>
  <si>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</si>
  <si>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</si>
  <si>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</si>
  <si>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</si>
  <si>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</si>
  <si>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</si>
  <si>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</si>
  <si>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</si>
  <si>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</si>
  <si>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</si>
  <si>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</si>
  <si>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</si>
  <si>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</si>
  <si>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</si>
  <si>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</si>
  <si>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</si>
  <si>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</si>
  <si>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</si>
  <si>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</si>
  <si>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</si>
  <si>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</si>
  <si>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</si>
  <si>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</si>
  <si>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</si>
  <si>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</si>
  <si>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</si>
  <si>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</si>
  <si>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</si>
  <si>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</si>
  <si>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</si>
  <si>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</si>
  <si>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</si>
  <si>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</si>
  <si>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</si>
  <si>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</si>
  <si>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</si>
  <si>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</si>
  <si>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</si>
  <si>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</si>
  <si>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</si>
  <si>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</si>
  <si>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</si>
  <si>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</si>
  <si>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</si>
  <si>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</si>
  <si>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</si>
  <si>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</si>
  <si>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</si>
  <si>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</si>
  <si>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</si>
  <si>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</si>
  <si>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</si>
  <si>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</si>
  <si>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</si>
  <si>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</si>
  <si>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</si>
  <si>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</si>
  <si>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</si>
  <si>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</si>
  <si>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</si>
  <si>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</si>
  <si>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</si>
  <si>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</si>
  <si>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</si>
  <si>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</si>
  <si>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</si>
  <si>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</si>
  <si>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</si>
  <si>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</si>
  <si>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</si>
  <si>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</si>
  <si>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</si>
  <si>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</si>
  <si>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</si>
  <si>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</si>
  <si>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</si>
  <si>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</si>
  <si>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</si>
  <si>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</si>
  <si>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</si>
  <si>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</si>
  <si>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</si>
  <si>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</si>
  <si>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</si>
  <si>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</si>
  <si>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</si>
  <si>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</si>
  <si>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</si>
  <si>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</si>
  <si>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</si>
  <si>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</si>
  <si>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</si>
  <si>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</si>
  <si>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</si>
  <si>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</si>
  <si>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</si>
  <si>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</si>
  <si>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</si>
  <si>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</si>
  <si>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</si>
  <si>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</si>
  <si>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</si>
  <si>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</si>
  <si>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</si>
  <si>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</si>
  <si>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</si>
  <si>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</si>
  <si>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</si>
  <si>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</si>
  <si>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</si>
  <si>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</si>
  <si>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</si>
  <si>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</si>
  <si>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</si>
  <si>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</si>
  <si>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</si>
  <si>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</si>
  <si>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</si>
  <si>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</si>
  <si>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</si>
  <si>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</si>
  <si>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</si>
  <si>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</si>
  <si>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</si>
  <si>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</si>
  <si>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</si>
  <si>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</si>
  <si>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</si>
  <si>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</si>
  <si>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</si>
  <si>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</si>
  <si>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</si>
  <si>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</si>
  <si>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</si>
  <si>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</si>
  <si>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</si>
  <si>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</si>
  <si>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</si>
  <si>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</si>
  <si>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</si>
  <si>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</si>
  <si>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</si>
  <si>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</si>
  <si>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</si>
  <si>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</si>
  <si>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</si>
  <si>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</si>
  <si>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</si>
  <si>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</si>
  <si>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</si>
  <si>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</si>
  <si>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</si>
  <si>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</si>
  <si>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</si>
  <si>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</si>
  <si>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</si>
  <si>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</si>
  <si>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</si>
  <si>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</si>
  <si>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</si>
  <si>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</si>
  <si>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</si>
  <si>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</si>
  <si>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</si>
  <si>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</si>
  <si>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</si>
  <si>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</si>
  <si>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</si>
  <si>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</si>
  <si>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</si>
  <si>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</si>
  <si>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</si>
  <si>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</si>
  <si>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</si>
  <si>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</si>
  <si>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</si>
  <si>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</si>
  <si>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</si>
  <si>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</si>
  <si>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</si>
  <si>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</si>
  <si>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</si>
  <si>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</si>
  <si>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</si>
  <si>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</si>
  <si>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</si>
  <si>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</si>
  <si>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</si>
  <si>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</si>
  <si>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</si>
  <si>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</si>
  <si>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</si>
  <si>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</si>
  <si>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</si>
  <si>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</si>
  <si>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</si>
  <si>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</si>
  <si>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</si>
  <si>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</si>
  <si>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</si>
  <si>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</si>
  <si>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</si>
  <si>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</si>
  <si>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</si>
  <si>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</si>
  <si>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</si>
  <si>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</si>
  <si>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</si>
  <si>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</si>
  <si>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</si>
  <si>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</si>
  <si>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</si>
  <si>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</si>
  <si>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</si>
  <si>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</si>
  <si>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</si>
  <si>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</si>
  <si>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</si>
  <si>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</si>
  <si>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</si>
  <si>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</si>
  <si>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</si>
  <si>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</si>
  <si>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</si>
  <si>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</si>
  <si>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</si>
  <si>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</si>
  <si>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</si>
  <si>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</si>
  <si>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</si>
  <si>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</si>
  <si>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</si>
  <si>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</si>
  <si>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</si>
  <si>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</si>
  <si>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</si>
  <si>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</si>
  <si>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</si>
  <si>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</si>
  <si>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</si>
  <si>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</si>
  <si>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</si>
  <si>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</si>
  <si>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</si>
  <si>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</si>
  <si>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</si>
  <si>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</si>
  <si>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</si>
  <si>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</si>
  <si>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</si>
  <si>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</si>
  <si>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</si>
  <si>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</si>
  <si>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</si>
  <si>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</si>
  <si>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</si>
  <si>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</si>
  <si>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</si>
  <si>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</si>
  <si>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</si>
  <si>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</si>
  <si>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</si>
  <si>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</si>
  <si>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</si>
  <si>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</si>
  <si>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</si>
  <si>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</si>
  <si>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</si>
  <si>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</si>
  <si>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</si>
  <si>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</si>
  <si>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</si>
  <si>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</si>
  <si>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</si>
  <si>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</si>
  <si>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</si>
  <si>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</si>
  <si>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</si>
  <si>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</si>
  <si>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</si>
  <si>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</si>
  <si>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</si>
  <si>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</si>
  <si>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</si>
  <si>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</si>
  <si>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</si>
  <si>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</si>
  <si>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</si>
  <si>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</si>
  <si>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</si>
  <si>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</si>
  <si>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</si>
  <si>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</si>
  <si>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</si>
  <si>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</si>
  <si>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</si>
  <si>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</si>
  <si>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</si>
  <si>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</si>
  <si>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</si>
  <si>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</si>
  <si>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</si>
  <si>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</si>
  <si>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</si>
  <si>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</si>
  <si>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</si>
  <si>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</si>
  <si>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</si>
  <si>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</si>
  <si>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</si>
  <si>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</si>
  <si>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</si>
  <si>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</si>
  <si>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</si>
  <si>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</si>
  <si>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</si>
  <si>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</si>
  <si>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</si>
  <si>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</si>
  <si>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</si>
  <si>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</si>
  <si>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</si>
  <si>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</si>
  <si>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</si>
  <si>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</si>
  <si>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</si>
  <si>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</si>
  <si>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</si>
  <si>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</si>
  <si>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</si>
  <si>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</si>
  <si>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</si>
  <si>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</si>
  <si>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</si>
  <si>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</si>
  <si>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</si>
  <si>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</si>
  <si>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</si>
  <si>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</si>
  <si>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</si>
  <si>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</si>
  <si>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</si>
  <si>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</si>
  <si>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</si>
  <si>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</si>
  <si>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</si>
  <si>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</si>
  <si>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</si>
  <si>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</si>
  <si>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</si>
  <si>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</si>
  <si>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</si>
  <si>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</si>
  <si>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</si>
  <si>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</si>
  <si>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</si>
  <si>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</si>
  <si>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</si>
  <si>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</si>
  <si>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</si>
  <si>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</si>
  <si>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</si>
  <si>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</si>
  <si>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</si>
  <si>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</si>
  <si>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</si>
  <si>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</si>
  <si>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</si>
  <si>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</si>
  <si>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</si>
  <si>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</si>
  <si>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</si>
  <si>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</si>
  <si>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</si>
  <si>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</si>
  <si>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</si>
  <si>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</si>
  <si>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</si>
  <si>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</si>
  <si>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</si>
  <si>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</si>
  <si>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</si>
  <si>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</si>
  <si>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</si>
  <si>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</si>
  <si>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</si>
  <si>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</si>
  <si>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</si>
  <si>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</si>
  <si>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</si>
  <si>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</si>
  <si>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</si>
  <si>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</si>
  <si>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</si>
  <si>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</si>
  <si>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</si>
  <si>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</si>
  <si>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</si>
  <si>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</si>
  <si>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</si>
  <si>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</si>
  <si>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</si>
  <si>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</si>
  <si>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</si>
  <si>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</si>
  <si>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</si>
  <si>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</si>
  <si>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</si>
  <si>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</si>
  <si>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</si>
  <si>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</si>
  <si>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</si>
  <si>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</si>
  <si>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</si>
  <si>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</si>
  <si>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</si>
  <si>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</si>
  <si>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</si>
  <si>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</si>
  <si>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</si>
  <si>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</si>
  <si>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</si>
  <si>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</si>
  <si>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</si>
  <si>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</si>
  <si>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</si>
  <si>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</si>
  <si>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</si>
  <si>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</si>
  <si>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</si>
  <si>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</si>
  <si>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</si>
  <si>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</si>
  <si>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</si>
  <si>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</si>
  <si>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</si>
  <si>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</si>
  <si>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</si>
  <si>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</si>
  <si>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</si>
  <si>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</si>
  <si>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</si>
  <si>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</si>
  <si>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</si>
  <si>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</si>
  <si>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</si>
  <si>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</si>
  <si>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</si>
  <si>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</si>
  <si>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</si>
  <si>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</si>
  <si>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</si>
  <si>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</si>
  <si>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</si>
  <si>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</si>
  <si>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</si>
  <si>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</si>
  <si>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</si>
  <si>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</si>
  <si>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</si>
  <si>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</si>
  <si>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</si>
  <si>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</si>
  <si>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</si>
  <si>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</si>
  <si>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</si>
  <si>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</si>
  <si>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</si>
  <si>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</si>
  <si>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</si>
  <si>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</si>
  <si>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</si>
  <si>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</si>
  <si>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</si>
  <si>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</si>
  <si>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</si>
  <si>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</si>
  <si>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</si>
  <si>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</si>
  <si>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</si>
  <si>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</si>
  <si>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</si>
  <si>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</si>
  <si>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</si>
  <si>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</si>
  <si>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</si>
  <si>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</si>
  <si>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</si>
  <si>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</si>
  <si>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</si>
  <si>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</si>
  <si>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</si>
  <si>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</si>
  <si>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</si>
  <si>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</si>
  <si>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</si>
  <si>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</si>
  <si>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</si>
  <si>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</si>
  <si>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</si>
  <si>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</si>
  <si>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</si>
  <si>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</si>
  <si>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</si>
  <si>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</si>
  <si>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</si>
  <si>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</si>
  <si>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</si>
  <si>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</si>
  <si>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</si>
  <si>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</si>
  <si>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</si>
  <si>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</si>
  <si>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</si>
  <si>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</si>
  <si>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</si>
  <si>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</si>
  <si>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</si>
  <si>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</si>
  <si>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</si>
  <si>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</si>
  <si>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</si>
  <si>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</si>
  <si>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</si>
  <si>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</si>
  <si>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</si>
  <si>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</si>
  <si>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</si>
  <si>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</si>
  <si>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</si>
  <si>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</si>
  <si>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</si>
  <si>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</si>
  <si>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</si>
  <si>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</si>
  <si>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</si>
  <si>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</si>
  <si>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</si>
  <si>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</si>
  <si>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</si>
  <si>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</si>
  <si>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</si>
  <si>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</si>
  <si>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</si>
  <si>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</si>
  <si>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</si>
  <si>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</si>
  <si>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</si>
  <si>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</si>
  <si>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</si>
  <si>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</si>
  <si>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</si>
  <si>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</si>
  <si>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</si>
  <si>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</si>
  <si>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</si>
  <si>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</si>
  <si>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</si>
  <si>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</si>
  <si>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</si>
  <si>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</si>
  <si>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</si>
  <si>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</si>
  <si>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</si>
  <si>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</si>
  <si>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</si>
  <si>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</si>
  <si>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</si>
  <si>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</si>
  <si>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</si>
  <si>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</si>
  <si>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</si>
  <si>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</si>
  <si>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</si>
  <si>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</si>
  <si>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</si>
  <si>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</si>
  <si>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</si>
  <si>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</si>
  <si>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</si>
  <si>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</si>
  <si>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</si>
  <si>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</si>
  <si>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</si>
  <si>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</si>
  <si>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</si>
  <si>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</si>
  <si>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</si>
  <si>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</si>
  <si>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</si>
  <si>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</si>
  <si>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</si>
  <si>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</si>
  <si>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</si>
  <si>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</si>
  <si>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</si>
  <si>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</si>
  <si>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</si>
  <si>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</si>
  <si>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</si>
  <si>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</si>
  <si>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</si>
  <si>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</si>
  <si>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</si>
  <si>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</si>
  <si>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</si>
  <si>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</si>
  <si>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</si>
  <si>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</si>
  <si>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</si>
  <si>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</si>
  <si>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</si>
  <si>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</si>
  <si>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</si>
  <si>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</si>
  <si>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</si>
  <si>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</si>
  <si>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</si>
  <si>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</si>
  <si>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</si>
  <si>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</si>
  <si>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</si>
  <si>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</si>
  <si>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</si>
  <si>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</si>
  <si>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</si>
  <si>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</si>
  <si>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</si>
  <si>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</si>
  <si>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</si>
  <si>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</si>
  <si>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</si>
  <si>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</si>
  <si>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</si>
  <si>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</si>
  <si>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</si>
  <si>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</si>
  <si>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</si>
  <si>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</si>
  <si>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</si>
  <si>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</si>
  <si>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</si>
  <si>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</si>
  <si>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</si>
  <si>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</si>
  <si>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</si>
  <si>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</si>
  <si>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</si>
  <si>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</si>
  <si>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</si>
  <si>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</si>
  <si>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</si>
  <si>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</si>
  <si>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</si>
  <si>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</si>
  <si>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</si>
  <si>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</si>
  <si>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</si>
  <si>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</si>
  <si>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</si>
  <si>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</si>
  <si>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</si>
  <si>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</si>
  <si>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</si>
  <si>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</si>
  <si>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</si>
  <si>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</si>
  <si>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</si>
  <si>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</si>
  <si>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</si>
  <si>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</si>
  <si>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</si>
  <si>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</si>
  <si>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</si>
  <si>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</si>
  <si>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</si>
  <si>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</si>
  <si>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</si>
  <si>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</si>
  <si>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</si>
  <si>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</si>
  <si>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</si>
  <si>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</si>
  <si>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</si>
  <si>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</si>
  <si>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</si>
  <si>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</si>
  <si>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</si>
  <si>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</si>
  <si>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</si>
  <si>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</si>
  <si>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</si>
  <si>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</si>
  <si>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</si>
  <si>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</si>
  <si>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</si>
  <si>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</si>
  <si>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</si>
  <si>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</si>
  <si>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</si>
  <si>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</si>
  <si>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</si>
  <si>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</si>
  <si>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</si>
  <si>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</si>
  <si>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</si>
  <si>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</si>
  <si>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</si>
  <si>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</si>
  <si>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</si>
  <si>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</si>
  <si>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</si>
  <si>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</si>
  <si>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</si>
  <si>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</si>
  <si>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</si>
  <si>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</si>
  <si>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</si>
  <si>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</si>
  <si>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</si>
  <si>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</si>
  <si>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</si>
  <si>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</si>
  <si>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</si>
  <si>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</si>
  <si>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</si>
  <si>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</si>
  <si>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</si>
  <si>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</si>
  <si>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</si>
  <si>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</si>
  <si>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</si>
  <si>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</si>
  <si>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</si>
  <si>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</si>
  <si>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</si>
  <si>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</si>
  <si>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</si>
  <si>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</si>
  <si>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</si>
  <si>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</si>
  <si>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</si>
  <si>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</si>
  <si>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</si>
  <si>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</si>
  <si>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</si>
  <si>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</si>
  <si>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</si>
  <si>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</si>
  <si>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</si>
  <si>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</si>
  <si>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</si>
  <si>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</si>
  <si>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</si>
  <si>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</si>
  <si>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</si>
  <si>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</si>
  <si>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</si>
  <si>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</si>
  <si>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</si>
  <si>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</si>
  <si>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</si>
  <si>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</si>
  <si>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</si>
  <si>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</si>
  <si>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</si>
  <si>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</si>
  <si>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</si>
  <si>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</si>
  <si>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</si>
  <si>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</si>
  <si>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</si>
  <si>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</si>
  <si>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</si>
  <si>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</si>
  <si>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</si>
  <si>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</si>
  <si>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</si>
  <si>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</si>
  <si>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</si>
  <si>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</si>
  <si>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</si>
  <si>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</si>
  <si>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</si>
  <si>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</si>
  <si>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</si>
  <si>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</si>
  <si>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</si>
  <si>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</si>
  <si>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</si>
  <si>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</si>
  <si>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</si>
  <si>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</si>
  <si>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</si>
  <si>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</si>
  <si>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</si>
  <si>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</si>
  <si>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</si>
  <si>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</si>
  <si>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</si>
  <si>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</si>
  <si>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</si>
  <si>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</si>
  <si>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</si>
  <si>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</si>
  <si>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</si>
  <si>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</si>
  <si>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</si>
  <si>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</si>
  <si>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</si>
  <si>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</si>
  <si>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</si>
  <si>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</si>
  <si>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</si>
  <si>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</si>
  <si>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</si>
  <si>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</si>
  <si>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</si>
  <si>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</si>
  <si>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</si>
  <si>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</si>
  <si>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</si>
  <si>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</si>
  <si>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</si>
  <si>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</si>
  <si>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</si>
  <si>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</si>
  <si>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</si>
  <si>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</si>
  <si>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</si>
  <si>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</si>
  <si>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</si>
  <si>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</si>
  <si>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</si>
  <si>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</si>
  <si>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</si>
  <si>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</si>
  <si>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</si>
  <si>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</si>
  <si>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</si>
  <si>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</si>
  <si>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</si>
  <si>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</si>
  <si>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</si>
  <si>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</si>
  <si>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</si>
  <si>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</si>
  <si>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</si>
  <si>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</si>
  <si>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</si>
  <si>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</si>
  <si>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</si>
  <si>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</si>
  <si>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</si>
  <si>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</si>
  <si>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</si>
  <si>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</si>
  <si>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</si>
  <si>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</si>
  <si>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</si>
  <si>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</si>
  <si>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</si>
  <si>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</si>
  <si>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</si>
  <si>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</si>
  <si>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</si>
  <si>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</si>
  <si>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</si>
  <si>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</si>
  <si>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</si>
  <si>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</si>
  <si>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</si>
  <si>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</si>
  <si>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</si>
  <si>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</si>
  <si>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</si>
  <si>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</si>
  <si>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</si>
  <si>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</si>
  <si>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</si>
  <si>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</si>
  <si>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</si>
  <si>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</si>
  <si>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</si>
  <si>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</si>
  <si>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</si>
  <si>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</si>
  <si>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</si>
  <si>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</si>
  <si>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</si>
  <si>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</si>
  <si>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</si>
  <si>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</si>
  <si>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</si>
  <si>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</si>
  <si>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</si>
  <si>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</si>
  <si>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</si>
  <si>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</si>
  <si>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</si>
  <si>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</si>
  <si>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</si>
  <si>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</si>
  <si>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</si>
  <si>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</si>
  <si>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</si>
  <si>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</si>
  <si>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</si>
  <si>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</si>
  <si>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</si>
  <si>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</si>
  <si>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</si>
  <si>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</si>
  <si>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</si>
  <si>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</si>
  <si>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</si>
  <si>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</si>
  <si>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</si>
  <si>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</si>
  <si>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</si>
  <si>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</si>
  <si>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</si>
  <si>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</si>
  <si>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</si>
  <si>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</si>
  <si>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</si>
  <si>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</si>
  <si>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</si>
  <si>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</si>
  <si>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</si>
  <si>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</si>
  <si>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</si>
  <si>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</si>
  <si>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</si>
  <si>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</si>
  <si>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</si>
  <si>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</si>
  <si>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</si>
  <si>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</si>
  <si>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</si>
  <si>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</si>
  <si>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</si>
  <si>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</si>
  <si>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</si>
  <si>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</si>
  <si>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</si>
  <si>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</si>
  <si>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</si>
  <si>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</si>
  <si>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</si>
  <si>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</si>
  <si>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</si>
  <si>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</si>
  <si>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</si>
  <si>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</si>
  <si>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</si>
  <si>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</si>
  <si>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</si>
  <si>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</si>
  <si>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</si>
  <si>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</si>
  <si>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</si>
  <si>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</si>
  <si>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</si>
  <si>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</si>
  <si>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</si>
  <si>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</si>
  <si>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</si>
  <si>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</si>
  <si>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</si>
  <si>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</si>
  <si>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</si>
  <si>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</si>
  <si>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</si>
  <si>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</si>
  <si>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</si>
  <si>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</si>
  <si>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</si>
  <si>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</si>
  <si>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</si>
  <si>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</si>
  <si>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</si>
  <si>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</si>
  <si>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</si>
  <si>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</si>
  <si>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</si>
  <si>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</si>
  <si>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</si>
  <si>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</si>
  <si>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</si>
  <si>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</si>
  <si>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</si>
  <si>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</si>
  <si>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</si>
  <si>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</si>
  <si>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</si>
  <si>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</si>
  <si>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</si>
  <si>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</si>
  <si>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</si>
  <si>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</si>
  <si>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</si>
  <si>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</si>
  <si>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</si>
  <si>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</si>
  <si>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</si>
  <si>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</si>
  <si>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</si>
  <si>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</si>
  <si>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</si>
  <si>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</si>
  <si>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</si>
  <si>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</si>
  <si>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</si>
  <si>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</si>
  <si>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</si>
  <si>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</si>
  <si>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</si>
  <si>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</si>
  <si>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</si>
  <si>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</si>
  <si>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</si>
  <si>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</si>
  <si>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</si>
  <si>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</si>
  <si>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</si>
  <si>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</si>
  <si>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</si>
  <si>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</si>
  <si>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</si>
  <si>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</si>
  <si>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</si>
  <si>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</si>
  <si>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</si>
  <si>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</si>
  <si>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</si>
  <si>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</si>
  <si>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</si>
  <si>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</si>
  <si>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</si>
  <si>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</si>
  <si>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</si>
  <si>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</si>
  <si>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</si>
  <si>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</si>
  <si>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</si>
  <si>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</si>
  <si>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</si>
  <si>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</si>
  <si>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</si>
  <si>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</si>
  <si>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</si>
  <si>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</si>
  <si>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</si>
  <si>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</si>
  <si>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</si>
  <si>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</si>
  <si>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</si>
  <si>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</si>
  <si>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</si>
  <si>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</si>
  <si>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</si>
  <si>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</si>
  <si>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</si>
  <si>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</si>
  <si>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</si>
  <si>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</si>
  <si>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</si>
  <si>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</si>
  <si>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</si>
  <si>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</si>
  <si>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</si>
  <si>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</si>
  <si>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</si>
  <si>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</si>
  <si>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</si>
  <si>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</si>
  <si>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</si>
  <si>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</si>
  <si>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</si>
  <si>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</si>
  <si>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</si>
  <si>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</si>
  <si>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</si>
  <si>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</si>
  <si>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</si>
  <si>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</si>
  <si>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</si>
  <si>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</si>
  <si>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</si>
  <si>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</si>
  <si>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</si>
  <si>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</si>
  <si>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</si>
  <si>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</si>
  <si>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</si>
  <si>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</si>
  <si>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</si>
  <si>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</si>
  <si>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</si>
  <si>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</si>
  <si>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</si>
  <si>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</si>
  <si>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</si>
  <si>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</si>
  <si>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</si>
  <si>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</si>
  <si>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</si>
  <si>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</si>
  <si>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</si>
  <si>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</si>
  <si>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</si>
  <si>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</si>
  <si>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</si>
  <si>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</si>
  <si>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</si>
  <si>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</si>
  <si>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</si>
  <si>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</si>
  <si>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</si>
  <si>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</si>
  <si>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</si>
  <si>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</si>
  <si>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</si>
  <si>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</si>
  <si>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</si>
  <si>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</si>
  <si>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</si>
  <si>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</si>
  <si>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</si>
  <si>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</si>
  <si>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</si>
  <si>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</si>
  <si>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</si>
  <si>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</si>
  <si>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</si>
  <si>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</si>
  <si>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</si>
  <si>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</si>
  <si>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</si>
  <si>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</si>
  <si>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</si>
  <si>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</si>
  <si>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</si>
  <si>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</si>
  <si>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</si>
  <si>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</si>
  <si>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</si>
  <si>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</si>
  <si>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</si>
  <si>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</si>
  <si>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</si>
  <si>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</si>
  <si>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</si>
  <si>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</si>
  <si>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</si>
  <si>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</si>
  <si>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</si>
  <si>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</si>
  <si>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</si>
  <si>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</si>
  <si>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</si>
  <si>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</si>
  <si>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</si>
  <si>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</si>
  <si>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</si>
  <si>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</si>
  <si>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</si>
  <si>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</si>
  <si>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</si>
  <si>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</si>
  <si>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</si>
  <si>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</si>
  <si>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</si>
  <si>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</si>
  <si>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</si>
  <si>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</si>
  <si>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</si>
  <si>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</si>
  <si>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</si>
  <si>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</si>
  <si>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</si>
  <si>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</si>
  <si>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</si>
  <si>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</si>
  <si>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</si>
  <si>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</si>
  <si>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</si>
  <si>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</si>
  <si>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</si>
  <si>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</si>
  <si>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</si>
  <si>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</si>
  <si>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</si>
  <si>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</si>
  <si>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</si>
  <si>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</si>
  <si>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</si>
  <si>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</si>
  <si>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</si>
  <si>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</si>
  <si>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</si>
  <si>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</si>
  <si>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</si>
  <si>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</si>
  <si>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</si>
  <si>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</si>
  <si>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</si>
  <si>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</si>
  <si>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</si>
  <si>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</si>
  <si>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</si>
  <si>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</si>
  <si>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</si>
  <si>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</si>
  <si>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</si>
  <si>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</si>
  <si>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</si>
  <si>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</si>
  <si>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</si>
  <si>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</si>
  <si>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</si>
  <si>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</si>
  <si>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</si>
  <si>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</si>
  <si>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</si>
  <si>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</si>
  <si>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</si>
  <si>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</si>
  <si>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</si>
  <si>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</si>
  <si>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</si>
  <si>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</si>
  <si>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</si>
  <si>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</si>
  <si>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</si>
  <si>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</si>
  <si>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</si>
  <si>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</si>
  <si>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</si>
  <si>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</si>
  <si>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</si>
  <si>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</si>
  <si>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</si>
  <si>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</si>
  <si>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</si>
  <si>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</si>
  <si>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</si>
  <si>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</si>
  <si>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</si>
  <si>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</si>
  <si>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</si>
  <si>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</si>
  <si>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</si>
  <si>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</si>
  <si>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</si>
  <si>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</si>
  <si>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</si>
  <si>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</si>
  <si>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</si>
  <si>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</si>
  <si>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</si>
  <si>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</si>
  <si>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</si>
  <si>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</si>
  <si>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</si>
  <si>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</si>
  <si>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</si>
  <si>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</si>
  <si>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</si>
  <si>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</si>
  <si>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</si>
  <si>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</si>
  <si>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</si>
  <si>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</si>
  <si>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</si>
  <si>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</si>
  <si>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</si>
  <si>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</si>
  <si>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</si>
  <si>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</si>
  <si>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</si>
  <si>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</si>
  <si>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</si>
  <si>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</si>
  <si>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</si>
  <si>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</si>
  <si>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</si>
  <si>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</si>
  <si>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</si>
  <si>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</si>
  <si>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</si>
  <si>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</si>
  <si>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</si>
  <si>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</si>
  <si>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</si>
  <si>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</si>
  <si>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</si>
  <si>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</si>
  <si>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</si>
  <si>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</si>
  <si>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</si>
  <si>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</si>
  <si>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</si>
  <si>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</si>
  <si>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</si>
  <si>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</si>
  <si>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</si>
  <si>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</si>
  <si>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</si>
  <si>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</si>
  <si>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</si>
  <si>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</si>
  <si>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</si>
  <si>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</si>
  <si>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</si>
  <si>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</si>
  <si>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</si>
  <si>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</si>
  <si>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</si>
  <si>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</si>
  <si>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</si>
  <si>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</si>
  <si>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</si>
  <si>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</si>
  <si>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</si>
  <si>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</si>
  <si>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</si>
  <si>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</si>
  <si>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</si>
  <si>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</si>
  <si>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</si>
  <si>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</si>
  <si>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</si>
  <si>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</si>
  <si>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</si>
  <si>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</si>
  <si>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</si>
  <si>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</si>
  <si>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</si>
  <si>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</si>
  <si>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</si>
  <si>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</si>
  <si>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</si>
  <si>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</si>
  <si>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</si>
  <si>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</si>
  <si>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</si>
  <si>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</si>
  <si>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</si>
  <si>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</si>
  <si>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</si>
  <si>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</si>
  <si>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</si>
  <si>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</si>
  <si>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</si>
  <si>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</si>
  <si>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</si>
  <si>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</si>
  <si>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</si>
  <si>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</si>
  <si>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</si>
  <si>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</si>
  <si>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</si>
  <si>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</si>
  <si>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</si>
  <si>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</si>
  <si>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</si>
  <si>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</si>
  <si>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</si>
  <si>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</si>
  <si>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</si>
  <si>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</si>
  <si>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</si>
  <si>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</si>
  <si>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</si>
  <si>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</si>
  <si>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</si>
  <si>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</si>
  <si>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</si>
  <si>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</si>
  <si>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</si>
  <si>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</si>
  <si>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</si>
  <si>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</si>
  <si>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</si>
  <si>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</si>
  <si>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</si>
  <si>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</si>
  <si>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</si>
  <si>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</si>
  <si>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</si>
  <si>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</si>
  <si>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</si>
  <si>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</si>
  <si>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</si>
  <si>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</si>
  <si>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</si>
  <si>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</si>
  <si>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</si>
  <si>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</si>
  <si>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</si>
  <si>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</si>
  <si>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</si>
  <si>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</si>
  <si>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</si>
  <si>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</si>
  <si>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</si>
  <si>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</si>
  <si>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</si>
  <si>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</si>
  <si>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</si>
  <si>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</si>
  <si>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</si>
  <si>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</si>
  <si>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</si>
  <si>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</si>
  <si>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</si>
  <si>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</si>
  <si>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</si>
  <si>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</si>
  <si>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</si>
  <si>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</si>
  <si>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</si>
  <si>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</si>
  <si>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</si>
  <si>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</si>
  <si>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</si>
  <si>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</si>
  <si>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</si>
  <si>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</si>
  <si>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</si>
  <si>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</si>
  <si>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</si>
  <si>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</si>
  <si>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</si>
  <si>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</si>
  <si>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</si>
  <si>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</si>
  <si>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</si>
  <si>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</si>
  <si>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</si>
  <si>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</si>
  <si>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</si>
  <si>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</si>
  <si>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</si>
  <si>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</si>
  <si>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</si>
  <si>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</si>
  <si>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</si>
  <si>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</si>
  <si>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</si>
  <si>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</si>
  <si>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</si>
  <si>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</si>
  <si>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</si>
  <si>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</si>
  <si>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</si>
  <si>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</si>
  <si>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</si>
  <si>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</si>
  <si>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</si>
  <si>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</si>
  <si>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</si>
  <si>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</si>
  <si>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</si>
  <si>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</si>
  <si>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</si>
  <si>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</si>
  <si>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</si>
  <si>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</si>
  <si>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</si>
  <si>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</si>
  <si>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</si>
  <si>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</si>
  <si>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</si>
  <si>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</si>
  <si>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</si>
  <si>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</si>
  <si>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</si>
  <si>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</si>
  <si>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</si>
  <si>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</si>
  <si>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</si>
  <si>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</si>
  <si>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</si>
  <si>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</si>
  <si>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</si>
  <si>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</si>
  <si>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</si>
  <si>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</si>
  <si>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</si>
  <si>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</si>
  <si>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</si>
  <si>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</si>
  <si>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</si>
  <si>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</si>
  <si>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</si>
  <si>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</si>
  <si>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</si>
  <si>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</si>
  <si>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</si>
  <si>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</si>
  <si>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</si>
  <si>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</si>
  <si>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</si>
  <si>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</si>
  <si>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</si>
  <si>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</si>
  <si>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</si>
  <si>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</si>
  <si>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</si>
  <si>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</si>
  <si>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</si>
  <si>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</si>
  <si>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</si>
  <si>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</si>
  <si>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</si>
  <si>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</si>
  <si>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</si>
  <si>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</si>
  <si>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</si>
  <si>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</si>
  <si>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</si>
  <si>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</si>
  <si>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</si>
  <si>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</si>
  <si>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</si>
  <si>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</si>
  <si>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</si>
  <si>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</si>
  <si>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</si>
  <si>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</si>
  <si>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</si>
  <si>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</si>
  <si>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</si>
  <si>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</si>
  <si>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</si>
  <si>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</si>
  <si>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</si>
  <si>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</si>
  <si>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</si>
  <si>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</si>
  <si>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</si>
  <si>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</si>
  <si>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</si>
  <si>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</si>
  <si>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</si>
  <si>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</si>
  <si>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</si>
  <si>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</si>
  <si>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</si>
  <si>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</si>
  <si>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</si>
  <si>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</si>
  <si>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</si>
  <si>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</si>
  <si>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</si>
  <si>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</si>
  <si>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</si>
  <si>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</si>
  <si>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</si>
  <si>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</si>
  <si>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</si>
  <si>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</si>
  <si>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</si>
  <si>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</si>
  <si>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</si>
  <si>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</si>
  <si>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</si>
  <si>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</si>
  <si>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</si>
  <si>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</si>
  <si>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</si>
  <si>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</si>
  <si>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</si>
  <si>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</si>
  <si>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</si>
  <si>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</si>
  <si>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</si>
  <si>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</si>
  <si>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</si>
  <si>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</si>
  <si>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</si>
  <si>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</si>
  <si>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</si>
  <si>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</si>
  <si>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</si>
  <si>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</si>
  <si>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</si>
  <si>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</si>
  <si>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</si>
  <si>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</si>
  <si>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</si>
  <si>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</si>
  <si>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</si>
  <si>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</si>
  <si>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</si>
  <si>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</si>
  <si>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</si>
  <si>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</si>
  <si>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</si>
  <si>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</si>
  <si>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</si>
  <si>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</si>
  <si>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</si>
  <si>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</si>
  <si>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</si>
  <si>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</si>
  <si>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</si>
  <si>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</si>
  <si>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</si>
  <si>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</si>
  <si>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</si>
  <si>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</si>
  <si>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</si>
  <si>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</si>
  <si>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</si>
  <si>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</si>
  <si>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</si>
  <si>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</si>
  <si>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</si>
  <si>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</si>
  <si>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</si>
  <si>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</si>
  <si>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</si>
  <si>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</si>
  <si>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</si>
  <si>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</si>
  <si>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</si>
  <si>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</si>
  <si>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</si>
  <si>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</si>
  <si>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</si>
  <si>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</si>
  <si>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</si>
  <si>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</si>
  <si>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</si>
  <si>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</si>
  <si>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</si>
  <si>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</si>
  <si>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</si>
  <si>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</si>
  <si>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</si>
  <si>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</si>
  <si>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</si>
  <si>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</si>
  <si>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</si>
  <si>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</si>
  <si>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</si>
  <si>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</si>
  <si>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</si>
  <si>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</si>
  <si>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</si>
  <si>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</si>
  <si>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</si>
  <si>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</si>
  <si>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</si>
  <si>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</si>
  <si>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</si>
  <si>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</si>
  <si>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</si>
  <si>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</si>
  <si>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</si>
  <si>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</si>
  <si>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</si>
  <si>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</si>
  <si>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</si>
  <si>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</si>
  <si>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</si>
  <si>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</si>
  <si>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</si>
  <si>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</si>
  <si>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</si>
  <si>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</si>
  <si>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</si>
  <si>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</si>
  <si>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</si>
  <si>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</si>
  <si>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</si>
  <si>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</si>
  <si>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</si>
  <si>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</si>
  <si>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</si>
  <si>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</si>
  <si>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</si>
  <si>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</si>
  <si>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</si>
  <si>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</si>
  <si>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</si>
  <si>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</si>
  <si>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</si>
  <si>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</si>
  <si>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</si>
  <si>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</si>
  <si>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</si>
  <si>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</si>
  <si>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</si>
  <si>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</si>
  <si>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</si>
  <si>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</si>
  <si>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</si>
  <si>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</si>
  <si>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</si>
  <si>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</si>
  <si>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</si>
  <si>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</si>
  <si>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</si>
  <si>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</si>
  <si>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</si>
  <si>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</si>
  <si>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</si>
  <si>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</si>
  <si>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</si>
  <si>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</si>
  <si>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</si>
  <si>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</si>
  <si>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</si>
  <si>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</si>
  <si>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</si>
  <si>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</si>
  <si>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</si>
  <si>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</si>
  <si>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</si>
  <si>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</si>
  <si>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</si>
  <si>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</si>
  <si>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</si>
  <si>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</si>
  <si>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</si>
  <si>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</si>
  <si>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</si>
  <si>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</si>
  <si>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</si>
  <si>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</si>
  <si>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</si>
  <si>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</si>
  <si>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</si>
  <si>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</si>
  <si>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</si>
  <si>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</si>
  <si>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</si>
  <si>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</si>
  <si>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</si>
  <si>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</si>
  <si>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</si>
  <si>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</si>
  <si>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</si>
  <si>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</si>
  <si>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</si>
  <si>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</si>
  <si>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</si>
  <si>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</si>
  <si>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</si>
  <si>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</si>
  <si>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</si>
  <si>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</si>
  <si>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</si>
  <si>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</si>
  <si>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</si>
  <si>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</si>
  <si>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</si>
  <si>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</si>
  <si>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</si>
  <si>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</si>
  <si>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</si>
  <si>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</si>
  <si>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</si>
  <si>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</si>
  <si>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</si>
  <si>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</si>
  <si>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</si>
  <si>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</si>
  <si>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</si>
  <si>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</si>
  <si>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</si>
  <si>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</si>
  <si>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</si>
  <si>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</si>
  <si>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</si>
  <si>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</si>
  <si>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</si>
  <si>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</si>
  <si>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</si>
  <si>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</si>
  <si>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</si>
  <si>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</si>
  <si>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</si>
  <si>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</si>
  <si>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</si>
  <si>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</si>
  <si>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</si>
  <si>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</si>
  <si>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</si>
  <si>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</si>
  <si>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</si>
  <si>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</si>
  <si>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</si>
  <si>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</si>
  <si>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</si>
  <si>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</si>
  <si>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</si>
  <si>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</si>
  <si>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</si>
  <si>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</si>
  <si>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</si>
  <si>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</si>
  <si>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</si>
  <si>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</si>
  <si>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</si>
  <si>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</si>
  <si>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</si>
  <si>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</si>
  <si>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</si>
  <si>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</si>
  <si>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</si>
  <si>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</si>
  <si>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</si>
  <si>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</si>
  <si>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</si>
  <si>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</si>
  <si>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</si>
  <si>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</si>
  <si>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</si>
  <si>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</si>
  <si>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</si>
  <si>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</si>
  <si>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</si>
  <si>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</si>
  <si>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</si>
  <si>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</si>
  <si>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</si>
  <si>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</si>
  <si>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</si>
  <si>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</si>
  <si>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</si>
  <si>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</si>
  <si>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</si>
  <si>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</si>
  <si>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</si>
  <si>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</si>
  <si>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</si>
  <si>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</si>
  <si>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</si>
  <si>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</si>
  <si>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</si>
  <si>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</si>
  <si>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</si>
  <si>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</si>
  <si>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</si>
  <si>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</si>
  <si>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</si>
  <si>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</si>
  <si>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</si>
  <si>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</si>
  <si>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</si>
  <si>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</si>
  <si>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</si>
  <si>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</si>
  <si>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</si>
  <si>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</si>
  <si>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</si>
  <si>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</si>
  <si>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</si>
  <si>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</si>
  <si>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</si>
  <si>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</si>
  <si>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</si>
  <si>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</si>
  <si>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</si>
  <si>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</si>
  <si>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</si>
  <si>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</si>
  <si>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</si>
  <si>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</si>
  <si>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</si>
  <si>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</si>
  <si>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</si>
  <si>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</si>
  <si>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</si>
  <si>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</si>
  <si>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</si>
  <si>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</si>
  <si>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</si>
  <si>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</si>
  <si>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</si>
  <si>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</si>
  <si>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</si>
  <si>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</si>
  <si>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</si>
  <si>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</si>
  <si>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</si>
  <si>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</si>
  <si>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</si>
  <si>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</si>
  <si>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</si>
  <si>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</si>
  <si>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</si>
  <si>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</si>
  <si>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</si>
  <si>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</si>
  <si>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</si>
  <si>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</si>
  <si>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</si>
  <si>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</si>
  <si>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</si>
  <si>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</si>
  <si>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</si>
  <si>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</si>
  <si>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</si>
  <si>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</si>
  <si>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</si>
  <si>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</si>
  <si>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</si>
  <si>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</si>
  <si>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</si>
  <si>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</si>
  <si>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</si>
  <si>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</si>
  <si>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</si>
  <si>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</si>
  <si>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</si>
  <si>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</si>
  <si>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</si>
  <si>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</si>
  <si>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</si>
  <si>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</si>
  <si>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</si>
  <si>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</si>
  <si>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</si>
  <si>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</si>
  <si>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</si>
  <si>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</si>
  <si>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</si>
  <si>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</si>
  <si>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</si>
  <si>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</si>
  <si>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</si>
  <si>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</si>
  <si>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</si>
  <si>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</si>
  <si>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</si>
  <si>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</si>
  <si>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</si>
  <si>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</si>
  <si>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</si>
  <si>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</si>
  <si>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</si>
  <si>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</si>
  <si>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</si>
  <si>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</si>
  <si>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</si>
  <si>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</si>
  <si>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</si>
  <si>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</si>
  <si>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</si>
  <si>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</si>
  <si>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</si>
  <si>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</si>
  <si>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</si>
  <si>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</si>
  <si>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</si>
  <si>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</si>
  <si>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</si>
  <si>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</si>
  <si>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</si>
  <si>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</si>
  <si>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</si>
  <si>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</si>
  <si>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</si>
  <si>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</si>
  <si>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</si>
  <si>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</si>
  <si>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</si>
  <si>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</si>
  <si>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</si>
  <si>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</si>
  <si>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</si>
  <si>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</si>
  <si>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</si>
  <si>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</si>
  <si>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</si>
  <si>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</si>
  <si>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</si>
  <si>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</si>
  <si>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</si>
  <si>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</si>
  <si>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</si>
  <si>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</si>
  <si>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</si>
  <si>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</si>
  <si>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</si>
  <si>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</si>
  <si>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</si>
  <si>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</si>
  <si>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</si>
  <si>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</si>
  <si>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</si>
  <si>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</si>
  <si>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</si>
  <si>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</si>
  <si>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</si>
  <si>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</si>
  <si>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</si>
  <si>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</si>
  <si>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</si>
  <si>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</si>
  <si>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</si>
  <si>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</si>
  <si>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</si>
  <si>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</si>
  <si>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</si>
  <si>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</si>
  <si>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</si>
  <si>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</si>
  <si>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</si>
  <si>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</si>
  <si>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</si>
  <si>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</si>
  <si>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</si>
  <si>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</si>
  <si>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</si>
  <si>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</si>
  <si>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</si>
  <si>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</si>
  <si>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</si>
  <si>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</si>
  <si>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</si>
  <si>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</si>
  <si>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</si>
  <si>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</si>
  <si>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</si>
  <si>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</si>
  <si>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</si>
  <si>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</si>
  <si>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</si>
  <si>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</si>
  <si>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</si>
  <si>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</si>
  <si>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</si>
  <si>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</si>
  <si>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</si>
  <si>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</si>
  <si>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</si>
  <si>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</si>
  <si>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</si>
  <si>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</si>
  <si>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</si>
  <si>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</si>
  <si>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</si>
  <si>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</si>
  <si>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</si>
  <si>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</si>
  <si>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</si>
  <si>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</si>
  <si>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</si>
  <si>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</si>
  <si>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</si>
  <si>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</si>
  <si>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</si>
  <si>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</si>
  <si>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</si>
  <si>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</si>
  <si>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</si>
  <si>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</si>
  <si>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</si>
  <si>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</si>
  <si>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</si>
  <si>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</si>
  <si>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</si>
  <si>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</si>
  <si>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</si>
  <si>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</si>
  <si>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</si>
  <si>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</si>
  <si>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</si>
  <si>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</si>
  <si>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</si>
  <si>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</si>
  <si>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</si>
  <si>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</si>
  <si>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</si>
  <si>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</si>
  <si>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</si>
  <si>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</si>
  <si>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</si>
  <si>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</si>
  <si>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</si>
  <si>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</si>
  <si>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</si>
  <si>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</si>
  <si>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</si>
  <si>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</si>
  <si>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</si>
  <si>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</si>
  <si>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</si>
  <si>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</si>
  <si>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</si>
  <si>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</si>
  <si>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</si>
  <si>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</si>
  <si>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</si>
  <si>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</si>
  <si>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</si>
  <si>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</si>
  <si>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</si>
  <si>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</si>
  <si>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</si>
  <si>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</si>
  <si>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</si>
  <si>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</si>
  <si>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</si>
  <si>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</si>
  <si>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</si>
  <si>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</si>
  <si>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</si>
  <si>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</si>
  <si>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</si>
  <si>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</si>
  <si>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</si>
  <si>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</si>
  <si>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</si>
  <si>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</si>
  <si>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</si>
  <si>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</si>
  <si>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</si>
  <si>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</si>
  <si>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</si>
  <si>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</si>
  <si>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</si>
  <si>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</si>
  <si>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</si>
  <si>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</si>
  <si>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</si>
  <si>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</si>
  <si>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</si>
  <si>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</si>
  <si>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</si>
  <si>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</si>
  <si>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</si>
  <si>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</si>
  <si>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</si>
  <si>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</si>
  <si>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</si>
  <si>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</si>
  <si>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</si>
  <si>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</si>
  <si>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</si>
  <si>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</si>
  <si>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</si>
  <si>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</si>
  <si>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</si>
  <si>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</si>
  <si>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</si>
  <si>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</si>
  <si>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</si>
  <si>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</si>
  <si>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</si>
  <si>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</si>
  <si>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</si>
  <si>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</si>
  <si>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</si>
  <si>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</si>
  <si>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</si>
  <si>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</si>
  <si>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</si>
  <si>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</si>
  <si>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</si>
  <si>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</si>
  <si>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</si>
  <si>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</si>
  <si>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</si>
  <si>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</si>
  <si>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</si>
  <si>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</si>
  <si>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</si>
  <si>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</si>
  <si>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</si>
  <si>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</si>
  <si>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</si>
  <si>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</si>
  <si>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</si>
  <si>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</si>
  <si>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</si>
  <si>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</si>
  <si>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</si>
  <si>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</si>
  <si>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</si>
  <si>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</si>
  <si>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</si>
  <si>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</si>
  <si>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</si>
  <si>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</si>
  <si>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</si>
  <si>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</si>
  <si>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</si>
  <si>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</si>
  <si>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</si>
  <si>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</si>
  <si>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</si>
  <si>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</si>
  <si>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</si>
  <si>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</si>
  <si>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</si>
  <si>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</si>
  <si>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</si>
  <si>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</si>
  <si>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</si>
  <si>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</si>
  <si>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</si>
  <si>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</si>
  <si>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</si>
  <si>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</si>
  <si>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</si>
  <si>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</si>
  <si>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</si>
  <si>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</si>
  <si>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</si>
  <si>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</si>
  <si>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</si>
  <si>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</si>
  <si>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</si>
  <si>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</si>
  <si>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</si>
  <si>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</si>
  <si>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</si>
  <si>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</si>
  <si>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</si>
  <si>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</si>
  <si>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</si>
  <si>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</si>
  <si>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</si>
  <si>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</si>
  <si>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</si>
  <si>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</si>
  <si>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</si>
  <si>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</si>
  <si>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</si>
  <si>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</si>
  <si>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</si>
  <si>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</si>
  <si>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</si>
  <si>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</si>
  <si>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</si>
  <si>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</si>
  <si>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</si>
  <si>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</si>
  <si>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</si>
  <si>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</si>
  <si>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</si>
  <si>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</si>
  <si>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</si>
  <si>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</si>
  <si>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</si>
  <si>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</si>
  <si>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</si>
  <si>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</si>
  <si>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</si>
  <si>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</si>
  <si>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</si>
  <si>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</si>
  <si>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</si>
  <si>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</si>
  <si>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</si>
  <si>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</si>
  <si>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</si>
  <si>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</si>
  <si>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</si>
  <si>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</si>
  <si>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</si>
  <si>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</si>
  <si>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</si>
  <si>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</si>
  <si>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</si>
  <si>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</si>
  <si>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</si>
  <si>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</si>
  <si>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</si>
  <si>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</si>
  <si>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</si>
  <si>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</si>
  <si>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</si>
  <si>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</si>
  <si>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</si>
  <si>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</si>
  <si>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</si>
  <si>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</si>
  <si>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</si>
  <si>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</si>
  <si>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</si>
  <si>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</si>
  <si>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</si>
  <si>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</si>
  <si>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</si>
  <si>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</si>
  <si>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</si>
  <si>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</si>
  <si>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</si>
  <si>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</si>
  <si>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</si>
  <si>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</si>
  <si>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</si>
  <si>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</si>
  <si>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</si>
  <si>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</si>
  <si>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</si>
  <si>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</si>
  <si>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</si>
  <si>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</si>
  <si>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</si>
  <si>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</si>
  <si>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</si>
  <si>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</si>
  <si>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</si>
  <si>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</si>
  <si>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</si>
  <si>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</si>
  <si>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</si>
  <si>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</si>
  <si>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</si>
  <si>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</si>
  <si>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</si>
  <si>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</si>
  <si>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</si>
  <si>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</si>
  <si>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</si>
  <si>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</si>
  <si>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</si>
  <si>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</si>
  <si>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</si>
  <si>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</si>
  <si>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</si>
  <si>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</si>
  <si>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</si>
  <si>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</si>
  <si>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</si>
  <si>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</si>
  <si>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</si>
  <si>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</si>
  <si>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</si>
  <si>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</si>
  <si>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</si>
  <si>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</si>
  <si>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</si>
  <si>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</si>
  <si>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</si>
  <si>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</si>
  <si>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</si>
  <si>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</si>
  <si>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</si>
  <si>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</si>
  <si>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</si>
  <si>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</si>
  <si>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</si>
  <si>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</si>
  <si>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</si>
  <si>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</si>
  <si>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</si>
  <si>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</si>
  <si>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</si>
  <si>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</si>
  <si>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</si>
  <si>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</si>
  <si>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</si>
  <si>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</si>
  <si>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</si>
  <si>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</si>
  <si>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</si>
  <si>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</si>
  <si>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</si>
  <si>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</si>
  <si>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</si>
  <si>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</si>
  <si>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</si>
  <si>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</si>
  <si>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</si>
  <si>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</si>
  <si>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</si>
  <si>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</si>
  <si>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</si>
  <si>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</si>
  <si>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</si>
  <si>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</si>
  <si>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</si>
  <si>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</si>
  <si>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</si>
  <si>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</si>
  <si>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</si>
  <si>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</si>
  <si>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</si>
  <si>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</si>
  <si>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</si>
  <si>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</si>
  <si>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</si>
  <si>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</si>
  <si>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</si>
  <si>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</si>
  <si>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</si>
  <si>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</si>
  <si>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</si>
  <si>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</si>
  <si>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</si>
  <si>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</si>
  <si>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</si>
  <si>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</si>
  <si>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</si>
  <si>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</si>
  <si>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</si>
  <si>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</si>
  <si>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</si>
  <si>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</si>
  <si>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</si>
  <si>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</si>
  <si>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</si>
  <si>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</si>
  <si>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</si>
  <si>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</si>
  <si>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</si>
  <si>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</si>
  <si>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</si>
  <si>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</si>
  <si>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</si>
  <si>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</si>
  <si>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</si>
  <si>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</si>
  <si>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</si>
  <si>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</si>
  <si>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</si>
  <si>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</si>
  <si>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</si>
  <si>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</si>
  <si>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</si>
  <si>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</si>
  <si>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</si>
  <si>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</si>
  <si>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</si>
  <si>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</si>
  <si>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</si>
  <si>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</si>
  <si>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</si>
  <si>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</si>
  <si>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</si>
  <si>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</si>
  <si>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</si>
  <si>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</si>
  <si>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</si>
  <si>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</si>
  <si>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</si>
  <si>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</si>
  <si>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</si>
  <si>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</si>
  <si>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</si>
  <si>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</si>
  <si>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</si>
  <si>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</si>
  <si>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</si>
  <si>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</si>
  <si>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</si>
  <si>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</si>
  <si>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</si>
  <si>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</si>
  <si>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</si>
  <si>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</si>
  <si>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</si>
  <si>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</si>
  <si>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</si>
  <si>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</si>
  <si>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</si>
  <si>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</si>
  <si>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</si>
  <si>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</si>
  <si>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</si>
  <si>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</si>
  <si>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</si>
  <si>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</si>
  <si>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</si>
  <si>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</si>
  <si>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</si>
  <si>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</si>
  <si>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</si>
  <si>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</si>
  <si>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</si>
  <si>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</si>
  <si>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</si>
  <si>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</si>
  <si>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</si>
  <si>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</si>
  <si>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</si>
  <si>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</si>
  <si>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</si>
  <si>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</si>
  <si>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</si>
  <si>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</si>
  <si>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</si>
  <si>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</si>
  <si>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</si>
  <si>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</si>
  <si>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</si>
  <si>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</si>
  <si>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</si>
  <si>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</si>
  <si>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</si>
  <si>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</si>
  <si>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</si>
  <si>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</si>
  <si>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</si>
  <si>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</si>
  <si>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</si>
  <si>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</si>
  <si>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</si>
  <si>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</si>
  <si>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</si>
  <si>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</si>
  <si>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</si>
  <si>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</si>
  <si>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</si>
  <si>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</si>
  <si>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</si>
  <si>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</si>
  <si>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</si>
  <si>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</si>
  <si>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</si>
  <si>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</si>
  <si>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</si>
  <si>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</si>
  <si>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</si>
  <si>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</si>
  <si>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</si>
  <si>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</si>
  <si>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</si>
  <si>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</si>
  <si>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</si>
  <si>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</si>
  <si>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</si>
  <si>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</si>
  <si>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</si>
  <si>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</si>
  <si>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</si>
  <si>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</si>
  <si>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</si>
  <si>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</si>
  <si>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</si>
  <si>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</si>
  <si>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</si>
  <si>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</si>
  <si>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</si>
  <si>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</si>
  <si>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</si>
  <si>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</si>
  <si>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</si>
  <si>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</si>
  <si>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</si>
  <si>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</si>
  <si>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</si>
  <si>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</si>
  <si>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</si>
  <si>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</si>
  <si>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</si>
  <si>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</si>
  <si>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</si>
  <si>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</si>
  <si>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</si>
  <si>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</si>
  <si>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</si>
  <si>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</si>
  <si>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</si>
  <si>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</si>
  <si>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</si>
  <si>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</si>
  <si>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</si>
  <si>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</si>
  <si>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</si>
  <si>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</si>
  <si>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</si>
  <si>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</si>
  <si>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</si>
  <si>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</si>
  <si>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</si>
  <si>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</si>
  <si>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</si>
  <si>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</si>
  <si>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</si>
  <si>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</si>
  <si>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</si>
  <si>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</si>
  <si>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</si>
  <si>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</si>
  <si>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</si>
  <si>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</si>
  <si>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</si>
  <si>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</si>
  <si>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</si>
  <si>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</si>
  <si>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</si>
  <si>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</si>
  <si>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</si>
  <si>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</si>
  <si>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</si>
  <si>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</si>
  <si>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</si>
  <si>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</si>
  <si>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</si>
  <si>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</si>
  <si>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</si>
  <si>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</si>
  <si>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</si>
  <si>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</si>
  <si>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</si>
  <si>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</si>
  <si>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</si>
  <si>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</si>
  <si>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</si>
  <si>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</si>
  <si>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</si>
  <si>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</si>
  <si>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</si>
  <si>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</si>
  <si>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</si>
  <si>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</si>
  <si>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</si>
  <si>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</si>
  <si>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</si>
  <si>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</si>
  <si>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</si>
  <si>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</si>
  <si>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</si>
  <si>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</si>
  <si>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</si>
  <si>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</si>
  <si>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</si>
  <si>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</si>
  <si>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</si>
  <si>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</si>
  <si>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</si>
  <si>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</si>
  <si>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</si>
  <si>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</si>
  <si>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</si>
  <si>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</si>
  <si>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</si>
  <si>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</si>
  <si>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</si>
  <si>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</si>
  <si>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</si>
  <si>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</si>
  <si>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</si>
  <si>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</si>
  <si>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</si>
  <si>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</si>
  <si>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</si>
  <si>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</si>
  <si>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</si>
  <si>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</si>
  <si>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</si>
  <si>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</si>
  <si>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</si>
  <si>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</si>
  <si>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</si>
  <si>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</si>
  <si>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</si>
  <si>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</si>
  <si>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</si>
  <si>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</si>
  <si>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</si>
  <si>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</si>
  <si>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</si>
  <si>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</si>
  <si>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</si>
  <si>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</si>
  <si>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</si>
  <si>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</si>
  <si>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</si>
  <si>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</si>
  <si>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</si>
  <si>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</si>
  <si>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</si>
  <si>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</si>
  <si>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</si>
  <si>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</si>
  <si>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</si>
  <si>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</si>
  <si>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</si>
  <si>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</si>
  <si>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</si>
  <si>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</si>
  <si>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</si>
  <si>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</si>
  <si>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</si>
  <si>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</si>
  <si>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</si>
  <si>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</si>
  <si>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</si>
  <si>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</si>
  <si>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</si>
  <si>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</si>
  <si>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</si>
  <si>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</si>
  <si>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</si>
  <si>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</si>
  <si>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</si>
  <si>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</si>
  <si>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</si>
  <si>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</si>
  <si>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</si>
  <si>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</si>
  <si>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</si>
  <si>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</si>
  <si>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</si>
  <si>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</si>
  <si>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</si>
  <si>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</si>
  <si>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</si>
  <si>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</si>
  <si>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</si>
  <si>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</si>
  <si>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</si>
  <si>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</si>
  <si>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</si>
  <si>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</si>
  <si>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</si>
  <si>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</si>
  <si>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</si>
  <si>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</si>
  <si>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</si>
  <si>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</si>
  <si>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</si>
  <si>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</si>
  <si>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</si>
  <si>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</si>
  <si>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</si>
  <si>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</si>
  <si>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</si>
  <si>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</si>
  <si>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</si>
  <si>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</si>
  <si>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</si>
  <si>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</si>
  <si>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</si>
  <si>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</si>
  <si>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</si>
  <si>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</si>
  <si>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</si>
  <si>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</si>
  <si>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</si>
  <si>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</si>
  <si>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</si>
  <si>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</si>
  <si>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</si>
  <si>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</si>
  <si>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</si>
  <si>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</si>
  <si>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</si>
  <si>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</si>
  <si>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</si>
  <si>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</si>
  <si>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</si>
  <si>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</si>
  <si>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</si>
  <si>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</si>
  <si>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</si>
  <si>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</si>
  <si>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</si>
  <si>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</si>
  <si>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</si>
  <si>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</si>
  <si>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</si>
  <si>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</si>
  <si>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</si>
  <si>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</si>
  <si>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</si>
  <si>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</si>
  <si>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</si>
  <si>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</si>
  <si>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</si>
  <si>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</si>
  <si>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</si>
  <si>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</si>
  <si>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</si>
  <si>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</si>
  <si>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</si>
  <si>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</si>
  <si>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</si>
  <si>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</si>
  <si>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</si>
  <si>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</si>
  <si>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</si>
  <si>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</si>
  <si>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</si>
  <si>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</si>
  <si>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</si>
  <si>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</si>
  <si>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</si>
  <si>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</si>
  <si>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</si>
  <si>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</si>
  <si>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</si>
  <si>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</si>
  <si>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</si>
  <si>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</si>
  <si>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</si>
  <si>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</si>
  <si>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</si>
  <si>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</si>
  <si>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</si>
  <si>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</si>
  <si>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</si>
  <si>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</si>
  <si>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</si>
  <si>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</si>
  <si>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</si>
  <si>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</si>
  <si>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</si>
  <si>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</si>
  <si>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</si>
  <si>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</si>
  <si>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</si>
  <si>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</si>
  <si>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</si>
  <si>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</si>
  <si>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</si>
  <si>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</si>
  <si>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</si>
  <si>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</si>
  <si>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</si>
  <si>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</si>
  <si>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</si>
  <si>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</si>
  <si>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</si>
  <si>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</si>
  <si>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</si>
  <si>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</si>
  <si>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</si>
  <si>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</si>
  <si>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</si>
  <si>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</si>
  <si>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</si>
  <si>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</si>
  <si>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</si>
  <si>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</si>
  <si>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</si>
  <si>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</si>
  <si>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</si>
  <si>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</si>
  <si>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</si>
  <si>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</si>
  <si>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</si>
  <si>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</si>
  <si>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</si>
  <si>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</si>
  <si>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</si>
  <si>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</si>
  <si>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</si>
  <si>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</si>
  <si>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</si>
  <si>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</si>
  <si>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</si>
  <si>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</si>
  <si>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</si>
  <si>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</si>
  <si>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</si>
  <si>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</si>
  <si>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</si>
  <si>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</si>
  <si>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</si>
  <si>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</si>
  <si>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</si>
  <si>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</si>
  <si>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</si>
  <si>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</si>
  <si>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</si>
  <si>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</si>
  <si>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</si>
  <si>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</si>
  <si>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</si>
  <si>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</si>
  <si>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</si>
  <si>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</si>
  <si>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</si>
  <si>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</si>
  <si>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</si>
  <si>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</si>
  <si>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</si>
  <si>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</si>
  <si>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</si>
  <si>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</si>
  <si>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</si>
  <si>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</si>
  <si>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</si>
  <si>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</si>
  <si>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</si>
  <si>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</si>
  <si>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</si>
  <si>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</si>
  <si>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</si>
  <si>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</si>
  <si>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</si>
  <si>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</si>
  <si>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</si>
  <si>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</si>
  <si>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</si>
  <si>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</si>
  <si>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</si>
  <si>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</si>
  <si>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</si>
  <si>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</si>
  <si>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</si>
  <si>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</si>
  <si>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</si>
  <si>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</si>
  <si>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</si>
  <si>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</si>
  <si>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</si>
  <si>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</si>
  <si>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</si>
  <si>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</si>
  <si>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</si>
  <si>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</si>
  <si>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</si>
  <si>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</si>
  <si>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</si>
  <si>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</si>
  <si>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</si>
  <si>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</si>
  <si>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</si>
  <si>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</si>
  <si>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</si>
  <si>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</si>
  <si>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</si>
  <si>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</si>
  <si>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</si>
  <si>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</si>
  <si>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</si>
  <si>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</si>
  <si>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</si>
  <si>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</si>
  <si>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</si>
  <si>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</si>
  <si>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</si>
  <si>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</si>
  <si>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</si>
  <si>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</si>
  <si>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</si>
  <si>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</si>
  <si>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</si>
  <si>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</si>
  <si>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</si>
  <si>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</si>
  <si>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</si>
  <si>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</si>
  <si>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</si>
  <si>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</si>
  <si>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</si>
  <si>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</si>
  <si>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</si>
  <si>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</si>
  <si>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</si>
  <si>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</si>
  <si>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</si>
  <si>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</si>
  <si>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</si>
  <si>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</si>
  <si>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</si>
  <si>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</si>
  <si>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</si>
  <si>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</si>
  <si>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</si>
  <si>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</si>
  <si>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</si>
  <si>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</si>
  <si>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</si>
  <si>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</si>
  <si>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</si>
  <si>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</si>
  <si>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</si>
  <si>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</si>
  <si>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</si>
  <si>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</si>
  <si>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</si>
  <si>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</si>
  <si>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</si>
  <si>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</si>
  <si>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</si>
  <si>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</si>
  <si>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</si>
  <si>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</si>
  <si>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</si>
  <si>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</si>
  <si>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</si>
  <si>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</si>
  <si>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</si>
  <si>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</si>
  <si>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</si>
  <si>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</si>
  <si>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</si>
  <si>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</si>
  <si>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</si>
  <si>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</si>
  <si>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</si>
  <si>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</si>
  <si>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</si>
  <si>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</si>
  <si>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</si>
  <si>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</si>
  <si>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</si>
  <si>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</si>
  <si>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</si>
  <si>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</si>
  <si>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</si>
  <si>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</si>
  <si>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</si>
  <si>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</si>
  <si>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</si>
  <si>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</si>
  <si>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</si>
  <si>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</si>
  <si>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</si>
  <si>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</si>
  <si>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</si>
  <si>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</si>
  <si>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</si>
  <si>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</si>
  <si>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</si>
  <si>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</si>
  <si>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</si>
  <si>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</si>
  <si>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</si>
  <si>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</si>
  <si>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</si>
  <si>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</si>
  <si>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</si>
  <si>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</si>
  <si>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</si>
  <si>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</si>
  <si>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</si>
  <si>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</si>
  <si>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</si>
  <si>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</si>
  <si>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</si>
  <si>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</si>
  <si>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</si>
  <si>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</si>
  <si>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</si>
  <si>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</si>
  <si>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</si>
  <si>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</si>
  <si>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</si>
  <si>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</si>
  <si>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</si>
  <si>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</si>
  <si>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</si>
  <si>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</si>
  <si>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</si>
  <si>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</si>
  <si>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</si>
  <si>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</si>
  <si>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</si>
  <si>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</si>
  <si>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</si>
  <si>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</si>
  <si>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</si>
  <si>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</si>
  <si>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</si>
  <si>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</si>
  <si>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</si>
  <si>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</si>
  <si>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</si>
  <si>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</si>
  <si>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</si>
  <si>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</si>
  <si>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</si>
  <si>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</si>
  <si>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</si>
  <si>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</si>
  <si>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</si>
  <si>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</si>
  <si>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</si>
  <si>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</si>
  <si>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</si>
  <si>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</si>
  <si>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</si>
  <si>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</si>
  <si>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</si>
  <si>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</si>
  <si>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</si>
  <si>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</si>
  <si>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</si>
  <si>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</si>
  <si>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</si>
  <si>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</si>
  <si>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</si>
  <si>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</si>
  <si>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</si>
  <si>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</si>
  <si>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</si>
  <si>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</si>
  <si>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</si>
  <si>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</si>
  <si>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</si>
  <si>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</si>
  <si>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</si>
  <si>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</si>
  <si>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</si>
  <si>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</si>
  <si>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</si>
  <si>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</si>
  <si>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</si>
  <si>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</si>
  <si>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</si>
  <si>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</si>
  <si>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</si>
  <si>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</si>
  <si>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</si>
  <si>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</si>
  <si>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</si>
  <si>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</si>
  <si>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</si>
  <si>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</si>
  <si>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</si>
  <si>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</si>
  <si>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</si>
  <si>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</si>
  <si>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</si>
  <si>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</si>
  <si>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</si>
  <si>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</si>
  <si>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</si>
  <si>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</si>
  <si>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</si>
  <si>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</si>
  <si>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</si>
  <si>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</si>
  <si>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</si>
  <si>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</si>
  <si>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</si>
  <si>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</si>
  <si>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</si>
  <si>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</si>
  <si>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</si>
  <si>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</si>
  <si>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</si>
  <si>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</si>
  <si>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</si>
  <si>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</si>
  <si>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</si>
  <si>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</si>
  <si>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</si>
  <si>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</si>
  <si>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</si>
  <si>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</si>
  <si>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</si>
  <si>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</si>
  <si>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</si>
  <si>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</si>
  <si>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</si>
  <si>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</si>
  <si>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</si>
  <si>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</si>
  <si>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</si>
  <si>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</si>
  <si>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</si>
  <si>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</si>
  <si>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</si>
  <si>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</si>
  <si>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</si>
  <si>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</si>
  <si>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</si>
  <si>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</si>
  <si>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</si>
  <si>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</si>
  <si>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</si>
  <si>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</si>
  <si>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1907 SVEUČILIŠTE U ZAGREBU - FAKULTET POLITIČKIH ZNANOSTI</t>
  </si>
  <si>
    <t>26.09.2022.</t>
  </si>
  <si>
    <t>Katarina Bedeković Cvrlja</t>
  </si>
  <si>
    <t>01 4642 118</t>
  </si>
  <si>
    <t>HRVATSKA ZAKLADA ZA ZNANOST (52209)</t>
  </si>
  <si>
    <t>LEGITIMULT</t>
  </si>
  <si>
    <t>EDUMAKE, CREATIVE EUROPE INNOVATIVE LAB (EU), VRT, Vlaamse Radio- en Televisieomroeporganisatie, 2023.-2025.</t>
  </si>
  <si>
    <t>LEGITIMULT, HORIZON-CL2-2021-DEMOCRACY-01 (EU), Accademia Europea di Bolzano (ITA), 2023.-2025.</t>
  </si>
  <si>
    <t>EurOMo12, DG CONNECT (EU), UNIVERSITY OF SALZBURG, 2023.</t>
  </si>
  <si>
    <t>EDUMAKE, CREATIVE EUROPE INNOVATIVE LAB (EU)</t>
  </si>
  <si>
    <t>VRT, Vlaamse Radio- en Televisieomroeporganisatie</t>
  </si>
  <si>
    <t>EDUMAKE</t>
  </si>
  <si>
    <t>Accademia Europea di Bolzano (ITA)</t>
  </si>
  <si>
    <t>LEGITIMULT, HORIZON-CL2-2021-DEMOCRACY-01 (EU)</t>
  </si>
  <si>
    <t>EurOMo12, DG CONNECT (EU)</t>
  </si>
  <si>
    <t>UNIVERSITY OF SALZBURG</t>
  </si>
  <si>
    <t>PATRAPO, Jean Monnet, Erasmus+ (EU), Fulda University of applied sciences, Germany, 2023.</t>
  </si>
  <si>
    <t>EurOMo12</t>
  </si>
  <si>
    <t>EurOMo13</t>
  </si>
  <si>
    <t>EurOMo14</t>
  </si>
  <si>
    <t>EurOMo15</t>
  </si>
  <si>
    <t>EurOMo16</t>
  </si>
  <si>
    <t>Fulda University of applied sciences, Germany</t>
  </si>
  <si>
    <t>PATRAPO, Jean Monnet, Erasmus+ (EU)</t>
  </si>
  <si>
    <t>PATRAPO JMN</t>
  </si>
  <si>
    <t>katarina.bedekovic-cvrlja@fpzg.hr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</si>
</sst>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4" fillId="0" borderId="1" xfId="18" applyNumberFormat="1" applyFont="1" applyAlignment="1" applyProtection="1">
      <alignment horizontal="center" vertical="center"/>
      <protection locked="0"/>
    </xf>
    <xf numFmtId="0" fontId="24" fillId="0" borderId="1" xfId="18" quotePrefix="1" applyNumberFormat="1" applyFont="1" applyFill="1" applyProtection="1">
      <alignment horizontal="right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3" t="s">
        <v>5277</v>
      </c>
      <c r="D3" s="354"/>
      <c r="E3" s="355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6" t="s">
        <v>5278</v>
      </c>
      <c r="D4" s="357"/>
      <c r="E4" s="35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6" t="s">
        <v>5279</v>
      </c>
      <c r="D5" s="357"/>
      <c r="E5" s="358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6" t="s">
        <v>5280</v>
      </c>
      <c r="D6" s="357"/>
      <c r="E6" s="358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6" t="s">
        <v>5302</v>
      </c>
      <c r="D7" s="357"/>
      <c r="E7" s="358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3" t="s">
        <v>5270</v>
      </c>
      <c r="C9" s="362"/>
      <c r="D9" s="362"/>
      <c r="E9" s="36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3" t="s">
        <v>3</v>
      </c>
      <c r="C11" s="362"/>
      <c r="D11" s="362"/>
      <c r="E11" s="36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9" t="s">
        <v>5082</v>
      </c>
      <c r="C13" s="360"/>
      <c r="D13" s="360"/>
      <c r="E13" s="360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8317864.1799999997</v>
      </c>
      <c r="D16" s="107">
        <f>+D17+D18</f>
        <v>6757900.4199999999</v>
      </c>
      <c r="E16" s="107">
        <f>+E17+E18</f>
        <v>4563390.91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8317252</v>
      </c>
      <c r="D17" s="110">
        <f>+'A.1 PRIHODI'!D30</f>
        <v>6757276</v>
      </c>
      <c r="E17" s="110">
        <f>+'A.1 PRIHODI'!D44</f>
        <v>4562754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612.17999999999995</v>
      </c>
      <c r="D18" s="110">
        <f>+'A.1 PRIHODI'!D33</f>
        <v>624.41999999999996</v>
      </c>
      <c r="E18" s="110">
        <f>+'A.1 PRIHODI'!D47</f>
        <v>636.91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8317864.1799999997</v>
      </c>
      <c r="D19" s="114">
        <f>+D20+D21</f>
        <v>6757900.4199999999</v>
      </c>
      <c r="E19" s="114">
        <f>+E20+E21</f>
        <v>4563390.91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5025045</v>
      </c>
      <c r="D20" s="116">
        <f>+'A.2 RASHODI'!D22</f>
        <v>5083921</v>
      </c>
      <c r="E20" s="116">
        <f>+'A.2 RASHODI'!D39</f>
        <v>4511716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3292819.18</v>
      </c>
      <c r="D21" s="116">
        <f>+'A.2 RASHODI'!D30</f>
        <v>1673979.42</v>
      </c>
      <c r="E21" s="116">
        <f>+'A.2 RASHODI'!D47</f>
        <v>51674.91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0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1"/>
      <c r="C23" s="362"/>
      <c r="D23" s="362"/>
      <c r="E23" s="36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3" t="s">
        <v>5085</v>
      </c>
      <c r="C24" s="362"/>
      <c r="D24" s="362"/>
      <c r="E24" s="36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959465</v>
      </c>
      <c r="D29" s="115">
        <f>+'Unos prijenosa'!D13</f>
        <v>959465</v>
      </c>
      <c r="E29" s="115">
        <f>+'Unos prijenosa'!D21</f>
        <v>959465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-959465</v>
      </c>
      <c r="D30" s="119">
        <f>+'Unos prijenosa'!D15</f>
        <v>-959465</v>
      </c>
      <c r="E30" s="120">
        <f>+'Unos prijenosa'!D23</f>
        <v>-959465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1"/>
      <c r="C32" s="362"/>
      <c r="D32" s="362"/>
      <c r="E32" s="36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3" t="s">
        <v>5270</v>
      </c>
      <c r="C55" s="362"/>
      <c r="D55" s="362"/>
      <c r="E55" s="36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3" t="s">
        <v>3</v>
      </c>
      <c r="C57" s="362"/>
      <c r="D57" s="362"/>
      <c r="E57" s="36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9" t="s">
        <v>5082</v>
      </c>
      <c r="C59" s="360"/>
      <c r="D59" s="360"/>
      <c r="E59" s="360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62670947.664210007</v>
      </c>
      <c r="D62" s="107">
        <f>+D63+D64</f>
        <v>50917400.714489996</v>
      </c>
      <c r="E62" s="107">
        <f>+E63+E64</f>
        <v>34382868.811395004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62666335.194000006</v>
      </c>
      <c r="D63" s="110">
        <f t="shared" ref="D63:E63" si="3">+D17*7.5345</f>
        <v>50912696.022</v>
      </c>
      <c r="E63" s="110">
        <f t="shared" si="3"/>
        <v>34378070.013000004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4612.4702099999995</v>
      </c>
      <c r="D64" s="110">
        <f t="shared" ref="D64:E67" si="4">+D18*7.5345</f>
        <v>4704.6924900000004</v>
      </c>
      <c r="E64" s="110">
        <f t="shared" si="4"/>
        <v>4798.7983949999998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62670947.664210007</v>
      </c>
      <c r="D65" s="114">
        <f>+D66+D67</f>
        <v>50917400.714490004</v>
      </c>
      <c r="E65" s="114">
        <f>+E66+E67</f>
        <v>34382868.811394997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37861201.552500002</v>
      </c>
      <c r="D66" s="110">
        <f t="shared" si="4"/>
        <v>38304802.774500005</v>
      </c>
      <c r="E66" s="110">
        <f t="shared" si="4"/>
        <v>33993524.202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24809746.111710001</v>
      </c>
      <c r="D67" s="110">
        <f t="shared" si="4"/>
        <v>12612597.939990001</v>
      </c>
      <c r="E67" s="110">
        <f t="shared" si="4"/>
        <v>389344.60939500004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0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61"/>
      <c r="C69" s="362"/>
      <c r="D69" s="362"/>
      <c r="E69" s="36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3" t="s">
        <v>5085</v>
      </c>
      <c r="C70" s="362"/>
      <c r="D70" s="362"/>
      <c r="E70" s="36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7229089.0425000004</v>
      </c>
      <c r="D75" s="110">
        <f t="shared" si="9"/>
        <v>7229089.0425000004</v>
      </c>
      <c r="E75" s="110">
        <f t="shared" si="9"/>
        <v>7229089.0425000004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-7229089.0425000004</v>
      </c>
      <c r="D76" s="110">
        <f t="shared" si="10"/>
        <v>-7229089.0425000004</v>
      </c>
      <c r="E76" s="110">
        <f t="shared" si="10"/>
        <v>-7229089.0425000004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61"/>
      <c r="C78" s="362"/>
      <c r="D78" s="362"/>
      <c r="E78" s="36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7" t="s">
        <v>5115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8" t="s">
        <v>236</v>
      </c>
      <c r="C4" s="369"/>
      <c r="D4" s="370" t="s">
        <v>1711</v>
      </c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2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8" t="s">
        <v>236</v>
      </c>
      <c r="C15" s="369"/>
      <c r="D15" s="370" t="s">
        <v>1782</v>
      </c>
      <c r="E15" s="371"/>
      <c r="F15" s="371"/>
      <c r="G15" s="371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372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8" t="s">
        <v>236</v>
      </c>
      <c r="C26" s="369"/>
      <c r="D26" s="370" t="s">
        <v>3026</v>
      </c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2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D38" sqref="D38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9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5" sqref="B25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 t="s">
        <v>5283</v>
      </c>
    </row>
    <row r="3" spans="1:2">
      <c r="A3" s="198" t="s">
        <v>699</v>
      </c>
      <c r="B3" s="199" t="s">
        <v>5284</v>
      </c>
    </row>
    <row r="4" spans="1:2">
      <c r="A4" s="198" t="s">
        <v>699</v>
      </c>
      <c r="B4" s="199" t="s">
        <v>5285</v>
      </c>
    </row>
    <row r="5" spans="1:2">
      <c r="A5" s="198" t="s">
        <v>699</v>
      </c>
      <c r="B5" s="199" t="s">
        <v>5293</v>
      </c>
    </row>
    <row r="6" spans="1:2">
      <c r="A6" s="188" t="s">
        <v>933</v>
      </c>
      <c r="B6" s="192" t="s">
        <v>493</v>
      </c>
    </row>
    <row r="7" spans="1:2">
      <c r="A7" s="189" t="s">
        <v>941</v>
      </c>
      <c r="B7" s="193" t="s">
        <v>942</v>
      </c>
    </row>
    <row r="8" spans="1:2">
      <c r="A8" s="190" t="s">
        <v>964</v>
      </c>
      <c r="B8" s="191" t="s">
        <v>1653</v>
      </c>
    </row>
    <row r="9" spans="1:2">
      <c r="A9" s="195" t="s">
        <v>1169</v>
      </c>
      <c r="B9" s="194" t="s">
        <v>1170</v>
      </c>
    </row>
    <row r="10" spans="1:2">
      <c r="A10" s="195" t="s">
        <v>1171</v>
      </c>
      <c r="B10" s="194" t="s">
        <v>1172</v>
      </c>
    </row>
    <row r="11" spans="1:2">
      <c r="A11" s="195" t="s">
        <v>1173</v>
      </c>
      <c r="B11" s="194" t="s">
        <v>1174</v>
      </c>
    </row>
    <row r="12" spans="1:2">
      <c r="A12" s="195" t="s">
        <v>1175</v>
      </c>
      <c r="B12" s="194" t="s">
        <v>258</v>
      </c>
    </row>
    <row r="13" spans="1:2">
      <c r="A13" s="195" t="s">
        <v>1176</v>
      </c>
      <c r="B13" s="194" t="s">
        <v>1177</v>
      </c>
    </row>
    <row r="14" spans="1:2">
      <c r="A14" s="195" t="s">
        <v>1178</v>
      </c>
      <c r="B14" s="194" t="s">
        <v>1179</v>
      </c>
    </row>
    <row r="15" spans="1:2">
      <c r="A15" s="195" t="s">
        <v>1180</v>
      </c>
      <c r="B15" s="194" t="s">
        <v>1181</v>
      </c>
    </row>
    <row r="16" spans="1:2" ht="15.75" customHeight="1">
      <c r="A16" s="195" t="s">
        <v>1182</v>
      </c>
      <c r="B16" s="194" t="s">
        <v>1183</v>
      </c>
    </row>
    <row r="17" spans="1:2">
      <c r="A17" s="190" t="s">
        <v>957</v>
      </c>
      <c r="B17" s="191" t="s">
        <v>1002</v>
      </c>
    </row>
    <row r="18" spans="1:2">
      <c r="A18" s="195" t="s">
        <v>1132</v>
      </c>
      <c r="B18" s="194" t="s">
        <v>1133</v>
      </c>
    </row>
    <row r="19" spans="1:2">
      <c r="A19" s="195" t="s">
        <v>1134</v>
      </c>
      <c r="B19" s="194" t="s">
        <v>1135</v>
      </c>
    </row>
    <row r="20" spans="1:2">
      <c r="A20" s="195" t="s">
        <v>1136</v>
      </c>
      <c r="B20" s="194" t="s">
        <v>1137</v>
      </c>
    </row>
    <row r="21" spans="1:2">
      <c r="A21" s="195" t="s">
        <v>1138</v>
      </c>
      <c r="B21" s="194" t="s">
        <v>1139</v>
      </c>
    </row>
    <row r="22" spans="1:2">
      <c r="A22" s="195" t="s">
        <v>1140</v>
      </c>
      <c r="B22" s="194" t="s">
        <v>873</v>
      </c>
    </row>
    <row r="23" spans="1:2">
      <c r="A23" s="195" t="s">
        <v>1141</v>
      </c>
      <c r="B23" s="194" t="s">
        <v>875</v>
      </c>
    </row>
    <row r="24" spans="1:2">
      <c r="A24" s="195" t="s">
        <v>1142</v>
      </c>
      <c r="B24" s="194" t="s">
        <v>877</v>
      </c>
    </row>
    <row r="25" spans="1:2">
      <c r="A25" s="195" t="s">
        <v>1143</v>
      </c>
      <c r="B25" s="194" t="s">
        <v>1144</v>
      </c>
    </row>
    <row r="26" spans="1:2">
      <c r="A26" s="195" t="s">
        <v>1145</v>
      </c>
      <c r="B26" s="194" t="s">
        <v>1146</v>
      </c>
    </row>
    <row r="27" spans="1:2">
      <c r="A27" s="195" t="s">
        <v>1147</v>
      </c>
      <c r="B27" s="194" t="s">
        <v>1148</v>
      </c>
    </row>
    <row r="28" spans="1:2">
      <c r="A28" s="195" t="s">
        <v>1149</v>
      </c>
      <c r="B28" s="194" t="s">
        <v>1150</v>
      </c>
    </row>
    <row r="29" spans="1:2">
      <c r="A29" s="195" t="s">
        <v>1151</v>
      </c>
      <c r="B29" s="194" t="s">
        <v>1152</v>
      </c>
    </row>
    <row r="30" spans="1:2">
      <c r="A30" s="195" t="s">
        <v>1153</v>
      </c>
      <c r="B30" s="194" t="s">
        <v>1154</v>
      </c>
    </row>
    <row r="31" spans="1:2">
      <c r="A31" s="195" t="s">
        <v>1155</v>
      </c>
      <c r="B31" s="194" t="s">
        <v>1156</v>
      </c>
    </row>
    <row r="32" spans="1:2">
      <c r="A32" s="195" t="s">
        <v>1157</v>
      </c>
      <c r="B32" s="194" t="s">
        <v>1158</v>
      </c>
    </row>
    <row r="33" spans="1:2">
      <c r="A33" s="195" t="s">
        <v>1159</v>
      </c>
      <c r="B33" s="194" t="s">
        <v>1160</v>
      </c>
    </row>
    <row r="34" spans="1:2">
      <c r="A34" s="195" t="s">
        <v>1161</v>
      </c>
      <c r="B34" s="194" t="s">
        <v>1162</v>
      </c>
    </row>
    <row r="35" spans="1:2">
      <c r="A35" s="195" t="s">
        <v>1163</v>
      </c>
      <c r="B35" s="194" t="s">
        <v>1164</v>
      </c>
    </row>
    <row r="36" spans="1:2">
      <c r="A36" s="195" t="s">
        <v>1165</v>
      </c>
      <c r="B36" s="194" t="s">
        <v>1166</v>
      </c>
    </row>
    <row r="37" spans="1:2">
      <c r="A37" s="195" t="s">
        <v>1167</v>
      </c>
      <c r="B37" s="194" t="s">
        <v>1168</v>
      </c>
    </row>
    <row r="38" spans="1:2">
      <c r="A38" s="195" t="s">
        <v>1249</v>
      </c>
      <c r="B38" s="194" t="s">
        <v>1189</v>
      </c>
    </row>
    <row r="39" spans="1:2">
      <c r="A39" s="195" t="s">
        <v>2017</v>
      </c>
      <c r="B39" s="194" t="s">
        <v>2018</v>
      </c>
    </row>
    <row r="40" spans="1:2">
      <c r="A40" s="189" t="s">
        <v>44</v>
      </c>
      <c r="B40" s="193" t="s">
        <v>45</v>
      </c>
    </row>
    <row r="41" spans="1:2">
      <c r="A41" s="190" t="s">
        <v>92</v>
      </c>
      <c r="B41" s="191" t="s">
        <v>1740</v>
      </c>
    </row>
    <row r="42" spans="1:2">
      <c r="A42" s="201" t="s">
        <v>700</v>
      </c>
      <c r="B42" s="200" t="s">
        <v>701</v>
      </c>
    </row>
    <row r="43" spans="1:2">
      <c r="A43" s="201" t="s">
        <v>702</v>
      </c>
      <c r="B43" s="200" t="s">
        <v>703</v>
      </c>
    </row>
    <row r="44" spans="1:2">
      <c r="A44" s="201" t="s">
        <v>704</v>
      </c>
      <c r="B44" s="200" t="s">
        <v>705</v>
      </c>
    </row>
    <row r="45" spans="1:2">
      <c r="A45" s="201" t="s">
        <v>706</v>
      </c>
      <c r="B45" s="200" t="s">
        <v>707</v>
      </c>
    </row>
    <row r="46" spans="1:2">
      <c r="A46" s="201" t="s">
        <v>708</v>
      </c>
      <c r="B46" s="200" t="s">
        <v>709</v>
      </c>
    </row>
    <row r="47" spans="1:2">
      <c r="A47" s="201" t="s">
        <v>3029</v>
      </c>
      <c r="B47" s="200" t="s">
        <v>3030</v>
      </c>
    </row>
    <row r="48" spans="1:2">
      <c r="A48" s="201" t="s">
        <v>3031</v>
      </c>
      <c r="B48" s="200" t="s">
        <v>3032</v>
      </c>
    </row>
    <row r="49" spans="1:2">
      <c r="A49" s="201" t="s">
        <v>3033</v>
      </c>
      <c r="B49" s="200" t="s">
        <v>3034</v>
      </c>
    </row>
    <row r="50" spans="1:2">
      <c r="A50" s="201" t="s">
        <v>710</v>
      </c>
      <c r="B50" s="200" t="s">
        <v>711</v>
      </c>
    </row>
    <row r="51" spans="1:2">
      <c r="A51" s="201" t="s">
        <v>1250</v>
      </c>
      <c r="B51" s="200" t="s">
        <v>1251</v>
      </c>
    </row>
    <row r="52" spans="1:2">
      <c r="A52" s="201" t="s">
        <v>1252</v>
      </c>
      <c r="B52" s="200" t="s">
        <v>1253</v>
      </c>
    </row>
    <row r="53" spans="1:2">
      <c r="A53" s="201" t="s">
        <v>1254</v>
      </c>
      <c r="B53" s="200" t="s">
        <v>1255</v>
      </c>
    </row>
    <row r="54" spans="1:2">
      <c r="A54" s="201" t="s">
        <v>1256</v>
      </c>
      <c r="B54" s="200" t="s">
        <v>1257</v>
      </c>
    </row>
    <row r="55" spans="1:2">
      <c r="A55" s="201" t="s">
        <v>1258</v>
      </c>
      <c r="B55" s="200" t="s">
        <v>1259</v>
      </c>
    </row>
    <row r="56" spans="1:2">
      <c r="A56" s="201" t="s">
        <v>1260</v>
      </c>
      <c r="B56" s="200" t="s">
        <v>1261</v>
      </c>
    </row>
    <row r="57" spans="1:2">
      <c r="A57" s="201" t="s">
        <v>1262</v>
      </c>
      <c r="B57" s="200" t="s">
        <v>1263</v>
      </c>
    </row>
    <row r="58" spans="1:2">
      <c r="A58" s="201" t="s">
        <v>1264</v>
      </c>
      <c r="B58" s="200" t="s">
        <v>1265</v>
      </c>
    </row>
    <row r="59" spans="1:2">
      <c r="A59" s="201" t="s">
        <v>1266</v>
      </c>
      <c r="B59" s="200" t="s">
        <v>1267</v>
      </c>
    </row>
    <row r="60" spans="1:2">
      <c r="A60" s="201" t="s">
        <v>1268</v>
      </c>
      <c r="B60" s="200" t="s">
        <v>1269</v>
      </c>
    </row>
    <row r="61" spans="1:2">
      <c r="A61" s="201" t="s">
        <v>1270</v>
      </c>
      <c r="B61" s="200" t="s">
        <v>1271</v>
      </c>
    </row>
    <row r="62" spans="1:2">
      <c r="A62" s="201" t="s">
        <v>3035</v>
      </c>
      <c r="B62" s="200" t="s">
        <v>3036</v>
      </c>
    </row>
    <row r="63" spans="1:2">
      <c r="A63" s="201" t="s">
        <v>2019</v>
      </c>
      <c r="B63" s="200" t="s">
        <v>2020</v>
      </c>
    </row>
    <row r="64" spans="1:2">
      <c r="A64" s="201" t="s">
        <v>2021</v>
      </c>
      <c r="B64" s="200" t="s">
        <v>2022</v>
      </c>
    </row>
    <row r="65" spans="1:2">
      <c r="A65" s="201" t="s">
        <v>2023</v>
      </c>
      <c r="B65" s="200" t="s">
        <v>2024</v>
      </c>
    </row>
    <row r="66" spans="1:2">
      <c r="A66" s="201" t="s">
        <v>2025</v>
      </c>
      <c r="B66" s="200" t="s">
        <v>2026</v>
      </c>
    </row>
    <row r="67" spans="1:2">
      <c r="A67" s="201" t="s">
        <v>2027</v>
      </c>
      <c r="B67" s="200" t="s">
        <v>2028</v>
      </c>
    </row>
    <row r="68" spans="1:2">
      <c r="A68" s="201" t="s">
        <v>2029</v>
      </c>
      <c r="B68" s="200" t="s">
        <v>2030</v>
      </c>
    </row>
    <row r="69" spans="1:2">
      <c r="A69" s="201" t="s">
        <v>2031</v>
      </c>
      <c r="B69" s="200" t="s">
        <v>2032</v>
      </c>
    </row>
    <row r="70" spans="1:2">
      <c r="A70" s="201" t="s">
        <v>2033</v>
      </c>
      <c r="B70" s="200" t="s">
        <v>2034</v>
      </c>
    </row>
    <row r="71" spans="1:2">
      <c r="A71" s="201" t="s">
        <v>2035</v>
      </c>
      <c r="B71" s="200" t="s">
        <v>2036</v>
      </c>
    </row>
    <row r="72" spans="1:2">
      <c r="A72" s="201" t="s">
        <v>2037</v>
      </c>
      <c r="B72" s="200" t="s">
        <v>2038</v>
      </c>
    </row>
    <row r="73" spans="1:2">
      <c r="A73" s="201" t="s">
        <v>2039</v>
      </c>
      <c r="B73" s="200" t="s">
        <v>2040</v>
      </c>
    </row>
    <row r="74" spans="1:2">
      <c r="A74" s="201" t="s">
        <v>2041</v>
      </c>
      <c r="B74" s="200" t="s">
        <v>2042</v>
      </c>
    </row>
    <row r="75" spans="1:2">
      <c r="A75" s="201" t="s">
        <v>2043</v>
      </c>
      <c r="B75" s="200" t="s">
        <v>2044</v>
      </c>
    </row>
    <row r="76" spans="1:2">
      <c r="A76" s="201" t="s">
        <v>2045</v>
      </c>
      <c r="B76" s="200" t="s">
        <v>2046</v>
      </c>
    </row>
    <row r="77" spans="1:2">
      <c r="A77" s="201" t="s">
        <v>2047</v>
      </c>
      <c r="B77" s="200" t="s">
        <v>2048</v>
      </c>
    </row>
    <row r="78" spans="1:2">
      <c r="A78" s="201" t="s">
        <v>2049</v>
      </c>
      <c r="B78" s="200" t="s">
        <v>2050</v>
      </c>
    </row>
    <row r="79" spans="1:2">
      <c r="A79" s="201" t="s">
        <v>2051</v>
      </c>
      <c r="B79" s="200" t="s">
        <v>2052</v>
      </c>
    </row>
    <row r="80" spans="1:2">
      <c r="A80" s="201" t="s">
        <v>2053</v>
      </c>
      <c r="B80" s="200" t="s">
        <v>2054</v>
      </c>
    </row>
    <row r="81" spans="1:2">
      <c r="A81" s="201" t="s">
        <v>2055</v>
      </c>
      <c r="B81" s="200" t="s">
        <v>2056</v>
      </c>
    </row>
    <row r="82" spans="1:2">
      <c r="A82" s="201" t="s">
        <v>2057</v>
      </c>
      <c r="B82" s="200" t="s">
        <v>2058</v>
      </c>
    </row>
    <row r="83" spans="1:2">
      <c r="A83" s="201" t="s">
        <v>2059</v>
      </c>
      <c r="B83" s="200" t="s">
        <v>2060</v>
      </c>
    </row>
    <row r="84" spans="1:2">
      <c r="A84" s="201" t="s">
        <v>2061</v>
      </c>
      <c r="B84" s="200" t="s">
        <v>2062</v>
      </c>
    </row>
    <row r="85" spans="1:2">
      <c r="A85" s="201" t="s">
        <v>2063</v>
      </c>
      <c r="B85" s="200" t="s">
        <v>2064</v>
      </c>
    </row>
    <row r="86" spans="1:2">
      <c r="A86" s="201" t="s">
        <v>2065</v>
      </c>
      <c r="B86" s="200" t="s">
        <v>2066</v>
      </c>
    </row>
    <row r="87" spans="1:2">
      <c r="A87" s="201" t="s">
        <v>2067</v>
      </c>
      <c r="B87" s="200" t="s">
        <v>2068</v>
      </c>
    </row>
    <row r="88" spans="1:2">
      <c r="A88" s="201" t="s">
        <v>2069</v>
      </c>
      <c r="B88" s="200" t="s">
        <v>2070</v>
      </c>
    </row>
    <row r="89" spans="1:2">
      <c r="A89" s="201" t="s">
        <v>3037</v>
      </c>
      <c r="B89" s="200" t="s">
        <v>3038</v>
      </c>
    </row>
    <row r="90" spans="1:2">
      <c r="A90" s="201" t="s">
        <v>3039</v>
      </c>
      <c r="B90" s="200" t="s">
        <v>3040</v>
      </c>
    </row>
    <row r="91" spans="1:2">
      <c r="A91" s="201" t="s">
        <v>3041</v>
      </c>
      <c r="B91" s="200" t="s">
        <v>3042</v>
      </c>
    </row>
    <row r="92" spans="1:2">
      <c r="A92" s="201" t="s">
        <v>3043</v>
      </c>
      <c r="B92" s="200" t="s">
        <v>3044</v>
      </c>
    </row>
    <row r="93" spans="1:2">
      <c r="A93" s="201" t="s">
        <v>3045</v>
      </c>
      <c r="B93" s="200" t="s">
        <v>3046</v>
      </c>
    </row>
    <row r="94" spans="1:2">
      <c r="A94" s="201" t="s">
        <v>3047</v>
      </c>
      <c r="B94" s="200" t="s">
        <v>3048</v>
      </c>
    </row>
    <row r="95" spans="1:2">
      <c r="A95" s="201" t="s">
        <v>3049</v>
      </c>
      <c r="B95" s="200" t="s">
        <v>3050</v>
      </c>
    </row>
    <row r="96" spans="1:2">
      <c r="A96" s="201" t="s">
        <v>3051</v>
      </c>
      <c r="B96" s="200" t="s">
        <v>3052</v>
      </c>
    </row>
    <row r="97" spans="1:2">
      <c r="A97" s="201" t="s">
        <v>3053</v>
      </c>
      <c r="B97" s="200" t="s">
        <v>1172</v>
      </c>
    </row>
    <row r="98" spans="1:2">
      <c r="A98" s="190" t="s">
        <v>117</v>
      </c>
      <c r="B98" s="191" t="s">
        <v>1741</v>
      </c>
    </row>
    <row r="99" spans="1:2">
      <c r="A99" s="203" t="s">
        <v>712</v>
      </c>
      <c r="B99" s="202" t="s">
        <v>713</v>
      </c>
    </row>
    <row r="100" spans="1:2">
      <c r="A100" s="203" t="s">
        <v>714</v>
      </c>
      <c r="B100" s="202" t="s">
        <v>715</v>
      </c>
    </row>
    <row r="101" spans="1:2">
      <c r="A101" s="203" t="s">
        <v>3054</v>
      </c>
      <c r="B101" s="202" t="s">
        <v>3055</v>
      </c>
    </row>
    <row r="102" spans="1:2">
      <c r="A102" s="203" t="s">
        <v>3056</v>
      </c>
      <c r="B102" s="202" t="s">
        <v>3057</v>
      </c>
    </row>
    <row r="103" spans="1:2">
      <c r="A103" s="203" t="s">
        <v>3058</v>
      </c>
      <c r="B103" s="202" t="s">
        <v>3059</v>
      </c>
    </row>
    <row r="104" spans="1:2">
      <c r="A104" s="203" t="s">
        <v>3060</v>
      </c>
      <c r="B104" s="202" t="s">
        <v>3061</v>
      </c>
    </row>
    <row r="105" spans="1:2">
      <c r="A105" s="203" t="s">
        <v>716</v>
      </c>
      <c r="B105" s="202" t="s">
        <v>717</v>
      </c>
    </row>
    <row r="106" spans="1:2">
      <c r="A106" s="203" t="s">
        <v>718</v>
      </c>
      <c r="B106" s="202" t="s">
        <v>719</v>
      </c>
    </row>
    <row r="107" spans="1:2">
      <c r="A107" s="203" t="s">
        <v>720</v>
      </c>
      <c r="B107" s="202" t="s">
        <v>721</v>
      </c>
    </row>
    <row r="108" spans="1:2">
      <c r="A108" s="203" t="s">
        <v>722</v>
      </c>
      <c r="B108" s="202" t="s">
        <v>723</v>
      </c>
    </row>
    <row r="109" spans="1:2">
      <c r="A109" s="203" t="s">
        <v>724</v>
      </c>
      <c r="B109" s="202" t="s">
        <v>725</v>
      </c>
    </row>
    <row r="110" spans="1:2">
      <c r="A110" s="203" t="s">
        <v>726</v>
      </c>
      <c r="B110" s="202" t="s">
        <v>727</v>
      </c>
    </row>
    <row r="111" spans="1:2">
      <c r="A111" s="203" t="s">
        <v>728</v>
      </c>
      <c r="B111" s="202" t="s">
        <v>729</v>
      </c>
    </row>
    <row r="112" spans="1:2">
      <c r="A112" s="203" t="s">
        <v>730</v>
      </c>
      <c r="B112" s="202" t="s">
        <v>731</v>
      </c>
    </row>
    <row r="113" spans="1:2">
      <c r="A113" s="203" t="s">
        <v>732</v>
      </c>
      <c r="B113" s="202" t="s">
        <v>733</v>
      </c>
    </row>
    <row r="114" spans="1:2">
      <c r="A114" s="203" t="s">
        <v>734</v>
      </c>
      <c r="B114" s="202" t="s">
        <v>735</v>
      </c>
    </row>
    <row r="115" spans="1:2">
      <c r="A115" s="203" t="s">
        <v>736</v>
      </c>
      <c r="B115" s="202" t="s">
        <v>737</v>
      </c>
    </row>
    <row r="116" spans="1:2">
      <c r="A116" s="203" t="s">
        <v>1272</v>
      </c>
      <c r="B116" s="202" t="s">
        <v>1273</v>
      </c>
    </row>
    <row r="117" spans="1:2">
      <c r="A117" s="203" t="s">
        <v>1274</v>
      </c>
      <c r="B117" s="202" t="s">
        <v>1275</v>
      </c>
    </row>
    <row r="118" spans="1:2">
      <c r="A118" s="203" t="s">
        <v>1276</v>
      </c>
      <c r="B118" s="202" t="s">
        <v>1277</v>
      </c>
    </row>
    <row r="119" spans="1:2">
      <c r="A119" s="203" t="s">
        <v>1278</v>
      </c>
      <c r="B119" s="202" t="s">
        <v>1279</v>
      </c>
    </row>
    <row r="120" spans="1:2">
      <c r="A120" s="203" t="s">
        <v>1280</v>
      </c>
      <c r="B120" s="202" t="s">
        <v>1281</v>
      </c>
    </row>
    <row r="121" spans="1:2">
      <c r="A121" s="203" t="s">
        <v>1282</v>
      </c>
      <c r="B121" s="202" t="s">
        <v>1283</v>
      </c>
    </row>
    <row r="122" spans="1:2">
      <c r="A122" s="203" t="s">
        <v>1284</v>
      </c>
      <c r="B122" s="202" t="s">
        <v>1285</v>
      </c>
    </row>
    <row r="123" spans="1:2">
      <c r="A123" s="203" t="s">
        <v>1286</v>
      </c>
      <c r="B123" s="202" t="s">
        <v>1287</v>
      </c>
    </row>
    <row r="124" spans="1:2">
      <c r="A124" s="203" t="s">
        <v>1288</v>
      </c>
      <c r="B124" s="202" t="s">
        <v>1289</v>
      </c>
    </row>
    <row r="125" spans="1:2">
      <c r="A125" s="203" t="s">
        <v>1290</v>
      </c>
      <c r="B125" s="202" t="s">
        <v>1291</v>
      </c>
    </row>
    <row r="126" spans="1:2">
      <c r="A126" s="203" t="s">
        <v>1292</v>
      </c>
      <c r="B126" s="202" t="s">
        <v>1293</v>
      </c>
    </row>
    <row r="127" spans="1:2">
      <c r="A127" s="203" t="s">
        <v>1294</v>
      </c>
      <c r="B127" s="202" t="s">
        <v>1295</v>
      </c>
    </row>
    <row r="128" spans="1:2">
      <c r="A128" s="203" t="s">
        <v>1296</v>
      </c>
      <c r="B128" s="202" t="s">
        <v>1297</v>
      </c>
    </row>
    <row r="129" spans="1:2">
      <c r="A129" s="203" t="s">
        <v>1298</v>
      </c>
      <c r="B129" s="202" t="s">
        <v>1299</v>
      </c>
    </row>
    <row r="130" spans="1:2">
      <c r="A130" s="203" t="s">
        <v>1300</v>
      </c>
      <c r="B130" s="202" t="s">
        <v>1301</v>
      </c>
    </row>
    <row r="131" spans="1:2">
      <c r="A131" s="203" t="s">
        <v>1302</v>
      </c>
      <c r="B131" s="202" t="s">
        <v>1303</v>
      </c>
    </row>
    <row r="132" spans="1:2">
      <c r="A132" s="203" t="s">
        <v>1304</v>
      </c>
      <c r="B132" s="202" t="s">
        <v>1305</v>
      </c>
    </row>
    <row r="133" spans="1:2">
      <c r="A133" s="203" t="s">
        <v>1306</v>
      </c>
      <c r="B133" s="202" t="s">
        <v>1307</v>
      </c>
    </row>
    <row r="134" spans="1:2">
      <c r="A134" s="203" t="s">
        <v>1308</v>
      </c>
      <c r="B134" s="202" t="s">
        <v>1309</v>
      </c>
    </row>
    <row r="135" spans="1:2">
      <c r="A135" s="203" t="s">
        <v>1310</v>
      </c>
      <c r="B135" s="202" t="s">
        <v>1311</v>
      </c>
    </row>
    <row r="136" spans="1:2">
      <c r="A136" s="203" t="s">
        <v>1312</v>
      </c>
      <c r="B136" s="202" t="s">
        <v>1313</v>
      </c>
    </row>
    <row r="137" spans="1:2">
      <c r="A137" s="203" t="s">
        <v>1314</v>
      </c>
      <c r="B137" s="202" t="s">
        <v>1315</v>
      </c>
    </row>
    <row r="138" spans="1:2">
      <c r="A138" s="203" t="s">
        <v>1316</v>
      </c>
      <c r="B138" s="202" t="s">
        <v>1317</v>
      </c>
    </row>
    <row r="139" spans="1:2">
      <c r="A139" s="203" t="s">
        <v>1318</v>
      </c>
      <c r="B139" s="202" t="s">
        <v>1319</v>
      </c>
    </row>
    <row r="140" spans="1:2">
      <c r="A140" s="203" t="s">
        <v>1320</v>
      </c>
      <c r="B140" s="202" t="s">
        <v>1321</v>
      </c>
    </row>
    <row r="141" spans="1:2">
      <c r="A141" s="203" t="s">
        <v>1322</v>
      </c>
      <c r="B141" s="202" t="s">
        <v>1323</v>
      </c>
    </row>
    <row r="142" spans="1:2">
      <c r="A142" s="203" t="s">
        <v>1324</v>
      </c>
      <c r="B142" s="202" t="s">
        <v>1325</v>
      </c>
    </row>
    <row r="143" spans="1:2">
      <c r="A143" s="203" t="s">
        <v>1326</v>
      </c>
      <c r="B143" s="202" t="s">
        <v>1327</v>
      </c>
    </row>
    <row r="144" spans="1:2">
      <c r="A144" s="203" t="s">
        <v>1328</v>
      </c>
      <c r="B144" s="202" t="s">
        <v>1329</v>
      </c>
    </row>
    <row r="145" spans="1:2">
      <c r="A145" s="203" t="s">
        <v>1330</v>
      </c>
      <c r="B145" s="202" t="s">
        <v>1331</v>
      </c>
    </row>
    <row r="146" spans="1:2">
      <c r="A146" s="203" t="s">
        <v>1332</v>
      </c>
      <c r="B146" s="202" t="s">
        <v>1333</v>
      </c>
    </row>
    <row r="147" spans="1:2">
      <c r="A147" s="203" t="s">
        <v>1334</v>
      </c>
      <c r="B147" s="202" t="s">
        <v>1335</v>
      </c>
    </row>
    <row r="148" spans="1:2">
      <c r="A148" s="203" t="s">
        <v>1336</v>
      </c>
      <c r="B148" s="202" t="s">
        <v>1337</v>
      </c>
    </row>
    <row r="149" spans="1:2">
      <c r="A149" s="203" t="s">
        <v>1338</v>
      </c>
      <c r="B149" s="202" t="s">
        <v>1339</v>
      </c>
    </row>
    <row r="150" spans="1:2">
      <c r="A150" s="203" t="s">
        <v>2071</v>
      </c>
      <c r="B150" s="202" t="s">
        <v>2072</v>
      </c>
    </row>
    <row r="151" spans="1:2">
      <c r="A151" s="203" t="s">
        <v>2073</v>
      </c>
      <c r="B151" s="202" t="s">
        <v>2074</v>
      </c>
    </row>
    <row r="152" spans="1:2">
      <c r="A152" s="203" t="s">
        <v>2075</v>
      </c>
      <c r="B152" s="202" t="s">
        <v>2076</v>
      </c>
    </row>
    <row r="153" spans="1:2">
      <c r="A153" s="203" t="s">
        <v>2077</v>
      </c>
      <c r="B153" s="202" t="s">
        <v>2078</v>
      </c>
    </row>
    <row r="154" spans="1:2">
      <c r="A154" s="203" t="s">
        <v>2079</v>
      </c>
      <c r="B154" s="202" t="s">
        <v>2080</v>
      </c>
    </row>
    <row r="155" spans="1:2">
      <c r="A155" s="203" t="s">
        <v>2081</v>
      </c>
      <c r="B155" s="202" t="s">
        <v>2082</v>
      </c>
    </row>
    <row r="156" spans="1:2">
      <c r="A156" s="203" t="s">
        <v>2083</v>
      </c>
      <c r="B156" s="202" t="s">
        <v>2084</v>
      </c>
    </row>
    <row r="157" spans="1:2">
      <c r="A157" s="203" t="s">
        <v>2085</v>
      </c>
      <c r="B157" s="202" t="s">
        <v>2086</v>
      </c>
    </row>
    <row r="158" spans="1:2">
      <c r="A158" s="203" t="s">
        <v>2087</v>
      </c>
      <c r="B158" s="202" t="s">
        <v>2088</v>
      </c>
    </row>
    <row r="159" spans="1:2">
      <c r="A159" s="203" t="s">
        <v>2089</v>
      </c>
      <c r="B159" s="202" t="s">
        <v>2090</v>
      </c>
    </row>
    <row r="160" spans="1:2">
      <c r="A160" s="203" t="s">
        <v>2091</v>
      </c>
      <c r="B160" s="202" t="s">
        <v>2034</v>
      </c>
    </row>
    <row r="161" spans="1:2">
      <c r="A161" s="203" t="s">
        <v>2092</v>
      </c>
      <c r="B161" s="202" t="s">
        <v>2093</v>
      </c>
    </row>
    <row r="162" spans="1:2">
      <c r="A162" s="203" t="s">
        <v>2094</v>
      </c>
      <c r="B162" s="202" t="s">
        <v>2095</v>
      </c>
    </row>
    <row r="163" spans="1:2">
      <c r="A163" s="203" t="s">
        <v>2096</v>
      </c>
      <c r="B163" s="202" t="s">
        <v>2097</v>
      </c>
    </row>
    <row r="164" spans="1:2">
      <c r="A164" s="203" t="s">
        <v>2098</v>
      </c>
      <c r="B164" s="202" t="s">
        <v>2099</v>
      </c>
    </row>
    <row r="165" spans="1:2">
      <c r="A165" s="203" t="s">
        <v>2100</v>
      </c>
      <c r="B165" s="202" t="s">
        <v>2101</v>
      </c>
    </row>
    <row r="166" spans="1:2">
      <c r="A166" s="203" t="s">
        <v>2102</v>
      </c>
      <c r="B166" s="202" t="s">
        <v>2103</v>
      </c>
    </row>
    <row r="167" spans="1:2">
      <c r="A167" s="203" t="s">
        <v>2104</v>
      </c>
      <c r="B167" s="202" t="s">
        <v>2105</v>
      </c>
    </row>
    <row r="168" spans="1:2">
      <c r="A168" s="203" t="s">
        <v>2106</v>
      </c>
      <c r="B168" s="202" t="s">
        <v>2107</v>
      </c>
    </row>
    <row r="169" spans="1:2">
      <c r="A169" s="203" t="s">
        <v>2108</v>
      </c>
      <c r="B169" s="202" t="s">
        <v>2109</v>
      </c>
    </row>
    <row r="170" spans="1:2">
      <c r="A170" s="203" t="s">
        <v>2110</v>
      </c>
      <c r="B170" s="202" t="s">
        <v>2111</v>
      </c>
    </row>
    <row r="171" spans="1:2">
      <c r="A171" s="203" t="s">
        <v>2112</v>
      </c>
      <c r="B171" s="202" t="s">
        <v>2113</v>
      </c>
    </row>
    <row r="172" spans="1:2">
      <c r="A172" s="203" t="s">
        <v>2114</v>
      </c>
      <c r="B172" s="202" t="s">
        <v>2115</v>
      </c>
    </row>
    <row r="173" spans="1:2">
      <c r="A173" s="203" t="s">
        <v>2116</v>
      </c>
      <c r="B173" s="202" t="s">
        <v>2117</v>
      </c>
    </row>
    <row r="174" spans="1:2">
      <c r="A174" s="203" t="s">
        <v>2118</v>
      </c>
      <c r="B174" s="202" t="s">
        <v>2119</v>
      </c>
    </row>
    <row r="175" spans="1:2">
      <c r="A175" s="203" t="s">
        <v>2120</v>
      </c>
      <c r="B175" s="202" t="s">
        <v>2121</v>
      </c>
    </row>
    <row r="176" spans="1:2">
      <c r="A176" s="203" t="s">
        <v>2122</v>
      </c>
      <c r="B176" s="202" t="s">
        <v>2123</v>
      </c>
    </row>
    <row r="177" spans="1:2">
      <c r="A177" s="203" t="s">
        <v>2124</v>
      </c>
      <c r="B177" s="202" t="s">
        <v>2125</v>
      </c>
    </row>
    <row r="178" spans="1:2">
      <c r="A178" s="203" t="s">
        <v>2126</v>
      </c>
      <c r="B178" s="202" t="s">
        <v>2127</v>
      </c>
    </row>
    <row r="179" spans="1:2">
      <c r="A179" s="203" t="s">
        <v>2128</v>
      </c>
      <c r="B179" s="202" t="s">
        <v>2129</v>
      </c>
    </row>
    <row r="180" spans="1:2">
      <c r="A180" s="203" t="s">
        <v>2130</v>
      </c>
      <c r="B180" s="202" t="s">
        <v>2131</v>
      </c>
    </row>
    <row r="181" spans="1:2">
      <c r="A181" s="203" t="s">
        <v>2132</v>
      </c>
      <c r="B181" s="202" t="s">
        <v>2133</v>
      </c>
    </row>
    <row r="182" spans="1:2">
      <c r="A182" s="203" t="s">
        <v>2134</v>
      </c>
      <c r="B182" s="202" t="s">
        <v>2135</v>
      </c>
    </row>
    <row r="183" spans="1:2">
      <c r="A183" s="203" t="s">
        <v>2136</v>
      </c>
      <c r="B183" s="202" t="s">
        <v>2137</v>
      </c>
    </row>
    <row r="184" spans="1:2">
      <c r="A184" s="203" t="s">
        <v>2138</v>
      </c>
      <c r="B184" s="202" t="s">
        <v>2139</v>
      </c>
    </row>
    <row r="185" spans="1:2">
      <c r="A185" s="203" t="s">
        <v>2140</v>
      </c>
      <c r="B185" s="202" t="s">
        <v>2141</v>
      </c>
    </row>
    <row r="186" spans="1:2">
      <c r="A186" s="203" t="s">
        <v>2142</v>
      </c>
      <c r="B186" s="202" t="s">
        <v>2143</v>
      </c>
    </row>
    <row r="187" spans="1:2">
      <c r="A187" s="203" t="s">
        <v>2144</v>
      </c>
      <c r="B187" s="202" t="s">
        <v>2145</v>
      </c>
    </row>
    <row r="188" spans="1:2">
      <c r="A188" s="203" t="s">
        <v>2146</v>
      </c>
      <c r="B188" s="202" t="s">
        <v>2147</v>
      </c>
    </row>
    <row r="189" spans="1:2">
      <c r="A189" s="203" t="s">
        <v>2148</v>
      </c>
      <c r="B189" s="202" t="s">
        <v>2149</v>
      </c>
    </row>
    <row r="190" spans="1:2">
      <c r="A190" s="203" t="s">
        <v>2150</v>
      </c>
      <c r="B190" s="202" t="s">
        <v>2151</v>
      </c>
    </row>
    <row r="191" spans="1:2">
      <c r="A191" s="203" t="s">
        <v>2152</v>
      </c>
      <c r="B191" s="202" t="s">
        <v>2153</v>
      </c>
    </row>
    <row r="192" spans="1:2">
      <c r="A192" s="203" t="s">
        <v>2154</v>
      </c>
      <c r="B192" s="202" t="s">
        <v>2155</v>
      </c>
    </row>
    <row r="193" spans="1:2">
      <c r="A193" s="203" t="s">
        <v>2156</v>
      </c>
      <c r="B193" s="202" t="s">
        <v>2157</v>
      </c>
    </row>
    <row r="194" spans="1:2">
      <c r="A194" s="203" t="s">
        <v>2158</v>
      </c>
      <c r="B194" s="202" t="s">
        <v>2159</v>
      </c>
    </row>
    <row r="195" spans="1:2">
      <c r="A195" s="203" t="s">
        <v>2160</v>
      </c>
      <c r="B195" s="202" t="s">
        <v>2161</v>
      </c>
    </row>
    <row r="196" spans="1:2">
      <c r="A196" s="203" t="s">
        <v>2162</v>
      </c>
      <c r="B196" s="202" t="s">
        <v>2163</v>
      </c>
    </row>
    <row r="197" spans="1:2">
      <c r="A197" s="203" t="s">
        <v>2164</v>
      </c>
      <c r="B197" s="202" t="s">
        <v>2165</v>
      </c>
    </row>
    <row r="198" spans="1:2">
      <c r="A198" s="203" t="s">
        <v>2166</v>
      </c>
      <c r="B198" s="202" t="s">
        <v>2167</v>
      </c>
    </row>
    <row r="199" spans="1:2">
      <c r="A199" s="203" t="s">
        <v>2168</v>
      </c>
      <c r="B199" s="202" t="s">
        <v>2169</v>
      </c>
    </row>
    <row r="200" spans="1:2">
      <c r="A200" s="203" t="s">
        <v>2170</v>
      </c>
      <c r="B200" s="202" t="s">
        <v>2171</v>
      </c>
    </row>
    <row r="201" spans="1:2">
      <c r="A201" s="203" t="s">
        <v>2172</v>
      </c>
      <c r="B201" s="202" t="s">
        <v>2173</v>
      </c>
    </row>
    <row r="202" spans="1:2">
      <c r="A202" s="203" t="s">
        <v>2174</v>
      </c>
      <c r="B202" s="202" t="s">
        <v>2175</v>
      </c>
    </row>
    <row r="203" spans="1:2">
      <c r="A203" s="203" t="s">
        <v>2176</v>
      </c>
      <c r="B203" s="202" t="s">
        <v>2177</v>
      </c>
    </row>
    <row r="204" spans="1:2">
      <c r="A204" s="203" t="s">
        <v>3062</v>
      </c>
      <c r="B204" s="202" t="s">
        <v>3063</v>
      </c>
    </row>
    <row r="205" spans="1:2">
      <c r="A205" s="203" t="s">
        <v>3064</v>
      </c>
      <c r="B205" s="202" t="s">
        <v>3065</v>
      </c>
    </row>
    <row r="206" spans="1:2">
      <c r="A206" s="203" t="s">
        <v>3066</v>
      </c>
      <c r="B206" s="202" t="s">
        <v>3067</v>
      </c>
    </row>
    <row r="207" spans="1:2">
      <c r="A207" s="203" t="s">
        <v>3068</v>
      </c>
      <c r="B207" s="202" t="s">
        <v>3069</v>
      </c>
    </row>
    <row r="208" spans="1:2">
      <c r="A208" s="203" t="s">
        <v>3070</v>
      </c>
      <c r="B208" s="202" t="s">
        <v>3071</v>
      </c>
    </row>
    <row r="209" spans="1:2">
      <c r="A209" s="203" t="s">
        <v>3072</v>
      </c>
      <c r="B209" s="202" t="s">
        <v>3073</v>
      </c>
    </row>
    <row r="210" spans="1:2">
      <c r="A210" s="203" t="s">
        <v>3074</v>
      </c>
      <c r="B210" s="202" t="s">
        <v>2518</v>
      </c>
    </row>
    <row r="211" spans="1:2">
      <c r="A211" s="203" t="s">
        <v>3075</v>
      </c>
      <c r="B211" s="202" t="s">
        <v>3076</v>
      </c>
    </row>
    <row r="212" spans="1:2">
      <c r="A212" s="203" t="s">
        <v>3077</v>
      </c>
      <c r="B212" s="202" t="s">
        <v>3078</v>
      </c>
    </row>
    <row r="213" spans="1:2">
      <c r="A213" s="203" t="s">
        <v>3079</v>
      </c>
      <c r="B213" s="202" t="s">
        <v>3080</v>
      </c>
    </row>
    <row r="214" spans="1:2">
      <c r="A214" s="203" t="s">
        <v>3081</v>
      </c>
      <c r="B214" s="202" t="s">
        <v>3082</v>
      </c>
    </row>
    <row r="215" spans="1:2">
      <c r="A215" s="203" t="s">
        <v>3083</v>
      </c>
      <c r="B215" s="202" t="s">
        <v>3084</v>
      </c>
    </row>
    <row r="216" spans="1:2">
      <c r="A216" s="203" t="s">
        <v>3085</v>
      </c>
      <c r="B216" s="202" t="s">
        <v>3086</v>
      </c>
    </row>
    <row r="217" spans="1:2">
      <c r="A217" s="203" t="s">
        <v>3087</v>
      </c>
      <c r="B217" s="202" t="s">
        <v>3088</v>
      </c>
    </row>
    <row r="218" spans="1:2">
      <c r="A218" s="203" t="s">
        <v>3089</v>
      </c>
      <c r="B218" s="202" t="s">
        <v>3090</v>
      </c>
    </row>
    <row r="219" spans="1:2">
      <c r="A219" s="203" t="s">
        <v>3091</v>
      </c>
      <c r="B219" s="202" t="s">
        <v>3092</v>
      </c>
    </row>
    <row r="220" spans="1:2">
      <c r="A220" s="203" t="s">
        <v>3093</v>
      </c>
      <c r="B220" s="202" t="s">
        <v>3094</v>
      </c>
    </row>
    <row r="221" spans="1:2">
      <c r="A221" s="203" t="s">
        <v>3095</v>
      </c>
      <c r="B221" s="202" t="s">
        <v>3096</v>
      </c>
    </row>
    <row r="222" spans="1:2">
      <c r="A222" s="203" t="s">
        <v>3097</v>
      </c>
      <c r="B222" s="202" t="s">
        <v>3098</v>
      </c>
    </row>
    <row r="223" spans="1:2">
      <c r="A223" s="203" t="s">
        <v>3099</v>
      </c>
      <c r="B223" s="202" t="s">
        <v>3100</v>
      </c>
    </row>
    <row r="224" spans="1:2">
      <c r="A224" s="190" t="s">
        <v>1913</v>
      </c>
      <c r="B224" s="191" t="s">
        <v>1914</v>
      </c>
    </row>
    <row r="225" spans="1:2">
      <c r="A225" s="205" t="s">
        <v>3101</v>
      </c>
      <c r="B225" s="204" t="s">
        <v>3102</v>
      </c>
    </row>
    <row r="226" spans="1:2">
      <c r="A226" s="205" t="s">
        <v>2178</v>
      </c>
      <c r="B226" s="204" t="s">
        <v>2179</v>
      </c>
    </row>
    <row r="227" spans="1:2">
      <c r="A227" s="205" t="s">
        <v>2180</v>
      </c>
      <c r="B227" s="204" t="s">
        <v>2181</v>
      </c>
    </row>
    <row r="228" spans="1:2">
      <c r="A228" s="205" t="s">
        <v>2182</v>
      </c>
      <c r="B228" s="204" t="s">
        <v>2183</v>
      </c>
    </row>
    <row r="229" spans="1:2">
      <c r="A229" s="205" t="s">
        <v>2184</v>
      </c>
      <c r="B229" s="204" t="s">
        <v>2185</v>
      </c>
    </row>
    <row r="230" spans="1:2">
      <c r="A230" s="205" t="s">
        <v>2186</v>
      </c>
      <c r="B230" s="204" t="s">
        <v>2187</v>
      </c>
    </row>
    <row r="231" spans="1:2">
      <c r="A231" s="205" t="s">
        <v>2188</v>
      </c>
      <c r="B231" s="204" t="s">
        <v>2189</v>
      </c>
    </row>
    <row r="232" spans="1:2">
      <c r="A232" s="205" t="s">
        <v>2190</v>
      </c>
      <c r="B232" s="204" t="s">
        <v>2191</v>
      </c>
    </row>
    <row r="233" spans="1:2">
      <c r="A233" s="205" t="s">
        <v>2192</v>
      </c>
      <c r="B233" s="204" t="s">
        <v>2193</v>
      </c>
    </row>
    <row r="234" spans="1:2">
      <c r="A234" s="205" t="s">
        <v>2194</v>
      </c>
      <c r="B234" s="204" t="s">
        <v>2195</v>
      </c>
    </row>
    <row r="235" spans="1:2">
      <c r="A235" s="205" t="s">
        <v>2196</v>
      </c>
      <c r="B235" s="204" t="s">
        <v>2197</v>
      </c>
    </row>
    <row r="236" spans="1:2">
      <c r="A236" s="205" t="s">
        <v>2198</v>
      </c>
      <c r="B236" s="204" t="s">
        <v>2199</v>
      </c>
    </row>
    <row r="237" spans="1:2">
      <c r="A237" s="205" t="s">
        <v>2200</v>
      </c>
      <c r="B237" s="204" t="s">
        <v>2201</v>
      </c>
    </row>
    <row r="238" spans="1:2">
      <c r="A238" s="205" t="s">
        <v>2202</v>
      </c>
      <c r="B238" s="204" t="s">
        <v>2203</v>
      </c>
    </row>
    <row r="239" spans="1:2">
      <c r="A239" s="205" t="s">
        <v>2204</v>
      </c>
      <c r="B239" s="204" t="s">
        <v>2205</v>
      </c>
    </row>
    <row r="240" spans="1:2">
      <c r="A240" s="205" t="s">
        <v>3103</v>
      </c>
      <c r="B240" s="204" t="s">
        <v>3104</v>
      </c>
    </row>
    <row r="241" spans="1:2">
      <c r="A241" s="205" t="s">
        <v>3105</v>
      </c>
      <c r="B241" s="204" t="s">
        <v>3106</v>
      </c>
    </row>
    <row r="242" spans="1:2">
      <c r="A242" s="205" t="s">
        <v>3107</v>
      </c>
      <c r="B242" s="204" t="s">
        <v>3108</v>
      </c>
    </row>
    <row r="243" spans="1:2">
      <c r="A243" s="190" t="s">
        <v>124</v>
      </c>
      <c r="B243" s="191" t="s">
        <v>1742</v>
      </c>
    </row>
    <row r="244" spans="1:2">
      <c r="A244" s="207" t="s">
        <v>3109</v>
      </c>
      <c r="B244" s="206" t="s">
        <v>3110</v>
      </c>
    </row>
    <row r="245" spans="1:2">
      <c r="A245" s="207" t="s">
        <v>738</v>
      </c>
      <c r="B245" s="206" t="s">
        <v>739</v>
      </c>
    </row>
    <row r="246" spans="1:2">
      <c r="A246" s="207" t="s">
        <v>740</v>
      </c>
      <c r="B246" s="206" t="s">
        <v>741</v>
      </c>
    </row>
    <row r="247" spans="1:2">
      <c r="A247" s="207" t="s">
        <v>742</v>
      </c>
      <c r="B247" s="206" t="s">
        <v>743</v>
      </c>
    </row>
    <row r="248" spans="1:2">
      <c r="A248" s="207" t="s">
        <v>744</v>
      </c>
      <c r="B248" s="206" t="s">
        <v>745</v>
      </c>
    </row>
    <row r="249" spans="1:2">
      <c r="A249" s="207" t="s">
        <v>746</v>
      </c>
      <c r="B249" s="206" t="s">
        <v>747</v>
      </c>
    </row>
    <row r="250" spans="1:2">
      <c r="A250" s="207" t="s">
        <v>748</v>
      </c>
      <c r="B250" s="206" t="s">
        <v>749</v>
      </c>
    </row>
    <row r="251" spans="1:2">
      <c r="A251" s="207" t="s">
        <v>750</v>
      </c>
      <c r="B251" s="206" t="s">
        <v>751</v>
      </c>
    </row>
    <row r="252" spans="1:2">
      <c r="A252" s="207" t="s">
        <v>1340</v>
      </c>
      <c r="B252" s="206" t="s">
        <v>1341</v>
      </c>
    </row>
    <row r="253" spans="1:2">
      <c r="A253" s="207" t="s">
        <v>1342</v>
      </c>
      <c r="B253" s="206" t="s">
        <v>1343</v>
      </c>
    </row>
    <row r="254" spans="1:2">
      <c r="A254" s="207" t="s">
        <v>1344</v>
      </c>
      <c r="B254" s="206" t="s">
        <v>1345</v>
      </c>
    </row>
    <row r="255" spans="1:2">
      <c r="A255" s="207" t="s">
        <v>1346</v>
      </c>
      <c r="B255" s="206" t="s">
        <v>1347</v>
      </c>
    </row>
    <row r="256" spans="1:2">
      <c r="A256" s="207" t="s">
        <v>1348</v>
      </c>
      <c r="B256" s="206" t="s">
        <v>1349</v>
      </c>
    </row>
    <row r="257" spans="1:2">
      <c r="A257" s="207" t="s">
        <v>2206</v>
      </c>
      <c r="B257" s="206" t="s">
        <v>2207</v>
      </c>
    </row>
    <row r="258" spans="1:2">
      <c r="A258" s="207" t="s">
        <v>2208</v>
      </c>
      <c r="B258" s="206" t="s">
        <v>2209</v>
      </c>
    </row>
    <row r="259" spans="1:2">
      <c r="A259" s="207" t="s">
        <v>2210</v>
      </c>
      <c r="B259" s="206" t="s">
        <v>2211</v>
      </c>
    </row>
    <row r="260" spans="1:2">
      <c r="A260" s="207" t="s">
        <v>2212</v>
      </c>
      <c r="B260" s="206" t="s">
        <v>2213</v>
      </c>
    </row>
    <row r="261" spans="1:2">
      <c r="A261" s="207" t="s">
        <v>2214</v>
      </c>
      <c r="B261" s="206" t="s">
        <v>2215</v>
      </c>
    </row>
    <row r="262" spans="1:2">
      <c r="A262" s="207" t="s">
        <v>2216</v>
      </c>
      <c r="B262" s="206" t="s">
        <v>2217</v>
      </c>
    </row>
    <row r="263" spans="1:2">
      <c r="A263" s="207" t="s">
        <v>2218</v>
      </c>
      <c r="B263" s="206" t="s">
        <v>2219</v>
      </c>
    </row>
    <row r="264" spans="1:2">
      <c r="A264" s="207" t="s">
        <v>2220</v>
      </c>
      <c r="B264" s="206" t="s">
        <v>2221</v>
      </c>
    </row>
    <row r="265" spans="1:2">
      <c r="A265" s="190" t="s">
        <v>130</v>
      </c>
      <c r="B265" s="191" t="s">
        <v>1743</v>
      </c>
    </row>
    <row r="266" spans="1:2">
      <c r="A266" s="209" t="s">
        <v>3111</v>
      </c>
      <c r="B266" s="208" t="s">
        <v>3112</v>
      </c>
    </row>
    <row r="267" spans="1:2">
      <c r="A267" s="209" t="s">
        <v>3113</v>
      </c>
      <c r="B267" s="208" t="s">
        <v>3114</v>
      </c>
    </row>
    <row r="268" spans="1:2">
      <c r="A268" s="209" t="s">
        <v>3115</v>
      </c>
      <c r="B268" s="208" t="s">
        <v>3116</v>
      </c>
    </row>
    <row r="269" spans="1:2">
      <c r="A269" s="209" t="s">
        <v>3117</v>
      </c>
      <c r="B269" s="208" t="s">
        <v>3118</v>
      </c>
    </row>
    <row r="270" spans="1:2">
      <c r="A270" s="209" t="s">
        <v>3119</v>
      </c>
      <c r="B270" s="208" t="s">
        <v>3120</v>
      </c>
    </row>
    <row r="271" spans="1:2">
      <c r="A271" s="209" t="s">
        <v>3121</v>
      </c>
      <c r="B271" s="208" t="s">
        <v>3122</v>
      </c>
    </row>
    <row r="272" spans="1:2">
      <c r="A272" s="209" t="s">
        <v>752</v>
      </c>
      <c r="B272" s="208" t="s">
        <v>753</v>
      </c>
    </row>
    <row r="273" spans="1:2">
      <c r="A273" s="209" t="s">
        <v>754</v>
      </c>
      <c r="B273" s="208" t="s">
        <v>755</v>
      </c>
    </row>
    <row r="274" spans="1:2">
      <c r="A274" s="209" t="s">
        <v>1350</v>
      </c>
      <c r="B274" s="208" t="s">
        <v>1351</v>
      </c>
    </row>
    <row r="275" spans="1:2">
      <c r="A275" s="209" t="s">
        <v>1352</v>
      </c>
      <c r="B275" s="208" t="s">
        <v>1353</v>
      </c>
    </row>
    <row r="276" spans="1:2">
      <c r="A276" s="209" t="s">
        <v>2222</v>
      </c>
      <c r="B276" s="208" t="s">
        <v>2223</v>
      </c>
    </row>
    <row r="277" spans="1:2">
      <c r="A277" s="209" t="s">
        <v>2224</v>
      </c>
      <c r="B277" s="208" t="s">
        <v>2225</v>
      </c>
    </row>
    <row r="278" spans="1:2">
      <c r="A278" s="209" t="s">
        <v>2226</v>
      </c>
      <c r="B278" s="208" t="s">
        <v>2227</v>
      </c>
    </row>
    <row r="279" spans="1:2">
      <c r="A279" s="209" t="s">
        <v>2228</v>
      </c>
      <c r="B279" s="208" t="s">
        <v>2229</v>
      </c>
    </row>
    <row r="280" spans="1:2">
      <c r="A280" s="209" t="s">
        <v>2230</v>
      </c>
      <c r="B280" s="208" t="s">
        <v>2231</v>
      </c>
    </row>
    <row r="281" spans="1:2">
      <c r="A281" s="209" t="s">
        <v>3123</v>
      </c>
      <c r="B281" s="208" t="s">
        <v>3124</v>
      </c>
    </row>
    <row r="282" spans="1:2">
      <c r="A282" s="209" t="s">
        <v>3125</v>
      </c>
      <c r="B282" s="208" t="s">
        <v>3126</v>
      </c>
    </row>
    <row r="283" spans="1:2">
      <c r="A283" s="209" t="s">
        <v>3127</v>
      </c>
      <c r="B283" s="208" t="s">
        <v>3128</v>
      </c>
    </row>
    <row r="284" spans="1:2">
      <c r="A284" s="209" t="s">
        <v>3129</v>
      </c>
      <c r="B284" s="208" t="s">
        <v>2231</v>
      </c>
    </row>
    <row r="285" spans="1:2">
      <c r="A285" s="209" t="s">
        <v>3130</v>
      </c>
      <c r="B285" s="208" t="s">
        <v>3131</v>
      </c>
    </row>
    <row r="286" spans="1:2">
      <c r="A286" s="209" t="s">
        <v>3132</v>
      </c>
      <c r="B286" s="208" t="s">
        <v>3133</v>
      </c>
    </row>
    <row r="287" spans="1:2">
      <c r="A287" s="209" t="s">
        <v>3134</v>
      </c>
      <c r="B287" s="208" t="s">
        <v>3135</v>
      </c>
    </row>
    <row r="288" spans="1:2">
      <c r="A288" s="209" t="s">
        <v>3136</v>
      </c>
      <c r="B288" s="208" t="s">
        <v>3137</v>
      </c>
    </row>
    <row r="289" spans="1:2">
      <c r="A289" s="190" t="s">
        <v>132</v>
      </c>
      <c r="B289" s="191" t="s">
        <v>1744</v>
      </c>
    </row>
    <row r="290" spans="1:2">
      <c r="A290" s="211" t="s">
        <v>756</v>
      </c>
      <c r="B290" s="210" t="s">
        <v>757</v>
      </c>
    </row>
    <row r="291" spans="1:2">
      <c r="A291" s="211" t="s">
        <v>758</v>
      </c>
      <c r="B291" s="210" t="s">
        <v>759</v>
      </c>
    </row>
    <row r="292" spans="1:2">
      <c r="A292" s="211" t="s">
        <v>760</v>
      </c>
      <c r="B292" s="210" t="s">
        <v>761</v>
      </c>
    </row>
    <row r="293" spans="1:2">
      <c r="A293" s="211" t="s">
        <v>2232</v>
      </c>
      <c r="B293" s="210" t="s">
        <v>2233</v>
      </c>
    </row>
    <row r="294" spans="1:2">
      <c r="A294" s="211" t="s">
        <v>2234</v>
      </c>
      <c r="B294" s="210" t="s">
        <v>2235</v>
      </c>
    </row>
    <row r="295" spans="1:2">
      <c r="A295" s="211" t="s">
        <v>2236</v>
      </c>
      <c r="B295" s="210" t="s">
        <v>2237</v>
      </c>
    </row>
    <row r="296" spans="1:2">
      <c r="A296" s="211" t="s">
        <v>2238</v>
      </c>
      <c r="B296" s="210" t="s">
        <v>2239</v>
      </c>
    </row>
    <row r="297" spans="1:2">
      <c r="A297" s="211" t="s">
        <v>2240</v>
      </c>
      <c r="B297" s="210" t="s">
        <v>2241</v>
      </c>
    </row>
    <row r="298" spans="1:2">
      <c r="A298" s="211" t="s">
        <v>2242</v>
      </c>
      <c r="B298" s="210" t="s">
        <v>2243</v>
      </c>
    </row>
    <row r="299" spans="1:2">
      <c r="A299" s="211" t="s">
        <v>2244</v>
      </c>
      <c r="B299" s="210" t="s">
        <v>2245</v>
      </c>
    </row>
    <row r="300" spans="1:2">
      <c r="A300" s="211" t="s">
        <v>2246</v>
      </c>
      <c r="B300" s="210" t="s">
        <v>2247</v>
      </c>
    </row>
    <row r="301" spans="1:2">
      <c r="A301" s="211" t="s">
        <v>2248</v>
      </c>
      <c r="B301" s="210" t="s">
        <v>2249</v>
      </c>
    </row>
    <row r="302" spans="1:2">
      <c r="A302" s="211" t="s">
        <v>3138</v>
      </c>
      <c r="B302" s="210" t="s">
        <v>3139</v>
      </c>
    </row>
    <row r="303" spans="1:2">
      <c r="A303" s="211" t="s">
        <v>3140</v>
      </c>
      <c r="B303" s="210" t="s">
        <v>3141</v>
      </c>
    </row>
    <row r="304" spans="1:2">
      <c r="A304" s="211" t="s">
        <v>3142</v>
      </c>
      <c r="B304" s="210" t="s">
        <v>877</v>
      </c>
    </row>
    <row r="305" spans="1:2">
      <c r="A305" s="190" t="s">
        <v>134</v>
      </c>
      <c r="B305" s="191" t="s">
        <v>1915</v>
      </c>
    </row>
    <row r="306" spans="1:2">
      <c r="A306" s="213" t="s">
        <v>762</v>
      </c>
      <c r="B306" s="212" t="s">
        <v>763</v>
      </c>
    </row>
    <row r="307" spans="1:2">
      <c r="A307" s="213" t="s">
        <v>764</v>
      </c>
      <c r="B307" s="212" t="s">
        <v>765</v>
      </c>
    </row>
    <row r="308" spans="1:2">
      <c r="A308" s="213" t="s">
        <v>3143</v>
      </c>
      <c r="B308" s="212" t="s">
        <v>3144</v>
      </c>
    </row>
    <row r="309" spans="1:2">
      <c r="A309" s="213" t="s">
        <v>766</v>
      </c>
      <c r="B309" s="212" t="s">
        <v>767</v>
      </c>
    </row>
    <row r="310" spans="1:2">
      <c r="A310" s="213" t="s">
        <v>768</v>
      </c>
      <c r="B310" s="212" t="s">
        <v>769</v>
      </c>
    </row>
    <row r="311" spans="1:2">
      <c r="A311" s="213" t="s">
        <v>770</v>
      </c>
      <c r="B311" s="212" t="s">
        <v>771</v>
      </c>
    </row>
    <row r="312" spans="1:2">
      <c r="A312" s="213" t="s">
        <v>772</v>
      </c>
      <c r="B312" s="212" t="s">
        <v>773</v>
      </c>
    </row>
    <row r="313" spans="1:2">
      <c r="A313" s="213" t="s">
        <v>774</v>
      </c>
      <c r="B313" s="212" t="s">
        <v>775</v>
      </c>
    </row>
    <row r="314" spans="1:2">
      <c r="A314" s="213" t="s">
        <v>3145</v>
      </c>
      <c r="B314" s="212" t="s">
        <v>3146</v>
      </c>
    </row>
    <row r="315" spans="1:2">
      <c r="A315" s="213" t="s">
        <v>776</v>
      </c>
      <c r="B315" s="212" t="s">
        <v>777</v>
      </c>
    </row>
    <row r="316" spans="1:2">
      <c r="A316" s="213" t="s">
        <v>778</v>
      </c>
      <c r="B316" s="212" t="s">
        <v>779</v>
      </c>
    </row>
    <row r="317" spans="1:2">
      <c r="A317" s="213" t="s">
        <v>780</v>
      </c>
      <c r="B317" s="212" t="s">
        <v>781</v>
      </c>
    </row>
    <row r="318" spans="1:2">
      <c r="A318" s="213" t="s">
        <v>782</v>
      </c>
      <c r="B318" s="212" t="s">
        <v>783</v>
      </c>
    </row>
    <row r="319" spans="1:2">
      <c r="A319" s="213" t="s">
        <v>784</v>
      </c>
      <c r="B319" s="212" t="s">
        <v>785</v>
      </c>
    </row>
    <row r="320" spans="1:2">
      <c r="A320" s="213" t="s">
        <v>786</v>
      </c>
      <c r="B320" s="212" t="s">
        <v>787</v>
      </c>
    </row>
    <row r="321" spans="1:2">
      <c r="A321" s="213" t="s">
        <v>788</v>
      </c>
      <c r="B321" s="212" t="s">
        <v>789</v>
      </c>
    </row>
    <row r="322" spans="1:2">
      <c r="A322" s="213" t="s">
        <v>790</v>
      </c>
      <c r="B322" s="212" t="s">
        <v>791</v>
      </c>
    </row>
    <row r="323" spans="1:2">
      <c r="A323" s="213" t="s">
        <v>792</v>
      </c>
      <c r="B323" s="212" t="s">
        <v>793</v>
      </c>
    </row>
    <row r="324" spans="1:2">
      <c r="A324" s="213" t="s">
        <v>794</v>
      </c>
      <c r="B324" s="212" t="s">
        <v>795</v>
      </c>
    </row>
    <row r="325" spans="1:2">
      <c r="A325" s="213" t="s">
        <v>796</v>
      </c>
      <c r="B325" s="212" t="s">
        <v>797</v>
      </c>
    </row>
    <row r="326" spans="1:2">
      <c r="A326" s="213" t="s">
        <v>798</v>
      </c>
      <c r="B326" s="212" t="s">
        <v>799</v>
      </c>
    </row>
    <row r="327" spans="1:2">
      <c r="A327" s="213" t="s">
        <v>800</v>
      </c>
      <c r="B327" s="212" t="s">
        <v>799</v>
      </c>
    </row>
    <row r="328" spans="1:2">
      <c r="A328" s="213" t="s">
        <v>801</v>
      </c>
      <c r="B328" s="212" t="s">
        <v>802</v>
      </c>
    </row>
    <row r="329" spans="1:2">
      <c r="A329" s="213" t="s">
        <v>803</v>
      </c>
      <c r="B329" s="212" t="s">
        <v>802</v>
      </c>
    </row>
    <row r="330" spans="1:2">
      <c r="A330" s="213" t="s">
        <v>1354</v>
      </c>
      <c r="B330" s="212" t="s">
        <v>1355</v>
      </c>
    </row>
    <row r="331" spans="1:2">
      <c r="A331" s="213" t="s">
        <v>1356</v>
      </c>
      <c r="B331" s="212" t="s">
        <v>1357</v>
      </c>
    </row>
    <row r="332" spans="1:2">
      <c r="A332" s="213" t="s">
        <v>1358</v>
      </c>
      <c r="B332" s="212" t="s">
        <v>1359</v>
      </c>
    </row>
    <row r="333" spans="1:2">
      <c r="A333" s="213" t="s">
        <v>1360</v>
      </c>
      <c r="B333" s="212" t="s">
        <v>1361</v>
      </c>
    </row>
    <row r="334" spans="1:2">
      <c r="A334" s="213" t="s">
        <v>1362</v>
      </c>
      <c r="B334" s="212" t="s">
        <v>1363</v>
      </c>
    </row>
    <row r="335" spans="1:2">
      <c r="A335" s="213" t="s">
        <v>1364</v>
      </c>
      <c r="B335" s="212" t="s">
        <v>1365</v>
      </c>
    </row>
    <row r="336" spans="1:2">
      <c r="A336" s="213" t="s">
        <v>1366</v>
      </c>
      <c r="B336" s="212" t="s">
        <v>1367</v>
      </c>
    </row>
    <row r="337" spans="1:2">
      <c r="A337" s="213" t="s">
        <v>1368</v>
      </c>
      <c r="B337" s="212" t="s">
        <v>1369</v>
      </c>
    </row>
    <row r="338" spans="1:2">
      <c r="A338" s="213" t="s">
        <v>1370</v>
      </c>
      <c r="B338" s="212" t="s">
        <v>1371</v>
      </c>
    </row>
    <row r="339" spans="1:2">
      <c r="A339" s="213" t="s">
        <v>1372</v>
      </c>
      <c r="B339" s="212" t="s">
        <v>1373</v>
      </c>
    </row>
    <row r="340" spans="1:2">
      <c r="A340" s="213" t="s">
        <v>1374</v>
      </c>
      <c r="B340" s="212" t="s">
        <v>1375</v>
      </c>
    </row>
    <row r="341" spans="1:2">
      <c r="A341" s="213" t="s">
        <v>1376</v>
      </c>
      <c r="B341" s="212" t="s">
        <v>1377</v>
      </c>
    </row>
    <row r="342" spans="1:2">
      <c r="A342" s="213" t="s">
        <v>1378</v>
      </c>
      <c r="B342" s="212" t="s">
        <v>1379</v>
      </c>
    </row>
    <row r="343" spans="1:2">
      <c r="A343" s="213" t="s">
        <v>1380</v>
      </c>
      <c r="B343" s="212" t="s">
        <v>1381</v>
      </c>
    </row>
    <row r="344" spans="1:2">
      <c r="A344" s="213" t="s">
        <v>1382</v>
      </c>
      <c r="B344" s="212" t="s">
        <v>1383</v>
      </c>
    </row>
    <row r="345" spans="1:2">
      <c r="A345" s="213" t="s">
        <v>1384</v>
      </c>
      <c r="B345" s="212" t="s">
        <v>1385</v>
      </c>
    </row>
    <row r="346" spans="1:2">
      <c r="A346" s="213" t="s">
        <v>1386</v>
      </c>
      <c r="B346" s="212" t="s">
        <v>1387</v>
      </c>
    </row>
    <row r="347" spans="1:2">
      <c r="A347" s="213" t="s">
        <v>1388</v>
      </c>
      <c r="B347" s="212" t="s">
        <v>1389</v>
      </c>
    </row>
    <row r="348" spans="1:2">
      <c r="A348" s="213" t="s">
        <v>1390</v>
      </c>
      <c r="B348" s="212" t="s">
        <v>1391</v>
      </c>
    </row>
    <row r="349" spans="1:2">
      <c r="A349" s="213" t="s">
        <v>1392</v>
      </c>
      <c r="B349" s="212" t="s">
        <v>1393</v>
      </c>
    </row>
    <row r="350" spans="1:2">
      <c r="A350" s="213" t="s">
        <v>1394</v>
      </c>
      <c r="B350" s="212" t="s">
        <v>1395</v>
      </c>
    </row>
    <row r="351" spans="1:2">
      <c r="A351" s="213" t="s">
        <v>1396</v>
      </c>
      <c r="B351" s="212" t="s">
        <v>1397</v>
      </c>
    </row>
    <row r="352" spans="1:2">
      <c r="A352" s="213" t="s">
        <v>1398</v>
      </c>
      <c r="B352" s="212" t="s">
        <v>1399</v>
      </c>
    </row>
    <row r="353" spans="1:2">
      <c r="A353" s="213" t="s">
        <v>1400</v>
      </c>
      <c r="B353" s="212" t="s">
        <v>1401</v>
      </c>
    </row>
    <row r="354" spans="1:2">
      <c r="A354" s="213" t="s">
        <v>1402</v>
      </c>
      <c r="B354" s="212" t="s">
        <v>1403</v>
      </c>
    </row>
    <row r="355" spans="1:2">
      <c r="A355" s="213" t="s">
        <v>1404</v>
      </c>
      <c r="B355" s="212" t="s">
        <v>1405</v>
      </c>
    </row>
    <row r="356" spans="1:2">
      <c r="A356" s="213" t="s">
        <v>1406</v>
      </c>
      <c r="B356" s="212" t="s">
        <v>1407</v>
      </c>
    </row>
    <row r="357" spans="1:2">
      <c r="A357" s="213" t="s">
        <v>1408</v>
      </c>
      <c r="B357" s="212" t="s">
        <v>1409</v>
      </c>
    </row>
    <row r="358" spans="1:2">
      <c r="A358" s="213" t="s">
        <v>1410</v>
      </c>
      <c r="B358" s="212" t="s">
        <v>1411</v>
      </c>
    </row>
    <row r="359" spans="1:2">
      <c r="A359" s="213" t="s">
        <v>1412</v>
      </c>
      <c r="B359" s="212" t="s">
        <v>1413</v>
      </c>
    </row>
    <row r="360" spans="1:2">
      <c r="A360" s="213" t="s">
        <v>1414</v>
      </c>
      <c r="B360" s="212" t="s">
        <v>1415</v>
      </c>
    </row>
    <row r="361" spans="1:2">
      <c r="A361" s="213" t="s">
        <v>2250</v>
      </c>
      <c r="B361" s="212" t="s">
        <v>2251</v>
      </c>
    </row>
    <row r="362" spans="1:2">
      <c r="A362" s="213" t="s">
        <v>2252</v>
      </c>
      <c r="B362" s="212" t="s">
        <v>2253</v>
      </c>
    </row>
    <row r="363" spans="1:2">
      <c r="A363" s="213" t="s">
        <v>2254</v>
      </c>
      <c r="B363" s="212" t="s">
        <v>2255</v>
      </c>
    </row>
    <row r="364" spans="1:2">
      <c r="A364" s="213" t="s">
        <v>2256</v>
      </c>
      <c r="B364" s="212" t="s">
        <v>2257</v>
      </c>
    </row>
    <row r="365" spans="1:2">
      <c r="A365" s="213" t="s">
        <v>2258</v>
      </c>
      <c r="B365" s="212" t="s">
        <v>2259</v>
      </c>
    </row>
    <row r="366" spans="1:2">
      <c r="A366" s="213" t="s">
        <v>2260</v>
      </c>
      <c r="B366" s="212" t="s">
        <v>2261</v>
      </c>
    </row>
    <row r="367" spans="1:2">
      <c r="A367" s="213" t="s">
        <v>2262</v>
      </c>
      <c r="B367" s="212" t="s">
        <v>2263</v>
      </c>
    </row>
    <row r="368" spans="1:2">
      <c r="A368" s="213" t="s">
        <v>2264</v>
      </c>
      <c r="B368" s="212" t="s">
        <v>2265</v>
      </c>
    </row>
    <row r="369" spans="1:2">
      <c r="A369" s="213" t="s">
        <v>2266</v>
      </c>
      <c r="B369" s="212" t="s">
        <v>2267</v>
      </c>
    </row>
    <row r="370" spans="1:2">
      <c r="A370" s="213" t="s">
        <v>2268</v>
      </c>
      <c r="B370" s="212" t="s">
        <v>2269</v>
      </c>
    </row>
    <row r="371" spans="1:2">
      <c r="A371" s="213" t="s">
        <v>2270</v>
      </c>
      <c r="B371" s="212" t="s">
        <v>2271</v>
      </c>
    </row>
    <row r="372" spans="1:2">
      <c r="A372" s="213" t="s">
        <v>2272</v>
      </c>
      <c r="B372" s="212" t="s">
        <v>2273</v>
      </c>
    </row>
    <row r="373" spans="1:2">
      <c r="A373" s="213" t="s">
        <v>2274</v>
      </c>
      <c r="B373" s="212" t="s">
        <v>2275</v>
      </c>
    </row>
    <row r="374" spans="1:2">
      <c r="A374" s="213" t="s">
        <v>2276</v>
      </c>
      <c r="B374" s="212" t="s">
        <v>2277</v>
      </c>
    </row>
    <row r="375" spans="1:2">
      <c r="A375" s="213" t="s">
        <v>2278</v>
      </c>
      <c r="B375" s="212" t="s">
        <v>2279</v>
      </c>
    </row>
    <row r="376" spans="1:2">
      <c r="A376" s="213" t="s">
        <v>2280</v>
      </c>
      <c r="B376" s="212" t="s">
        <v>2281</v>
      </c>
    </row>
    <row r="377" spans="1:2">
      <c r="A377" s="213" t="s">
        <v>2282</v>
      </c>
      <c r="B377" s="212" t="s">
        <v>2283</v>
      </c>
    </row>
    <row r="378" spans="1:2">
      <c r="A378" s="213" t="s">
        <v>2284</v>
      </c>
      <c r="B378" s="212" t="s">
        <v>2285</v>
      </c>
    </row>
    <row r="379" spans="1:2">
      <c r="A379" s="213" t="s">
        <v>2286</v>
      </c>
      <c r="B379" s="212" t="s">
        <v>2287</v>
      </c>
    </row>
    <row r="380" spans="1:2">
      <c r="A380" s="213" t="s">
        <v>2288</v>
      </c>
      <c r="B380" s="212" t="s">
        <v>2289</v>
      </c>
    </row>
    <row r="381" spans="1:2">
      <c r="A381" s="213" t="s">
        <v>2290</v>
      </c>
      <c r="B381" s="212" t="s">
        <v>2291</v>
      </c>
    </row>
    <row r="382" spans="1:2">
      <c r="A382" s="213" t="s">
        <v>2292</v>
      </c>
      <c r="B382" s="212" t="s">
        <v>2293</v>
      </c>
    </row>
    <row r="383" spans="1:2">
      <c r="A383" s="213" t="s">
        <v>2294</v>
      </c>
      <c r="B383" s="212" t="s">
        <v>2295</v>
      </c>
    </row>
    <row r="384" spans="1:2">
      <c r="A384" s="213" t="s">
        <v>2296</v>
      </c>
      <c r="B384" s="212" t="s">
        <v>2297</v>
      </c>
    </row>
    <row r="385" spans="1:2">
      <c r="A385" s="213" t="s">
        <v>2298</v>
      </c>
      <c r="B385" s="212" t="s">
        <v>2299</v>
      </c>
    </row>
    <row r="386" spans="1:2">
      <c r="A386" s="213" t="s">
        <v>2300</v>
      </c>
      <c r="B386" s="212" t="s">
        <v>2301</v>
      </c>
    </row>
    <row r="387" spans="1:2">
      <c r="A387" s="213" t="s">
        <v>2302</v>
      </c>
      <c r="B387" s="212" t="s">
        <v>2303</v>
      </c>
    </row>
    <row r="388" spans="1:2">
      <c r="A388" s="213" t="s">
        <v>2304</v>
      </c>
      <c r="B388" s="212" t="s">
        <v>2305</v>
      </c>
    </row>
    <row r="389" spans="1:2">
      <c r="A389" s="213" t="s">
        <v>2306</v>
      </c>
      <c r="B389" s="212" t="s">
        <v>2307</v>
      </c>
    </row>
    <row r="390" spans="1:2">
      <c r="A390" s="213" t="s">
        <v>2308</v>
      </c>
      <c r="B390" s="212" t="s">
        <v>875</v>
      </c>
    </row>
    <row r="391" spans="1:2">
      <c r="A391" s="213" t="s">
        <v>2309</v>
      </c>
      <c r="B391" s="212" t="s">
        <v>1148</v>
      </c>
    </row>
    <row r="392" spans="1:2">
      <c r="A392" s="213" t="s">
        <v>2310</v>
      </c>
      <c r="B392" s="212" t="s">
        <v>2311</v>
      </c>
    </row>
    <row r="393" spans="1:2">
      <c r="A393" s="213" t="s">
        <v>2312</v>
      </c>
      <c r="B393" s="212" t="s">
        <v>2313</v>
      </c>
    </row>
    <row r="394" spans="1:2">
      <c r="A394" s="213" t="s">
        <v>2314</v>
      </c>
      <c r="B394" s="212" t="s">
        <v>2315</v>
      </c>
    </row>
    <row r="395" spans="1:2">
      <c r="A395" s="213" t="s">
        <v>2316</v>
      </c>
      <c r="B395" s="212" t="s">
        <v>2317</v>
      </c>
    </row>
    <row r="396" spans="1:2">
      <c r="A396" s="213" t="s">
        <v>2318</v>
      </c>
      <c r="B396" s="212" t="s">
        <v>2319</v>
      </c>
    </row>
    <row r="397" spans="1:2">
      <c r="A397" s="213" t="s">
        <v>2320</v>
      </c>
      <c r="B397" s="212" t="s">
        <v>2321</v>
      </c>
    </row>
    <row r="398" spans="1:2">
      <c r="A398" s="213" t="s">
        <v>2322</v>
      </c>
      <c r="B398" s="212" t="s">
        <v>2323</v>
      </c>
    </row>
    <row r="399" spans="1:2">
      <c r="A399" s="213" t="s">
        <v>2324</v>
      </c>
      <c r="B399" s="212" t="s">
        <v>2325</v>
      </c>
    </row>
    <row r="400" spans="1:2">
      <c r="A400" s="213" t="s">
        <v>2326</v>
      </c>
      <c r="B400" s="212" t="s">
        <v>2327</v>
      </c>
    </row>
    <row r="401" spans="1:2">
      <c r="A401" s="213" t="s">
        <v>2328</v>
      </c>
      <c r="B401" s="212" t="s">
        <v>2329</v>
      </c>
    </row>
    <row r="402" spans="1:2">
      <c r="A402" s="213" t="s">
        <v>3147</v>
      </c>
      <c r="B402" s="212" t="s">
        <v>3148</v>
      </c>
    </row>
    <row r="403" spans="1:2">
      <c r="A403" s="213" t="s">
        <v>3149</v>
      </c>
      <c r="B403" s="212" t="s">
        <v>3150</v>
      </c>
    </row>
    <row r="404" spans="1:2">
      <c r="A404" s="213" t="s">
        <v>3151</v>
      </c>
      <c r="B404" s="212" t="s">
        <v>3152</v>
      </c>
    </row>
    <row r="405" spans="1:2">
      <c r="A405" s="213" t="s">
        <v>3153</v>
      </c>
      <c r="B405" s="212" t="s">
        <v>3154</v>
      </c>
    </row>
    <row r="406" spans="1:2">
      <c r="A406" s="213" t="s">
        <v>3155</v>
      </c>
      <c r="B406" s="212" t="s">
        <v>3156</v>
      </c>
    </row>
    <row r="407" spans="1:2">
      <c r="A407" s="213" t="s">
        <v>3157</v>
      </c>
      <c r="B407" s="212" t="s">
        <v>3158</v>
      </c>
    </row>
    <row r="408" spans="1:2">
      <c r="A408" s="213" t="s">
        <v>3159</v>
      </c>
      <c r="B408" s="212" t="s">
        <v>3160</v>
      </c>
    </row>
    <row r="409" spans="1:2">
      <c r="A409" s="213" t="s">
        <v>3161</v>
      </c>
      <c r="B409" s="212" t="s">
        <v>3162</v>
      </c>
    </row>
    <row r="410" spans="1:2">
      <c r="A410" s="213" t="s">
        <v>3163</v>
      </c>
      <c r="B410" s="212" t="s">
        <v>3164</v>
      </c>
    </row>
    <row r="411" spans="1:2">
      <c r="A411" s="213" t="s">
        <v>3165</v>
      </c>
      <c r="B411" s="212" t="s">
        <v>3166</v>
      </c>
    </row>
    <row r="412" spans="1:2">
      <c r="A412" s="213" t="s">
        <v>3167</v>
      </c>
      <c r="B412" s="212" t="s">
        <v>3168</v>
      </c>
    </row>
    <row r="413" spans="1:2">
      <c r="A413" s="213" t="s">
        <v>3169</v>
      </c>
      <c r="B413" s="212" t="s">
        <v>3170</v>
      </c>
    </row>
    <row r="414" spans="1:2">
      <c r="A414" s="213" t="s">
        <v>3171</v>
      </c>
      <c r="B414" s="212" t="s">
        <v>3172</v>
      </c>
    </row>
    <row r="415" spans="1:2">
      <c r="A415" s="213" t="s">
        <v>3173</v>
      </c>
      <c r="B415" s="212" t="s">
        <v>3174</v>
      </c>
    </row>
    <row r="416" spans="1:2">
      <c r="A416" s="213" t="s">
        <v>3175</v>
      </c>
      <c r="B416" s="212" t="s">
        <v>3176</v>
      </c>
    </row>
    <row r="417" spans="1:2">
      <c r="A417" s="213" t="s">
        <v>3177</v>
      </c>
      <c r="B417" s="212" t="s">
        <v>3178</v>
      </c>
    </row>
    <row r="418" spans="1:2">
      <c r="A418" s="213" t="s">
        <v>3179</v>
      </c>
      <c r="B418" s="212" t="s">
        <v>3180</v>
      </c>
    </row>
    <row r="419" spans="1:2">
      <c r="A419" s="213" t="s">
        <v>3181</v>
      </c>
      <c r="B419" s="212" t="s">
        <v>3182</v>
      </c>
    </row>
    <row r="420" spans="1:2">
      <c r="A420" s="213" t="s">
        <v>3183</v>
      </c>
      <c r="B420" s="212" t="s">
        <v>3184</v>
      </c>
    </row>
    <row r="421" spans="1:2">
      <c r="A421" s="213" t="s">
        <v>3185</v>
      </c>
      <c r="B421" s="212" t="s">
        <v>3186</v>
      </c>
    </row>
    <row r="422" spans="1:2">
      <c r="A422" s="213" t="s">
        <v>3187</v>
      </c>
      <c r="B422" s="212" t="s">
        <v>3188</v>
      </c>
    </row>
    <row r="423" spans="1:2">
      <c r="A423" s="213" t="s">
        <v>3189</v>
      </c>
      <c r="B423" s="212" t="s">
        <v>3190</v>
      </c>
    </row>
    <row r="424" spans="1:2">
      <c r="A424" s="213" t="s">
        <v>3191</v>
      </c>
      <c r="B424" s="212" t="s">
        <v>3192</v>
      </c>
    </row>
    <row r="425" spans="1:2">
      <c r="A425" s="213" t="s">
        <v>3193</v>
      </c>
      <c r="B425" s="212" t="s">
        <v>3194</v>
      </c>
    </row>
    <row r="426" spans="1:2">
      <c r="A426" s="190" t="s">
        <v>138</v>
      </c>
      <c r="B426" s="191" t="s">
        <v>1916</v>
      </c>
    </row>
    <row r="427" spans="1:2">
      <c r="A427" s="215" t="s">
        <v>804</v>
      </c>
      <c r="B427" s="214" t="s">
        <v>805</v>
      </c>
    </row>
    <row r="428" spans="1:2">
      <c r="A428" s="215" t="s">
        <v>806</v>
      </c>
      <c r="B428" s="214" t="s">
        <v>807</v>
      </c>
    </row>
    <row r="429" spans="1:2">
      <c r="A429" s="215" t="s">
        <v>808</v>
      </c>
      <c r="B429" s="214" t="s">
        <v>809</v>
      </c>
    </row>
    <row r="430" spans="1:2">
      <c r="A430" s="215" t="s">
        <v>3195</v>
      </c>
      <c r="B430" s="214" t="s">
        <v>3196</v>
      </c>
    </row>
    <row r="431" spans="1:2">
      <c r="A431" s="215" t="s">
        <v>3197</v>
      </c>
      <c r="B431" s="214" t="s">
        <v>3198</v>
      </c>
    </row>
    <row r="432" spans="1:2">
      <c r="A432" s="215" t="s">
        <v>3199</v>
      </c>
      <c r="B432" s="214" t="s">
        <v>3200</v>
      </c>
    </row>
    <row r="433" spans="1:2">
      <c r="A433" s="215" t="s">
        <v>3201</v>
      </c>
      <c r="B433" s="214" t="s">
        <v>3202</v>
      </c>
    </row>
    <row r="434" spans="1:2">
      <c r="A434" s="215" t="s">
        <v>810</v>
      </c>
      <c r="B434" s="214" t="s">
        <v>811</v>
      </c>
    </row>
    <row r="435" spans="1:2">
      <c r="A435" s="215" t="s">
        <v>812</v>
      </c>
      <c r="B435" s="214" t="s">
        <v>813</v>
      </c>
    </row>
    <row r="436" spans="1:2">
      <c r="A436" s="215" t="s">
        <v>814</v>
      </c>
      <c r="B436" s="214" t="s">
        <v>815</v>
      </c>
    </row>
    <row r="437" spans="1:2">
      <c r="A437" s="215" t="s">
        <v>816</v>
      </c>
      <c r="B437" s="214" t="s">
        <v>817</v>
      </c>
    </row>
    <row r="438" spans="1:2">
      <c r="A438" s="215" t="s">
        <v>818</v>
      </c>
      <c r="B438" s="214" t="s">
        <v>819</v>
      </c>
    </row>
    <row r="439" spans="1:2">
      <c r="A439" s="215" t="s">
        <v>820</v>
      </c>
      <c r="B439" s="214" t="s">
        <v>821</v>
      </c>
    </row>
    <row r="440" spans="1:2">
      <c r="A440" s="215" t="s">
        <v>822</v>
      </c>
      <c r="B440" s="214" t="s">
        <v>823</v>
      </c>
    </row>
    <row r="441" spans="1:2">
      <c r="A441" s="215" t="s">
        <v>824</v>
      </c>
      <c r="B441" s="214" t="s">
        <v>825</v>
      </c>
    </row>
    <row r="442" spans="1:2">
      <c r="A442" s="215" t="s">
        <v>826</v>
      </c>
      <c r="B442" s="214" t="s">
        <v>827</v>
      </c>
    </row>
    <row r="443" spans="1:2">
      <c r="A443" s="215" t="s">
        <v>828</v>
      </c>
      <c r="B443" s="214" t="s">
        <v>829</v>
      </c>
    </row>
    <row r="444" spans="1:2">
      <c r="A444" s="215" t="s">
        <v>830</v>
      </c>
      <c r="B444" s="214" t="s">
        <v>831</v>
      </c>
    </row>
    <row r="445" spans="1:2">
      <c r="A445" s="215" t="s">
        <v>832</v>
      </c>
      <c r="B445" s="214" t="s">
        <v>833</v>
      </c>
    </row>
    <row r="446" spans="1:2">
      <c r="A446" s="215" t="s">
        <v>834</v>
      </c>
      <c r="B446" s="214" t="s">
        <v>835</v>
      </c>
    </row>
    <row r="447" spans="1:2">
      <c r="A447" s="215" t="s">
        <v>836</v>
      </c>
      <c r="B447" s="214" t="s">
        <v>837</v>
      </c>
    </row>
    <row r="448" spans="1:2">
      <c r="A448" s="215" t="s">
        <v>838</v>
      </c>
      <c r="B448" s="214" t="s">
        <v>839</v>
      </c>
    </row>
    <row r="449" spans="1:2">
      <c r="A449" s="215" t="s">
        <v>840</v>
      </c>
      <c r="B449" s="214" t="s">
        <v>841</v>
      </c>
    </row>
    <row r="450" spans="1:2">
      <c r="A450" s="215" t="s">
        <v>842</v>
      </c>
      <c r="B450" s="214" t="s">
        <v>843</v>
      </c>
    </row>
    <row r="451" spans="1:2">
      <c r="A451" s="215" t="s">
        <v>844</v>
      </c>
      <c r="B451" s="214" t="s">
        <v>845</v>
      </c>
    </row>
    <row r="452" spans="1:2">
      <c r="A452" s="215" t="s">
        <v>846</v>
      </c>
      <c r="B452" s="214" t="s">
        <v>847</v>
      </c>
    </row>
    <row r="453" spans="1:2">
      <c r="A453" s="215" t="s">
        <v>848</v>
      </c>
      <c r="B453" s="214" t="s">
        <v>849</v>
      </c>
    </row>
    <row r="454" spans="1:2">
      <c r="A454" s="215" t="s">
        <v>850</v>
      </c>
      <c r="B454" s="214" t="s">
        <v>851</v>
      </c>
    </row>
    <row r="455" spans="1:2">
      <c r="A455" s="215" t="s">
        <v>852</v>
      </c>
      <c r="B455" s="214" t="s">
        <v>853</v>
      </c>
    </row>
    <row r="456" spans="1:2">
      <c r="A456" s="215" t="s">
        <v>854</v>
      </c>
      <c r="B456" s="214" t="s">
        <v>855</v>
      </c>
    </row>
    <row r="457" spans="1:2">
      <c r="A457" s="215" t="s">
        <v>856</v>
      </c>
      <c r="B457" s="214" t="s">
        <v>857</v>
      </c>
    </row>
    <row r="458" spans="1:2">
      <c r="A458" s="215" t="s">
        <v>858</v>
      </c>
      <c r="B458" s="214" t="s">
        <v>859</v>
      </c>
    </row>
    <row r="459" spans="1:2">
      <c r="A459" s="215" t="s">
        <v>1416</v>
      </c>
      <c r="B459" s="214" t="s">
        <v>1417</v>
      </c>
    </row>
    <row r="460" spans="1:2">
      <c r="A460" s="215" t="s">
        <v>1418</v>
      </c>
      <c r="B460" s="214" t="s">
        <v>1419</v>
      </c>
    </row>
    <row r="461" spans="1:2">
      <c r="A461" s="215" t="s">
        <v>1420</v>
      </c>
      <c r="B461" s="214" t="s">
        <v>1421</v>
      </c>
    </row>
    <row r="462" spans="1:2">
      <c r="A462" s="215" t="s">
        <v>1422</v>
      </c>
      <c r="B462" s="214" t="s">
        <v>1423</v>
      </c>
    </row>
    <row r="463" spans="1:2">
      <c r="A463" s="215" t="s">
        <v>1424</v>
      </c>
      <c r="B463" s="214" t="s">
        <v>1425</v>
      </c>
    </row>
    <row r="464" spans="1:2">
      <c r="A464" s="215" t="s">
        <v>1426</v>
      </c>
      <c r="B464" s="214" t="s">
        <v>1427</v>
      </c>
    </row>
    <row r="465" spans="1:2">
      <c r="A465" s="215" t="s">
        <v>1428</v>
      </c>
      <c r="B465" s="214" t="s">
        <v>1429</v>
      </c>
    </row>
    <row r="466" spans="1:2">
      <c r="A466" s="215" t="s">
        <v>1430</v>
      </c>
      <c r="B466" s="214" t="s">
        <v>1431</v>
      </c>
    </row>
    <row r="467" spans="1:2">
      <c r="A467" s="215" t="s">
        <v>1432</v>
      </c>
      <c r="B467" s="214" t="s">
        <v>1433</v>
      </c>
    </row>
    <row r="468" spans="1:2">
      <c r="A468" s="215" t="s">
        <v>1434</v>
      </c>
      <c r="B468" s="214" t="s">
        <v>1435</v>
      </c>
    </row>
    <row r="469" spans="1:2">
      <c r="A469" s="215" t="s">
        <v>1436</v>
      </c>
      <c r="B469" s="214" t="s">
        <v>1437</v>
      </c>
    </row>
    <row r="470" spans="1:2">
      <c r="A470" s="215" t="s">
        <v>1438</v>
      </c>
      <c r="B470" s="214" t="s">
        <v>1439</v>
      </c>
    </row>
    <row r="471" spans="1:2">
      <c r="A471" s="215" t="s">
        <v>1440</v>
      </c>
      <c r="B471" s="214" t="s">
        <v>1441</v>
      </c>
    </row>
    <row r="472" spans="1:2">
      <c r="A472" s="215" t="s">
        <v>1442</v>
      </c>
      <c r="B472" s="214" t="s">
        <v>1443</v>
      </c>
    </row>
    <row r="473" spans="1:2">
      <c r="A473" s="215" t="s">
        <v>1444</v>
      </c>
      <c r="B473" s="214" t="s">
        <v>1445</v>
      </c>
    </row>
    <row r="474" spans="1:2">
      <c r="A474" s="215" t="s">
        <v>1446</v>
      </c>
      <c r="B474" s="214" t="s">
        <v>1447</v>
      </c>
    </row>
    <row r="475" spans="1:2">
      <c r="A475" s="215" t="s">
        <v>1448</v>
      </c>
      <c r="B475" s="214" t="s">
        <v>1449</v>
      </c>
    </row>
    <row r="476" spans="1:2">
      <c r="A476" s="215" t="s">
        <v>1450</v>
      </c>
      <c r="B476" s="214" t="s">
        <v>1451</v>
      </c>
    </row>
    <row r="477" spans="1:2">
      <c r="A477" s="215" t="s">
        <v>1452</v>
      </c>
      <c r="B477" s="214" t="s">
        <v>1453</v>
      </c>
    </row>
    <row r="478" spans="1:2">
      <c r="A478" s="215" t="s">
        <v>1454</v>
      </c>
      <c r="B478" s="214" t="s">
        <v>1455</v>
      </c>
    </row>
    <row r="479" spans="1:2">
      <c r="A479" s="215" t="s">
        <v>1456</v>
      </c>
      <c r="B479" s="214" t="s">
        <v>1457</v>
      </c>
    </row>
    <row r="480" spans="1:2">
      <c r="A480" s="215" t="s">
        <v>1458</v>
      </c>
      <c r="B480" s="214" t="s">
        <v>1459</v>
      </c>
    </row>
    <row r="481" spans="1:2">
      <c r="A481" s="215" t="s">
        <v>1460</v>
      </c>
      <c r="B481" s="214" t="s">
        <v>1461</v>
      </c>
    </row>
    <row r="482" spans="1:2">
      <c r="A482" s="215" t="s">
        <v>1462</v>
      </c>
      <c r="B482" s="214" t="s">
        <v>1463</v>
      </c>
    </row>
    <row r="483" spans="1:2">
      <c r="A483" s="215" t="s">
        <v>1464</v>
      </c>
      <c r="B483" s="214" t="s">
        <v>1465</v>
      </c>
    </row>
    <row r="484" spans="1:2">
      <c r="A484" s="215" t="s">
        <v>1466</v>
      </c>
      <c r="B484" s="214" t="s">
        <v>1467</v>
      </c>
    </row>
    <row r="485" spans="1:2">
      <c r="A485" s="215" t="s">
        <v>1468</v>
      </c>
      <c r="B485" s="214" t="s">
        <v>1469</v>
      </c>
    </row>
    <row r="486" spans="1:2">
      <c r="A486" s="215" t="s">
        <v>1470</v>
      </c>
      <c r="B486" s="214" t="s">
        <v>1471</v>
      </c>
    </row>
    <row r="487" spans="1:2">
      <c r="A487" s="215" t="s">
        <v>1472</v>
      </c>
      <c r="B487" s="214" t="s">
        <v>1473</v>
      </c>
    </row>
    <row r="488" spans="1:2">
      <c r="A488" s="215" t="s">
        <v>1474</v>
      </c>
      <c r="B488" s="214" t="s">
        <v>1475</v>
      </c>
    </row>
    <row r="489" spans="1:2">
      <c r="A489" s="215" t="s">
        <v>1476</v>
      </c>
      <c r="B489" s="214" t="s">
        <v>1477</v>
      </c>
    </row>
    <row r="490" spans="1:2">
      <c r="A490" s="215" t="s">
        <v>1478</v>
      </c>
      <c r="B490" s="214" t="s">
        <v>1479</v>
      </c>
    </row>
    <row r="491" spans="1:2">
      <c r="A491" s="215" t="s">
        <v>1480</v>
      </c>
      <c r="B491" s="214" t="s">
        <v>1481</v>
      </c>
    </row>
    <row r="492" spans="1:2">
      <c r="A492" s="215" t="s">
        <v>1482</v>
      </c>
      <c r="B492" s="214" t="s">
        <v>1483</v>
      </c>
    </row>
    <row r="493" spans="1:2">
      <c r="A493" s="215" t="s">
        <v>1484</v>
      </c>
      <c r="B493" s="214" t="s">
        <v>1485</v>
      </c>
    </row>
    <row r="494" spans="1:2">
      <c r="A494" s="215" t="s">
        <v>1486</v>
      </c>
      <c r="B494" s="214" t="s">
        <v>1487</v>
      </c>
    </row>
    <row r="495" spans="1:2">
      <c r="A495" s="215" t="s">
        <v>1488</v>
      </c>
      <c r="B495" s="214" t="s">
        <v>1489</v>
      </c>
    </row>
    <row r="496" spans="1:2">
      <c r="A496" s="215" t="s">
        <v>1490</v>
      </c>
      <c r="B496" s="214" t="s">
        <v>1491</v>
      </c>
    </row>
    <row r="497" spans="1:2">
      <c r="A497" s="215" t="s">
        <v>1492</v>
      </c>
      <c r="B497" s="214" t="s">
        <v>1493</v>
      </c>
    </row>
    <row r="498" spans="1:2">
      <c r="A498" s="215" t="s">
        <v>1494</v>
      </c>
      <c r="B498" s="214" t="s">
        <v>1495</v>
      </c>
    </row>
    <row r="499" spans="1:2">
      <c r="A499" s="215" t="s">
        <v>1496</v>
      </c>
      <c r="B499" s="214" t="s">
        <v>1497</v>
      </c>
    </row>
    <row r="500" spans="1:2">
      <c r="A500" s="215" t="s">
        <v>1498</v>
      </c>
      <c r="B500" s="214" t="s">
        <v>1499</v>
      </c>
    </row>
    <row r="501" spans="1:2">
      <c r="A501" s="215" t="s">
        <v>1500</v>
      </c>
      <c r="B501" s="214" t="s">
        <v>1501</v>
      </c>
    </row>
    <row r="502" spans="1:2">
      <c r="A502" s="215" t="s">
        <v>1502</v>
      </c>
      <c r="B502" s="214" t="s">
        <v>1503</v>
      </c>
    </row>
    <row r="503" spans="1:2">
      <c r="A503" s="215" t="s">
        <v>1504</v>
      </c>
      <c r="B503" s="214" t="s">
        <v>1505</v>
      </c>
    </row>
    <row r="504" spans="1:2">
      <c r="A504" s="215" t="s">
        <v>1506</v>
      </c>
      <c r="B504" s="214" t="s">
        <v>1507</v>
      </c>
    </row>
    <row r="505" spans="1:2">
      <c r="A505" s="215" t="s">
        <v>1508</v>
      </c>
      <c r="B505" s="214" t="s">
        <v>1509</v>
      </c>
    </row>
    <row r="506" spans="1:2">
      <c r="A506" s="215" t="s">
        <v>1510</v>
      </c>
      <c r="B506" s="214" t="s">
        <v>1511</v>
      </c>
    </row>
    <row r="507" spans="1:2">
      <c r="A507" s="215" t="s">
        <v>1512</v>
      </c>
      <c r="B507" s="214" t="s">
        <v>1513</v>
      </c>
    </row>
    <row r="508" spans="1:2">
      <c r="A508" s="215" t="s">
        <v>1514</v>
      </c>
      <c r="B508" s="214" t="s">
        <v>1515</v>
      </c>
    </row>
    <row r="509" spans="1:2">
      <c r="A509" s="215" t="s">
        <v>1516</v>
      </c>
      <c r="B509" s="214" t="s">
        <v>1517</v>
      </c>
    </row>
    <row r="510" spans="1:2">
      <c r="A510" s="215" t="s">
        <v>1518</v>
      </c>
      <c r="B510" s="214" t="s">
        <v>1519</v>
      </c>
    </row>
    <row r="511" spans="1:2">
      <c r="A511" s="215" t="s">
        <v>1520</v>
      </c>
      <c r="B511" s="214" t="s">
        <v>1521</v>
      </c>
    </row>
    <row r="512" spans="1:2">
      <c r="A512" s="215" t="s">
        <v>1522</v>
      </c>
      <c r="B512" s="214" t="s">
        <v>1523</v>
      </c>
    </row>
    <row r="513" spans="1:2">
      <c r="A513" s="215" t="s">
        <v>1524</v>
      </c>
      <c r="B513" s="214" t="s">
        <v>1525</v>
      </c>
    </row>
    <row r="514" spans="1:2">
      <c r="A514" s="215" t="s">
        <v>1526</v>
      </c>
      <c r="B514" s="214" t="s">
        <v>1527</v>
      </c>
    </row>
    <row r="515" spans="1:2">
      <c r="A515" s="215" t="s">
        <v>1528</v>
      </c>
      <c r="B515" s="214" t="s">
        <v>1529</v>
      </c>
    </row>
    <row r="516" spans="1:2">
      <c r="A516" s="215" t="s">
        <v>1530</v>
      </c>
      <c r="B516" s="214" t="s">
        <v>1531</v>
      </c>
    </row>
    <row r="517" spans="1:2">
      <c r="A517" s="215" t="s">
        <v>1532</v>
      </c>
      <c r="B517" s="214" t="s">
        <v>1533</v>
      </c>
    </row>
    <row r="518" spans="1:2">
      <c r="A518" s="215" t="s">
        <v>1534</v>
      </c>
      <c r="B518" s="214" t="s">
        <v>1535</v>
      </c>
    </row>
    <row r="519" spans="1:2">
      <c r="A519" s="215" t="s">
        <v>1536</v>
      </c>
      <c r="B519" s="214" t="s">
        <v>1537</v>
      </c>
    </row>
    <row r="520" spans="1:2">
      <c r="A520" s="215" t="s">
        <v>1538</v>
      </c>
      <c r="B520" s="214" t="s">
        <v>1539</v>
      </c>
    </row>
    <row r="521" spans="1:2">
      <c r="A521" s="215" t="s">
        <v>1540</v>
      </c>
      <c r="B521" s="214" t="s">
        <v>1541</v>
      </c>
    </row>
    <row r="522" spans="1:2">
      <c r="A522" s="215" t="s">
        <v>1542</v>
      </c>
      <c r="B522" s="214" t="s">
        <v>1543</v>
      </c>
    </row>
    <row r="523" spans="1:2">
      <c r="A523" s="215" t="s">
        <v>1544</v>
      </c>
      <c r="B523" s="214" t="s">
        <v>1545</v>
      </c>
    </row>
    <row r="524" spans="1:2">
      <c r="A524" s="215" t="s">
        <v>1546</v>
      </c>
      <c r="B524" s="214" t="s">
        <v>1547</v>
      </c>
    </row>
    <row r="525" spans="1:2">
      <c r="A525" s="215" t="s">
        <v>1548</v>
      </c>
      <c r="B525" s="214" t="s">
        <v>1549</v>
      </c>
    </row>
    <row r="526" spans="1:2">
      <c r="A526" s="215" t="s">
        <v>1550</v>
      </c>
      <c r="B526" s="214" t="s">
        <v>1551</v>
      </c>
    </row>
    <row r="527" spans="1:2">
      <c r="A527" s="215" t="s">
        <v>1552</v>
      </c>
      <c r="B527" s="214" t="s">
        <v>1553</v>
      </c>
    </row>
    <row r="528" spans="1:2">
      <c r="A528" s="215" t="s">
        <v>1554</v>
      </c>
      <c r="B528" s="214" t="s">
        <v>1555</v>
      </c>
    </row>
    <row r="529" spans="1:2">
      <c r="A529" s="215" t="s">
        <v>1556</v>
      </c>
      <c r="B529" s="214" t="s">
        <v>1557</v>
      </c>
    </row>
    <row r="530" spans="1:2">
      <c r="A530" s="215" t="s">
        <v>1558</v>
      </c>
      <c r="B530" s="214" t="s">
        <v>1559</v>
      </c>
    </row>
    <row r="531" spans="1:2">
      <c r="A531" s="215" t="s">
        <v>1560</v>
      </c>
      <c r="B531" s="214" t="s">
        <v>1561</v>
      </c>
    </row>
    <row r="532" spans="1:2">
      <c r="A532" s="215" t="s">
        <v>1562</v>
      </c>
      <c r="B532" s="214" t="s">
        <v>1563</v>
      </c>
    </row>
    <row r="533" spans="1:2">
      <c r="A533" s="215" t="s">
        <v>1564</v>
      </c>
      <c r="B533" s="214" t="s">
        <v>1565</v>
      </c>
    </row>
    <row r="534" spans="1:2">
      <c r="A534" s="215" t="s">
        <v>2330</v>
      </c>
      <c r="B534" s="214" t="s">
        <v>2331</v>
      </c>
    </row>
    <row r="535" spans="1:2">
      <c r="A535" s="215" t="s">
        <v>2332</v>
      </c>
      <c r="B535" s="214" t="s">
        <v>2333</v>
      </c>
    </row>
    <row r="536" spans="1:2">
      <c r="A536" s="215" t="s">
        <v>2334</v>
      </c>
      <c r="B536" s="214" t="s">
        <v>2335</v>
      </c>
    </row>
    <row r="537" spans="1:2">
      <c r="A537" s="215" t="s">
        <v>2336</v>
      </c>
      <c r="B537" s="214" t="s">
        <v>2337</v>
      </c>
    </row>
    <row r="538" spans="1:2">
      <c r="A538" s="215" t="s">
        <v>2338</v>
      </c>
      <c r="B538" s="214" t="s">
        <v>2339</v>
      </c>
    </row>
    <row r="539" spans="1:2">
      <c r="A539" s="215" t="s">
        <v>2340</v>
      </c>
      <c r="B539" s="214" t="s">
        <v>2341</v>
      </c>
    </row>
    <row r="540" spans="1:2">
      <c r="A540" s="215" t="s">
        <v>2342</v>
      </c>
      <c r="B540" s="214" t="s">
        <v>2343</v>
      </c>
    </row>
    <row r="541" spans="1:2">
      <c r="A541" s="215" t="s">
        <v>2344</v>
      </c>
      <c r="B541" s="214" t="s">
        <v>2345</v>
      </c>
    </row>
    <row r="542" spans="1:2">
      <c r="A542" s="215" t="s">
        <v>2346</v>
      </c>
      <c r="B542" s="214" t="s">
        <v>2347</v>
      </c>
    </row>
    <row r="543" spans="1:2">
      <c r="A543" s="215" t="s">
        <v>2348</v>
      </c>
      <c r="B543" s="214" t="s">
        <v>2349</v>
      </c>
    </row>
    <row r="544" spans="1:2">
      <c r="A544" s="215" t="s">
        <v>2350</v>
      </c>
      <c r="B544" s="214" t="s">
        <v>2351</v>
      </c>
    </row>
    <row r="545" spans="1:2">
      <c r="A545" s="215" t="s">
        <v>2352</v>
      </c>
      <c r="B545" s="214" t="s">
        <v>2353</v>
      </c>
    </row>
    <row r="546" spans="1:2">
      <c r="A546" s="215" t="s">
        <v>2354</v>
      </c>
      <c r="B546" s="214" t="s">
        <v>2355</v>
      </c>
    </row>
    <row r="547" spans="1:2">
      <c r="A547" s="215" t="s">
        <v>2356</v>
      </c>
      <c r="B547" s="214" t="s">
        <v>2357</v>
      </c>
    </row>
    <row r="548" spans="1:2">
      <c r="A548" s="215" t="s">
        <v>2358</v>
      </c>
      <c r="B548" s="214" t="s">
        <v>2359</v>
      </c>
    </row>
    <row r="549" spans="1:2">
      <c r="A549" s="215" t="s">
        <v>2360</v>
      </c>
      <c r="B549" s="214" t="s">
        <v>2361</v>
      </c>
    </row>
    <row r="550" spans="1:2">
      <c r="A550" s="215" t="s">
        <v>2362</v>
      </c>
      <c r="B550" s="214" t="s">
        <v>2363</v>
      </c>
    </row>
    <row r="551" spans="1:2">
      <c r="A551" s="215" t="s">
        <v>2364</v>
      </c>
      <c r="B551" s="214" t="s">
        <v>2365</v>
      </c>
    </row>
    <row r="552" spans="1:2">
      <c r="A552" s="215" t="s">
        <v>2366</v>
      </c>
      <c r="B552" s="214" t="s">
        <v>2367</v>
      </c>
    </row>
    <row r="553" spans="1:2">
      <c r="A553" s="215" t="s">
        <v>2368</v>
      </c>
      <c r="B553" s="214" t="s">
        <v>2369</v>
      </c>
    </row>
    <row r="554" spans="1:2">
      <c r="A554" s="215" t="s">
        <v>2370</v>
      </c>
      <c r="B554" s="214" t="s">
        <v>2371</v>
      </c>
    </row>
    <row r="555" spans="1:2">
      <c r="A555" s="215" t="s">
        <v>2372</v>
      </c>
      <c r="B555" s="214" t="s">
        <v>2373</v>
      </c>
    </row>
    <row r="556" spans="1:2">
      <c r="A556" s="215" t="s">
        <v>2374</v>
      </c>
      <c r="B556" s="214" t="s">
        <v>2375</v>
      </c>
    </row>
    <row r="557" spans="1:2">
      <c r="A557" s="215" t="s">
        <v>2376</v>
      </c>
      <c r="B557" s="214" t="s">
        <v>2377</v>
      </c>
    </row>
    <row r="558" spans="1:2">
      <c r="A558" s="215" t="s">
        <v>2378</v>
      </c>
      <c r="B558" s="214" t="s">
        <v>2379</v>
      </c>
    </row>
    <row r="559" spans="1:2">
      <c r="A559" s="215" t="s">
        <v>2380</v>
      </c>
      <c r="B559" s="214" t="s">
        <v>2381</v>
      </c>
    </row>
    <row r="560" spans="1:2">
      <c r="A560" s="215" t="s">
        <v>2382</v>
      </c>
      <c r="B560" s="214" t="s">
        <v>2383</v>
      </c>
    </row>
    <row r="561" spans="1:2">
      <c r="A561" s="215" t="s">
        <v>2384</v>
      </c>
      <c r="B561" s="214" t="s">
        <v>2385</v>
      </c>
    </row>
    <row r="562" spans="1:2">
      <c r="A562" s="215" t="s">
        <v>2386</v>
      </c>
      <c r="B562" s="214" t="s">
        <v>2387</v>
      </c>
    </row>
    <row r="563" spans="1:2">
      <c r="A563" s="215" t="s">
        <v>2388</v>
      </c>
      <c r="B563" s="214" t="s">
        <v>2389</v>
      </c>
    </row>
    <row r="564" spans="1:2">
      <c r="A564" s="215" t="s">
        <v>2390</v>
      </c>
      <c r="B564" s="214" t="s">
        <v>1419</v>
      </c>
    </row>
    <row r="565" spans="1:2">
      <c r="A565" s="215" t="s">
        <v>2391</v>
      </c>
      <c r="B565" s="214" t="s">
        <v>2392</v>
      </c>
    </row>
    <row r="566" spans="1:2">
      <c r="A566" s="215" t="s">
        <v>2393</v>
      </c>
      <c r="B566" s="214" t="s">
        <v>2394</v>
      </c>
    </row>
    <row r="567" spans="1:2">
      <c r="A567" s="215" t="s">
        <v>2395</v>
      </c>
      <c r="B567" s="214" t="s">
        <v>2396</v>
      </c>
    </row>
    <row r="568" spans="1:2">
      <c r="A568" s="215" t="s">
        <v>2397</v>
      </c>
      <c r="B568" s="214" t="s">
        <v>2398</v>
      </c>
    </row>
    <row r="569" spans="1:2">
      <c r="A569" s="215" t="s">
        <v>2399</v>
      </c>
      <c r="B569" s="214" t="s">
        <v>2400</v>
      </c>
    </row>
    <row r="570" spans="1:2">
      <c r="A570" s="215" t="s">
        <v>2401</v>
      </c>
      <c r="B570" s="214" t="s">
        <v>2402</v>
      </c>
    </row>
    <row r="571" spans="1:2">
      <c r="A571" s="215" t="s">
        <v>2403</v>
      </c>
      <c r="B571" s="214" t="s">
        <v>2404</v>
      </c>
    </row>
    <row r="572" spans="1:2">
      <c r="A572" s="215" t="s">
        <v>2405</v>
      </c>
      <c r="B572" s="214" t="s">
        <v>2406</v>
      </c>
    </row>
    <row r="573" spans="1:2">
      <c r="A573" s="215" t="s">
        <v>2407</v>
      </c>
      <c r="B573" s="214" t="s">
        <v>2408</v>
      </c>
    </row>
    <row r="574" spans="1:2">
      <c r="A574" s="215" t="s">
        <v>2409</v>
      </c>
      <c r="B574" s="214" t="s">
        <v>2410</v>
      </c>
    </row>
    <row r="575" spans="1:2">
      <c r="A575" s="215" t="s">
        <v>2411</v>
      </c>
      <c r="B575" s="214" t="s">
        <v>2412</v>
      </c>
    </row>
    <row r="576" spans="1:2">
      <c r="A576" s="215" t="s">
        <v>2413</v>
      </c>
      <c r="B576" s="214" t="s">
        <v>2414</v>
      </c>
    </row>
    <row r="577" spans="1:2">
      <c r="A577" s="215" t="s">
        <v>2415</v>
      </c>
      <c r="B577" s="214" t="s">
        <v>2416</v>
      </c>
    </row>
    <row r="578" spans="1:2">
      <c r="A578" s="215" t="s">
        <v>2417</v>
      </c>
      <c r="B578" s="214" t="s">
        <v>2418</v>
      </c>
    </row>
    <row r="579" spans="1:2">
      <c r="A579" s="215" t="s">
        <v>2419</v>
      </c>
      <c r="B579" s="214" t="s">
        <v>2420</v>
      </c>
    </row>
    <row r="580" spans="1:2">
      <c r="A580" s="215" t="s">
        <v>2421</v>
      </c>
      <c r="B580" s="214" t="s">
        <v>2422</v>
      </c>
    </row>
    <row r="581" spans="1:2">
      <c r="A581" s="215" t="s">
        <v>2423</v>
      </c>
      <c r="B581" s="214" t="s">
        <v>2424</v>
      </c>
    </row>
    <row r="582" spans="1:2">
      <c r="A582" s="215" t="s">
        <v>2425</v>
      </c>
      <c r="B582" s="214" t="s">
        <v>2426</v>
      </c>
    </row>
    <row r="583" spans="1:2">
      <c r="A583" s="215" t="s">
        <v>2427</v>
      </c>
      <c r="B583" s="214" t="s">
        <v>2428</v>
      </c>
    </row>
    <row r="584" spans="1:2">
      <c r="A584" s="215" t="s">
        <v>2429</v>
      </c>
      <c r="B584" s="214" t="s">
        <v>2430</v>
      </c>
    </row>
    <row r="585" spans="1:2">
      <c r="A585" s="215" t="s">
        <v>2431</v>
      </c>
      <c r="B585" s="214" t="s">
        <v>2432</v>
      </c>
    </row>
    <row r="586" spans="1:2">
      <c r="A586" s="215" t="s">
        <v>2433</v>
      </c>
      <c r="B586" s="214" t="s">
        <v>2434</v>
      </c>
    </row>
    <row r="587" spans="1:2">
      <c r="A587" s="215" t="s">
        <v>2435</v>
      </c>
      <c r="B587" s="214" t="s">
        <v>2436</v>
      </c>
    </row>
    <row r="588" spans="1:2">
      <c r="A588" s="215" t="s">
        <v>2437</v>
      </c>
      <c r="B588" s="214" t="s">
        <v>2438</v>
      </c>
    </row>
    <row r="589" spans="1:2">
      <c r="A589" s="215" t="s">
        <v>2439</v>
      </c>
      <c r="B589" s="214" t="s">
        <v>2440</v>
      </c>
    </row>
    <row r="590" spans="1:2">
      <c r="A590" s="215" t="s">
        <v>2441</v>
      </c>
      <c r="B590" s="214" t="s">
        <v>2442</v>
      </c>
    </row>
    <row r="591" spans="1:2">
      <c r="A591" s="215" t="s">
        <v>2443</v>
      </c>
      <c r="B591" s="214" t="s">
        <v>2444</v>
      </c>
    </row>
    <row r="592" spans="1:2">
      <c r="A592" s="215" t="s">
        <v>2445</v>
      </c>
      <c r="B592" s="214" t="s">
        <v>2446</v>
      </c>
    </row>
    <row r="593" spans="1:2">
      <c r="A593" s="215" t="s">
        <v>2447</v>
      </c>
      <c r="B593" s="214" t="s">
        <v>2448</v>
      </c>
    </row>
    <row r="594" spans="1:2">
      <c r="A594" s="215" t="s">
        <v>2449</v>
      </c>
      <c r="B594" s="214" t="s">
        <v>2450</v>
      </c>
    </row>
    <row r="595" spans="1:2">
      <c r="A595" s="215" t="s">
        <v>2451</v>
      </c>
      <c r="B595" s="214" t="s">
        <v>2452</v>
      </c>
    </row>
    <row r="596" spans="1:2">
      <c r="A596" s="215" t="s">
        <v>2453</v>
      </c>
      <c r="B596" s="214" t="s">
        <v>2454</v>
      </c>
    </row>
    <row r="597" spans="1:2">
      <c r="A597" s="215" t="s">
        <v>2455</v>
      </c>
      <c r="B597" s="214" t="s">
        <v>2456</v>
      </c>
    </row>
    <row r="598" spans="1:2">
      <c r="A598" s="215" t="s">
        <v>2457</v>
      </c>
      <c r="B598" s="214" t="s">
        <v>2458</v>
      </c>
    </row>
    <row r="599" spans="1:2">
      <c r="A599" s="215" t="s">
        <v>2459</v>
      </c>
      <c r="B599" s="214" t="s">
        <v>2460</v>
      </c>
    </row>
    <row r="600" spans="1:2">
      <c r="A600" s="215" t="s">
        <v>2461</v>
      </c>
      <c r="B600" s="214" t="s">
        <v>2462</v>
      </c>
    </row>
    <row r="601" spans="1:2">
      <c r="A601" s="215" t="s">
        <v>2463</v>
      </c>
      <c r="B601" s="214" t="s">
        <v>2464</v>
      </c>
    </row>
    <row r="602" spans="1:2">
      <c r="A602" s="215" t="s">
        <v>2465</v>
      </c>
      <c r="B602" s="214" t="s">
        <v>2466</v>
      </c>
    </row>
    <row r="603" spans="1:2">
      <c r="A603" s="215" t="s">
        <v>2467</v>
      </c>
      <c r="B603" s="214" t="s">
        <v>2468</v>
      </c>
    </row>
    <row r="604" spans="1:2">
      <c r="A604" s="215" t="s">
        <v>2469</v>
      </c>
      <c r="B604" s="214" t="s">
        <v>2470</v>
      </c>
    </row>
    <row r="605" spans="1:2">
      <c r="A605" s="215" t="s">
        <v>2471</v>
      </c>
      <c r="B605" s="214" t="s">
        <v>2472</v>
      </c>
    </row>
    <row r="606" spans="1:2">
      <c r="A606" s="215" t="s">
        <v>2473</v>
      </c>
      <c r="B606" s="214" t="s">
        <v>2474</v>
      </c>
    </row>
    <row r="607" spans="1:2">
      <c r="A607" s="215" t="s">
        <v>2475</v>
      </c>
      <c r="B607" s="214" t="s">
        <v>2476</v>
      </c>
    </row>
    <row r="608" spans="1:2">
      <c r="A608" s="215" t="s">
        <v>2477</v>
      </c>
      <c r="B608" s="214" t="s">
        <v>2478</v>
      </c>
    </row>
    <row r="609" spans="1:2">
      <c r="A609" s="215" t="s">
        <v>2479</v>
      </c>
      <c r="B609" s="214" t="s">
        <v>2480</v>
      </c>
    </row>
    <row r="610" spans="1:2">
      <c r="A610" s="215" t="s">
        <v>2481</v>
      </c>
      <c r="B610" s="214" t="s">
        <v>2482</v>
      </c>
    </row>
    <row r="611" spans="1:2">
      <c r="A611" s="215" t="s">
        <v>2483</v>
      </c>
      <c r="B611" s="214" t="s">
        <v>2484</v>
      </c>
    </row>
    <row r="612" spans="1:2">
      <c r="A612" s="215" t="s">
        <v>2485</v>
      </c>
      <c r="B612" s="214" t="s">
        <v>2486</v>
      </c>
    </row>
    <row r="613" spans="1:2">
      <c r="A613" s="215" t="s">
        <v>2487</v>
      </c>
      <c r="B613" s="214" t="s">
        <v>2488</v>
      </c>
    </row>
    <row r="614" spans="1:2">
      <c r="A614" s="215" t="s">
        <v>2489</v>
      </c>
      <c r="B614" s="214" t="s">
        <v>2490</v>
      </c>
    </row>
    <row r="615" spans="1:2">
      <c r="A615" s="215" t="s">
        <v>2491</v>
      </c>
      <c r="B615" s="214" t="s">
        <v>2492</v>
      </c>
    </row>
    <row r="616" spans="1:2">
      <c r="A616" s="215" t="s">
        <v>2493</v>
      </c>
      <c r="B616" s="214" t="s">
        <v>2494</v>
      </c>
    </row>
    <row r="617" spans="1:2">
      <c r="A617" s="215" t="s">
        <v>2495</v>
      </c>
      <c r="B617" s="214" t="s">
        <v>2496</v>
      </c>
    </row>
    <row r="618" spans="1:2">
      <c r="A618" s="215" t="s">
        <v>2497</v>
      </c>
      <c r="B618" s="214" t="s">
        <v>2498</v>
      </c>
    </row>
    <row r="619" spans="1:2">
      <c r="A619" s="215" t="s">
        <v>2499</v>
      </c>
      <c r="B619" s="214" t="s">
        <v>2500</v>
      </c>
    </row>
    <row r="620" spans="1:2">
      <c r="A620" s="215" t="s">
        <v>2501</v>
      </c>
      <c r="B620" s="214" t="s">
        <v>2502</v>
      </c>
    </row>
    <row r="621" spans="1:2">
      <c r="A621" s="215" t="s">
        <v>2503</v>
      </c>
      <c r="B621" s="214" t="s">
        <v>2504</v>
      </c>
    </row>
    <row r="622" spans="1:2">
      <c r="A622" s="215" t="s">
        <v>2505</v>
      </c>
      <c r="B622" s="214" t="s">
        <v>2506</v>
      </c>
    </row>
    <row r="623" spans="1:2">
      <c r="A623" s="215" t="s">
        <v>2507</v>
      </c>
      <c r="B623" s="214" t="s">
        <v>2508</v>
      </c>
    </row>
    <row r="624" spans="1:2">
      <c r="A624" s="215" t="s">
        <v>2509</v>
      </c>
      <c r="B624" s="214" t="s">
        <v>2510</v>
      </c>
    </row>
    <row r="625" spans="1:2">
      <c r="A625" s="215" t="s">
        <v>2511</v>
      </c>
      <c r="B625" s="214" t="s">
        <v>2512</v>
      </c>
    </row>
    <row r="626" spans="1:2">
      <c r="A626" s="215" t="s">
        <v>2513</v>
      </c>
      <c r="B626" s="214" t="s">
        <v>2514</v>
      </c>
    </row>
    <row r="627" spans="1:2">
      <c r="A627" s="215" t="s">
        <v>2515</v>
      </c>
      <c r="B627" s="214" t="s">
        <v>2516</v>
      </c>
    </row>
    <row r="628" spans="1:2">
      <c r="A628" s="215" t="s">
        <v>2517</v>
      </c>
      <c r="B628" s="214" t="s">
        <v>2518</v>
      </c>
    </row>
    <row r="629" spans="1:2">
      <c r="A629" s="215" t="s">
        <v>2519</v>
      </c>
      <c r="B629" s="214" t="s">
        <v>2520</v>
      </c>
    </row>
    <row r="630" spans="1:2">
      <c r="A630" s="215" t="s">
        <v>2521</v>
      </c>
      <c r="B630" s="214" t="s">
        <v>2522</v>
      </c>
    </row>
    <row r="631" spans="1:2">
      <c r="A631" s="215" t="s">
        <v>2523</v>
      </c>
      <c r="B631" s="214" t="s">
        <v>2524</v>
      </c>
    </row>
    <row r="632" spans="1:2">
      <c r="A632" s="215" t="s">
        <v>2525</v>
      </c>
      <c r="B632" s="214" t="s">
        <v>2526</v>
      </c>
    </row>
    <row r="633" spans="1:2">
      <c r="A633" s="215" t="s">
        <v>2527</v>
      </c>
      <c r="B633" s="214" t="s">
        <v>2528</v>
      </c>
    </row>
    <row r="634" spans="1:2">
      <c r="A634" s="215" t="s">
        <v>2529</v>
      </c>
      <c r="B634" s="214" t="s">
        <v>2530</v>
      </c>
    </row>
    <row r="635" spans="1:2">
      <c r="A635" s="215" t="s">
        <v>2531</v>
      </c>
      <c r="B635" s="214" t="s">
        <v>2532</v>
      </c>
    </row>
    <row r="636" spans="1:2">
      <c r="A636" s="215" t="s">
        <v>2533</v>
      </c>
      <c r="B636" s="214" t="s">
        <v>2534</v>
      </c>
    </row>
    <row r="637" spans="1:2">
      <c r="A637" s="215" t="s">
        <v>2535</v>
      </c>
      <c r="B637" s="214" t="s">
        <v>2536</v>
      </c>
    </row>
    <row r="638" spans="1:2">
      <c r="A638" s="215" t="s">
        <v>2537</v>
      </c>
      <c r="B638" s="214" t="s">
        <v>2538</v>
      </c>
    </row>
    <row r="639" spans="1:2">
      <c r="A639" s="215" t="s">
        <v>2539</v>
      </c>
      <c r="B639" s="214" t="s">
        <v>2540</v>
      </c>
    </row>
    <row r="640" spans="1:2">
      <c r="A640" s="215" t="s">
        <v>2541</v>
      </c>
      <c r="B640" s="214" t="s">
        <v>2542</v>
      </c>
    </row>
    <row r="641" spans="1:2">
      <c r="A641" s="215" t="s">
        <v>2543</v>
      </c>
      <c r="B641" s="214" t="s">
        <v>2544</v>
      </c>
    </row>
    <row r="642" spans="1:2">
      <c r="A642" s="215" t="s">
        <v>2545</v>
      </c>
      <c r="B642" s="214" t="s">
        <v>2546</v>
      </c>
    </row>
    <row r="643" spans="1:2">
      <c r="A643" s="215" t="s">
        <v>2547</v>
      </c>
      <c r="B643" s="214" t="s">
        <v>2548</v>
      </c>
    </row>
    <row r="644" spans="1:2">
      <c r="A644" s="215" t="s">
        <v>2549</v>
      </c>
      <c r="B644" s="214" t="s">
        <v>2550</v>
      </c>
    </row>
    <row r="645" spans="1:2">
      <c r="A645" s="215" t="s">
        <v>2551</v>
      </c>
      <c r="B645" s="214" t="s">
        <v>2552</v>
      </c>
    </row>
    <row r="646" spans="1:2">
      <c r="A646" s="215" t="s">
        <v>2553</v>
      </c>
      <c r="B646" s="214" t="s">
        <v>2554</v>
      </c>
    </row>
    <row r="647" spans="1:2">
      <c r="A647" s="215" t="s">
        <v>2555</v>
      </c>
      <c r="B647" s="214" t="s">
        <v>2556</v>
      </c>
    </row>
    <row r="648" spans="1:2">
      <c r="A648" s="215" t="s">
        <v>2557</v>
      </c>
      <c r="B648" s="214" t="s">
        <v>2558</v>
      </c>
    </row>
    <row r="649" spans="1:2">
      <c r="A649" s="215" t="s">
        <v>2559</v>
      </c>
      <c r="B649" s="214" t="s">
        <v>2560</v>
      </c>
    </row>
    <row r="650" spans="1:2">
      <c r="A650" s="215" t="s">
        <v>2561</v>
      </c>
      <c r="B650" s="214" t="s">
        <v>2562</v>
      </c>
    </row>
    <row r="651" spans="1:2">
      <c r="A651" s="215" t="s">
        <v>2563</v>
      </c>
      <c r="B651" s="214" t="s">
        <v>2564</v>
      </c>
    </row>
    <row r="652" spans="1:2">
      <c r="A652" s="215" t="s">
        <v>2565</v>
      </c>
      <c r="B652" s="214" t="s">
        <v>2566</v>
      </c>
    </row>
    <row r="653" spans="1:2">
      <c r="A653" s="215" t="s">
        <v>2567</v>
      </c>
      <c r="B653" s="214" t="s">
        <v>2568</v>
      </c>
    </row>
    <row r="654" spans="1:2">
      <c r="A654" s="215" t="s">
        <v>2569</v>
      </c>
      <c r="B654" s="214" t="s">
        <v>2570</v>
      </c>
    </row>
    <row r="655" spans="1:2">
      <c r="A655" s="215" t="s">
        <v>2571</v>
      </c>
      <c r="B655" s="214" t="s">
        <v>2572</v>
      </c>
    </row>
    <row r="656" spans="1:2">
      <c r="A656" s="215" t="s">
        <v>2573</v>
      </c>
      <c r="B656" s="214" t="s">
        <v>2574</v>
      </c>
    </row>
    <row r="657" spans="1:2">
      <c r="A657" s="215" t="s">
        <v>2575</v>
      </c>
      <c r="B657" s="214" t="s">
        <v>2576</v>
      </c>
    </row>
    <row r="658" spans="1:2">
      <c r="A658" s="215" t="s">
        <v>2577</v>
      </c>
      <c r="B658" s="214" t="s">
        <v>2578</v>
      </c>
    </row>
    <row r="659" spans="1:2">
      <c r="A659" s="215" t="s">
        <v>2579</v>
      </c>
      <c r="B659" s="214" t="s">
        <v>2580</v>
      </c>
    </row>
    <row r="660" spans="1:2">
      <c r="A660" s="215" t="s">
        <v>2581</v>
      </c>
      <c r="B660" s="214" t="s">
        <v>2582</v>
      </c>
    </row>
    <row r="661" spans="1:2">
      <c r="A661" s="215" t="s">
        <v>2583</v>
      </c>
      <c r="B661" s="214" t="s">
        <v>2584</v>
      </c>
    </row>
    <row r="662" spans="1:2">
      <c r="A662" s="215" t="s">
        <v>2585</v>
      </c>
      <c r="B662" s="214" t="s">
        <v>2586</v>
      </c>
    </row>
    <row r="663" spans="1:2">
      <c r="A663" s="215" t="s">
        <v>2587</v>
      </c>
      <c r="B663" s="214" t="s">
        <v>2588</v>
      </c>
    </row>
    <row r="664" spans="1:2">
      <c r="A664" s="215" t="s">
        <v>2589</v>
      </c>
      <c r="B664" s="214" t="s">
        <v>2590</v>
      </c>
    </row>
    <row r="665" spans="1:2">
      <c r="A665" s="215" t="s">
        <v>2591</v>
      </c>
      <c r="B665" s="214" t="s">
        <v>2592</v>
      </c>
    </row>
    <row r="666" spans="1:2">
      <c r="A666" s="215" t="s">
        <v>2593</v>
      </c>
      <c r="B666" s="214" t="s">
        <v>2594</v>
      </c>
    </row>
    <row r="667" spans="1:2">
      <c r="A667" s="215" t="s">
        <v>2595</v>
      </c>
      <c r="B667" s="214" t="s">
        <v>2596</v>
      </c>
    </row>
    <row r="668" spans="1:2">
      <c r="A668" s="215" t="s">
        <v>2597</v>
      </c>
      <c r="B668" s="214" t="s">
        <v>2598</v>
      </c>
    </row>
    <row r="669" spans="1:2">
      <c r="A669" s="215" t="s">
        <v>2599</v>
      </c>
      <c r="B669" s="214" t="s">
        <v>2600</v>
      </c>
    </row>
    <row r="670" spans="1:2">
      <c r="A670" s="215" t="s">
        <v>2601</v>
      </c>
      <c r="B670" s="214" t="s">
        <v>2602</v>
      </c>
    </row>
    <row r="671" spans="1:2">
      <c r="A671" s="215" t="s">
        <v>2603</v>
      </c>
      <c r="B671" s="214" t="s">
        <v>2604</v>
      </c>
    </row>
    <row r="672" spans="1:2">
      <c r="A672" s="215" t="s">
        <v>2605</v>
      </c>
      <c r="B672" s="214" t="s">
        <v>2606</v>
      </c>
    </row>
    <row r="673" spans="1:2">
      <c r="A673" s="215" t="s">
        <v>2607</v>
      </c>
      <c r="B673" s="214" t="s">
        <v>2608</v>
      </c>
    </row>
    <row r="674" spans="1:2">
      <c r="A674" s="215" t="s">
        <v>2609</v>
      </c>
      <c r="B674" s="214" t="s">
        <v>2610</v>
      </c>
    </row>
    <row r="675" spans="1:2">
      <c r="A675" s="215" t="s">
        <v>2611</v>
      </c>
      <c r="B675" s="214" t="s">
        <v>2612</v>
      </c>
    </row>
    <row r="676" spans="1:2">
      <c r="A676" s="215" t="s">
        <v>2613</v>
      </c>
      <c r="B676" s="214" t="s">
        <v>2614</v>
      </c>
    </row>
    <row r="677" spans="1:2">
      <c r="A677" s="215" t="s">
        <v>2615</v>
      </c>
      <c r="B677" s="214" t="s">
        <v>2616</v>
      </c>
    </row>
    <row r="678" spans="1:2">
      <c r="A678" s="215" t="s">
        <v>2617</v>
      </c>
      <c r="B678" s="214" t="s">
        <v>2618</v>
      </c>
    </row>
    <row r="679" spans="1:2">
      <c r="A679" s="215" t="s">
        <v>2619</v>
      </c>
      <c r="B679" s="214" t="s">
        <v>2620</v>
      </c>
    </row>
    <row r="680" spans="1:2">
      <c r="A680" s="215" t="s">
        <v>2621</v>
      </c>
      <c r="B680" s="214" t="s">
        <v>2622</v>
      </c>
    </row>
    <row r="681" spans="1:2">
      <c r="A681" s="215" t="s">
        <v>2623</v>
      </c>
      <c r="B681" s="214" t="s">
        <v>2624</v>
      </c>
    </row>
    <row r="682" spans="1:2">
      <c r="A682" s="215" t="s">
        <v>2625</v>
      </c>
      <c r="B682" s="214" t="s">
        <v>2626</v>
      </c>
    </row>
    <row r="683" spans="1:2">
      <c r="A683" s="215" t="s">
        <v>2627</v>
      </c>
      <c r="B683" s="214" t="s">
        <v>2628</v>
      </c>
    </row>
    <row r="684" spans="1:2">
      <c r="A684" s="215" t="s">
        <v>2629</v>
      </c>
      <c r="B684" s="214" t="s">
        <v>2630</v>
      </c>
    </row>
    <row r="685" spans="1:2">
      <c r="A685" s="215" t="s">
        <v>2631</v>
      </c>
      <c r="B685" s="214" t="s">
        <v>2632</v>
      </c>
    </row>
    <row r="686" spans="1:2">
      <c r="A686" s="215" t="s">
        <v>2633</v>
      </c>
      <c r="B686" s="214" t="s">
        <v>2634</v>
      </c>
    </row>
    <row r="687" spans="1:2">
      <c r="A687" s="215" t="s">
        <v>2635</v>
      </c>
      <c r="B687" s="214" t="s">
        <v>2636</v>
      </c>
    </row>
    <row r="688" spans="1:2">
      <c r="A688" s="215" t="s">
        <v>2637</v>
      </c>
      <c r="B688" s="214" t="s">
        <v>2638</v>
      </c>
    </row>
    <row r="689" spans="1:2">
      <c r="A689" s="215" t="s">
        <v>2639</v>
      </c>
      <c r="B689" s="214" t="s">
        <v>2640</v>
      </c>
    </row>
    <row r="690" spans="1:2">
      <c r="A690" s="215" t="s">
        <v>2641</v>
      </c>
      <c r="B690" s="214" t="s">
        <v>2642</v>
      </c>
    </row>
    <row r="691" spans="1:2">
      <c r="A691" s="215" t="s">
        <v>2643</v>
      </c>
      <c r="B691" s="214" t="s">
        <v>2644</v>
      </c>
    </row>
    <row r="692" spans="1:2">
      <c r="A692" s="215" t="s">
        <v>2645</v>
      </c>
      <c r="B692" s="214" t="s">
        <v>2646</v>
      </c>
    </row>
    <row r="693" spans="1:2">
      <c r="A693" s="215" t="s">
        <v>2647</v>
      </c>
      <c r="B693" s="214" t="s">
        <v>2648</v>
      </c>
    </row>
    <row r="694" spans="1:2">
      <c r="A694" s="215" t="s">
        <v>2649</v>
      </c>
      <c r="B694" s="214" t="s">
        <v>2650</v>
      </c>
    </row>
    <row r="695" spans="1:2">
      <c r="A695" s="215" t="s">
        <v>2651</v>
      </c>
      <c r="B695" s="214" t="s">
        <v>2652</v>
      </c>
    </row>
    <row r="696" spans="1:2">
      <c r="A696" s="215" t="s">
        <v>2653</v>
      </c>
      <c r="B696" s="214" t="s">
        <v>2654</v>
      </c>
    </row>
    <row r="697" spans="1:2">
      <c r="A697" s="215" t="s">
        <v>2655</v>
      </c>
      <c r="B697" s="214" t="s">
        <v>2656</v>
      </c>
    </row>
    <row r="698" spans="1:2">
      <c r="A698" s="215" t="s">
        <v>2657</v>
      </c>
      <c r="B698" s="214" t="s">
        <v>2658</v>
      </c>
    </row>
    <row r="699" spans="1:2">
      <c r="A699" s="215" t="s">
        <v>2659</v>
      </c>
      <c r="B699" s="214" t="s">
        <v>2660</v>
      </c>
    </row>
    <row r="700" spans="1:2">
      <c r="A700" s="215" t="s">
        <v>2661</v>
      </c>
      <c r="B700" s="214" t="s">
        <v>2662</v>
      </c>
    </row>
    <row r="701" spans="1:2">
      <c r="A701" s="215" t="s">
        <v>2663</v>
      </c>
      <c r="B701" s="214" t="s">
        <v>2664</v>
      </c>
    </row>
    <row r="702" spans="1:2">
      <c r="A702" s="215" t="s">
        <v>2665</v>
      </c>
      <c r="B702" s="214" t="s">
        <v>2666</v>
      </c>
    </row>
    <row r="703" spans="1:2">
      <c r="A703" s="215" t="s">
        <v>2667</v>
      </c>
      <c r="B703" s="214" t="s">
        <v>2668</v>
      </c>
    </row>
    <row r="704" spans="1:2">
      <c r="A704" s="215" t="s">
        <v>2669</v>
      </c>
      <c r="B704" s="214" t="s">
        <v>2670</v>
      </c>
    </row>
    <row r="705" spans="1:2">
      <c r="A705" s="215" t="s">
        <v>2671</v>
      </c>
      <c r="B705" s="214" t="s">
        <v>2672</v>
      </c>
    </row>
    <row r="706" spans="1:2">
      <c r="A706" s="215" t="s">
        <v>2673</v>
      </c>
      <c r="B706" s="214" t="s">
        <v>2674</v>
      </c>
    </row>
    <row r="707" spans="1:2">
      <c r="A707" s="215" t="s">
        <v>2675</v>
      </c>
      <c r="B707" s="214" t="s">
        <v>2676</v>
      </c>
    </row>
    <row r="708" spans="1:2">
      <c r="A708" s="215" t="s">
        <v>2677</v>
      </c>
      <c r="B708" s="214" t="s">
        <v>2678</v>
      </c>
    </row>
    <row r="709" spans="1:2">
      <c r="A709" s="215" t="s">
        <v>2679</v>
      </c>
      <c r="B709" s="214" t="s">
        <v>2680</v>
      </c>
    </row>
    <row r="710" spans="1:2">
      <c r="A710" s="215" t="s">
        <v>2681</v>
      </c>
      <c r="B710" s="214" t="s">
        <v>2682</v>
      </c>
    </row>
    <row r="711" spans="1:2">
      <c r="A711" s="215" t="s">
        <v>2683</v>
      </c>
      <c r="B711" s="214" t="s">
        <v>2684</v>
      </c>
    </row>
    <row r="712" spans="1:2">
      <c r="A712" s="215" t="s">
        <v>2685</v>
      </c>
      <c r="B712" s="214" t="s">
        <v>2686</v>
      </c>
    </row>
    <row r="713" spans="1:2">
      <c r="A713" s="215" t="s">
        <v>2687</v>
      </c>
      <c r="B713" s="214" t="s">
        <v>2688</v>
      </c>
    </row>
    <row r="714" spans="1:2">
      <c r="A714" s="215" t="s">
        <v>2689</v>
      </c>
      <c r="B714" s="214" t="s">
        <v>2690</v>
      </c>
    </row>
    <row r="715" spans="1:2">
      <c r="A715" s="215" t="s">
        <v>2691</v>
      </c>
      <c r="B715" s="214" t="s">
        <v>2692</v>
      </c>
    </row>
    <row r="716" spans="1:2">
      <c r="A716" s="215" t="s">
        <v>2693</v>
      </c>
      <c r="B716" s="214" t="s">
        <v>2694</v>
      </c>
    </row>
    <row r="717" spans="1:2">
      <c r="A717" s="215" t="s">
        <v>2695</v>
      </c>
      <c r="B717" s="214" t="s">
        <v>2696</v>
      </c>
    </row>
    <row r="718" spans="1:2">
      <c r="A718" s="215" t="s">
        <v>2697</v>
      </c>
      <c r="B718" s="214" t="s">
        <v>2698</v>
      </c>
    </row>
    <row r="719" spans="1:2">
      <c r="A719" s="215" t="s">
        <v>2699</v>
      </c>
      <c r="B719" s="214" t="s">
        <v>2700</v>
      </c>
    </row>
    <row r="720" spans="1:2">
      <c r="A720" s="215" t="s">
        <v>2701</v>
      </c>
      <c r="B720" s="214" t="s">
        <v>2702</v>
      </c>
    </row>
    <row r="721" spans="1:2">
      <c r="A721" s="215" t="s">
        <v>2703</v>
      </c>
      <c r="B721" s="214" t="s">
        <v>2704</v>
      </c>
    </row>
    <row r="722" spans="1:2">
      <c r="A722" s="215" t="s">
        <v>2705</v>
      </c>
      <c r="B722" s="214" t="s">
        <v>2706</v>
      </c>
    </row>
    <row r="723" spans="1:2">
      <c r="A723" s="215" t="s">
        <v>2707</v>
      </c>
      <c r="B723" s="214" t="s">
        <v>2708</v>
      </c>
    </row>
    <row r="724" spans="1:2">
      <c r="A724" s="215" t="s">
        <v>2709</v>
      </c>
      <c r="B724" s="214" t="s">
        <v>2710</v>
      </c>
    </row>
    <row r="725" spans="1:2">
      <c r="A725" s="215" t="s">
        <v>2711</v>
      </c>
      <c r="B725" s="214" t="s">
        <v>2712</v>
      </c>
    </row>
    <row r="726" spans="1:2">
      <c r="A726" s="215" t="s">
        <v>2713</v>
      </c>
      <c r="B726" s="214" t="s">
        <v>2714</v>
      </c>
    </row>
    <row r="727" spans="1:2">
      <c r="A727" s="215" t="s">
        <v>2715</v>
      </c>
      <c r="B727" s="214" t="s">
        <v>2716</v>
      </c>
    </row>
    <row r="728" spans="1:2">
      <c r="A728" s="215" t="s">
        <v>2717</v>
      </c>
      <c r="B728" s="214" t="s">
        <v>2718</v>
      </c>
    </row>
    <row r="729" spans="1:2">
      <c r="A729" s="215" t="s">
        <v>2719</v>
      </c>
      <c r="B729" s="214" t="s">
        <v>2720</v>
      </c>
    </row>
    <row r="730" spans="1:2">
      <c r="A730" s="215" t="s">
        <v>2721</v>
      </c>
      <c r="B730" s="214" t="s">
        <v>2722</v>
      </c>
    </row>
    <row r="731" spans="1:2">
      <c r="A731" s="215" t="s">
        <v>2723</v>
      </c>
      <c r="B731" s="214" t="s">
        <v>2724</v>
      </c>
    </row>
    <row r="732" spans="1:2">
      <c r="A732" s="215" t="s">
        <v>2725</v>
      </c>
      <c r="B732" s="214" t="s">
        <v>2726</v>
      </c>
    </row>
    <row r="733" spans="1:2">
      <c r="A733" s="215" t="s">
        <v>2727</v>
      </c>
      <c r="B733" s="214" t="s">
        <v>2728</v>
      </c>
    </row>
    <row r="734" spans="1:2">
      <c r="A734" s="215" t="s">
        <v>2729</v>
      </c>
      <c r="B734" s="214" t="s">
        <v>2730</v>
      </c>
    </row>
    <row r="735" spans="1:2">
      <c r="A735" s="215" t="s">
        <v>2731</v>
      </c>
      <c r="B735" s="214" t="s">
        <v>2732</v>
      </c>
    </row>
    <row r="736" spans="1:2">
      <c r="A736" s="215" t="s">
        <v>2733</v>
      </c>
      <c r="B736" s="214" t="s">
        <v>2734</v>
      </c>
    </row>
    <row r="737" spans="1:2">
      <c r="A737" s="215" t="s">
        <v>2735</v>
      </c>
      <c r="B737" s="214" t="s">
        <v>2736</v>
      </c>
    </row>
    <row r="738" spans="1:2">
      <c r="A738" s="215" t="s">
        <v>2737</v>
      </c>
      <c r="B738" s="214" t="s">
        <v>2738</v>
      </c>
    </row>
    <row r="739" spans="1:2">
      <c r="A739" s="215" t="s">
        <v>2739</v>
      </c>
      <c r="B739" s="214" t="s">
        <v>2740</v>
      </c>
    </row>
    <row r="740" spans="1:2">
      <c r="A740" s="215" t="s">
        <v>2741</v>
      </c>
      <c r="B740" s="214" t="s">
        <v>2742</v>
      </c>
    </row>
    <row r="741" spans="1:2">
      <c r="A741" s="215" t="s">
        <v>2743</v>
      </c>
      <c r="B741" s="214" t="s">
        <v>2744</v>
      </c>
    </row>
    <row r="742" spans="1:2">
      <c r="A742" s="215" t="s">
        <v>2745</v>
      </c>
      <c r="B742" s="214" t="s">
        <v>2746</v>
      </c>
    </row>
    <row r="743" spans="1:2">
      <c r="A743" s="215" t="s">
        <v>2747</v>
      </c>
      <c r="B743" s="214" t="s">
        <v>2748</v>
      </c>
    </row>
    <row r="744" spans="1:2">
      <c r="A744" s="215" t="s">
        <v>2749</v>
      </c>
      <c r="B744" s="214" t="s">
        <v>2750</v>
      </c>
    </row>
    <row r="745" spans="1:2">
      <c r="A745" s="215" t="s">
        <v>2751</v>
      </c>
      <c r="B745" s="214" t="s">
        <v>2752</v>
      </c>
    </row>
    <row r="746" spans="1:2">
      <c r="A746" s="215" t="s">
        <v>2753</v>
      </c>
      <c r="B746" s="214" t="s">
        <v>2754</v>
      </c>
    </row>
    <row r="747" spans="1:2">
      <c r="A747" s="215" t="s">
        <v>2755</v>
      </c>
      <c r="B747" s="214" t="s">
        <v>2756</v>
      </c>
    </row>
    <row r="748" spans="1:2">
      <c r="A748" s="215" t="s">
        <v>2757</v>
      </c>
      <c r="B748" s="214" t="s">
        <v>2758</v>
      </c>
    </row>
    <row r="749" spans="1:2">
      <c r="A749" s="215" t="s">
        <v>2759</v>
      </c>
      <c r="B749" s="214" t="s">
        <v>2760</v>
      </c>
    </row>
    <row r="750" spans="1:2">
      <c r="A750" s="215" t="s">
        <v>2761</v>
      </c>
      <c r="B750" s="214" t="s">
        <v>2281</v>
      </c>
    </row>
    <row r="751" spans="1:2">
      <c r="A751" s="215" t="s">
        <v>2762</v>
      </c>
      <c r="B751" s="214" t="s">
        <v>2763</v>
      </c>
    </row>
    <row r="752" spans="1:2">
      <c r="A752" s="215" t="s">
        <v>2764</v>
      </c>
      <c r="B752" s="214" t="s">
        <v>2765</v>
      </c>
    </row>
    <row r="753" spans="1:2">
      <c r="A753" s="215" t="s">
        <v>2766</v>
      </c>
      <c r="B753" s="214" t="s">
        <v>2767</v>
      </c>
    </row>
    <row r="754" spans="1:2">
      <c r="A754" s="215" t="s">
        <v>2768</v>
      </c>
      <c r="B754" s="214" t="s">
        <v>2769</v>
      </c>
    </row>
    <row r="755" spans="1:2">
      <c r="A755" s="215" t="s">
        <v>2770</v>
      </c>
      <c r="B755" s="214" t="s">
        <v>2771</v>
      </c>
    </row>
    <row r="756" spans="1:2">
      <c r="A756" s="215" t="s">
        <v>2772</v>
      </c>
      <c r="B756" s="214" t="s">
        <v>2773</v>
      </c>
    </row>
    <row r="757" spans="1:2">
      <c r="A757" s="215" t="s">
        <v>2774</v>
      </c>
      <c r="B757" s="214" t="s">
        <v>2775</v>
      </c>
    </row>
    <row r="758" spans="1:2">
      <c r="A758" s="215" t="s">
        <v>2776</v>
      </c>
      <c r="B758" s="214" t="s">
        <v>2777</v>
      </c>
    </row>
    <row r="759" spans="1:2">
      <c r="A759" s="215" t="s">
        <v>2778</v>
      </c>
      <c r="B759" s="214" t="s">
        <v>2779</v>
      </c>
    </row>
    <row r="760" spans="1:2">
      <c r="A760" s="215" t="s">
        <v>2780</v>
      </c>
      <c r="B760" s="214" t="s">
        <v>2781</v>
      </c>
    </row>
    <row r="761" spans="1:2">
      <c r="A761" s="215" t="s">
        <v>2782</v>
      </c>
      <c r="B761" s="214" t="s">
        <v>2783</v>
      </c>
    </row>
    <row r="762" spans="1:2">
      <c r="A762" s="215" t="s">
        <v>2784</v>
      </c>
      <c r="B762" s="214" t="s">
        <v>2785</v>
      </c>
    </row>
    <row r="763" spans="1:2">
      <c r="A763" s="215" t="s">
        <v>2786</v>
      </c>
      <c r="B763" s="214" t="s">
        <v>2787</v>
      </c>
    </row>
    <row r="764" spans="1:2">
      <c r="A764" s="215" t="s">
        <v>2788</v>
      </c>
      <c r="B764" s="214" t="s">
        <v>2789</v>
      </c>
    </row>
    <row r="765" spans="1:2">
      <c r="A765" s="215" t="s">
        <v>2790</v>
      </c>
      <c r="B765" s="214" t="s">
        <v>2791</v>
      </c>
    </row>
    <row r="766" spans="1:2">
      <c r="A766" s="215" t="s">
        <v>2792</v>
      </c>
      <c r="B766" s="214" t="s">
        <v>2793</v>
      </c>
    </row>
    <row r="767" spans="1:2">
      <c r="A767" s="215" t="s">
        <v>2794</v>
      </c>
      <c r="B767" s="214" t="s">
        <v>2795</v>
      </c>
    </row>
    <row r="768" spans="1:2">
      <c r="A768" s="215" t="s">
        <v>2796</v>
      </c>
      <c r="B768" s="214" t="s">
        <v>2797</v>
      </c>
    </row>
    <row r="769" spans="1:2">
      <c r="A769" s="215" t="s">
        <v>2798</v>
      </c>
      <c r="B769" s="214" t="s">
        <v>2799</v>
      </c>
    </row>
    <row r="770" spans="1:2">
      <c r="A770" s="215" t="s">
        <v>2800</v>
      </c>
      <c r="B770" s="214" t="s">
        <v>2801</v>
      </c>
    </row>
    <row r="771" spans="1:2">
      <c r="A771" s="215" t="s">
        <v>2802</v>
      </c>
      <c r="B771" s="214" t="s">
        <v>2803</v>
      </c>
    </row>
    <row r="772" spans="1:2">
      <c r="A772" s="215" t="s">
        <v>2804</v>
      </c>
      <c r="B772" s="214" t="s">
        <v>2805</v>
      </c>
    </row>
    <row r="773" spans="1:2">
      <c r="A773" s="215" t="s">
        <v>2806</v>
      </c>
      <c r="B773" s="214" t="s">
        <v>2807</v>
      </c>
    </row>
    <row r="774" spans="1:2">
      <c r="A774" s="215" t="s">
        <v>2808</v>
      </c>
      <c r="B774" s="214" t="s">
        <v>2809</v>
      </c>
    </row>
    <row r="775" spans="1:2">
      <c r="A775" s="215" t="s">
        <v>2810</v>
      </c>
      <c r="B775" s="214" t="s">
        <v>2811</v>
      </c>
    </row>
    <row r="776" spans="1:2">
      <c r="A776" s="215" t="s">
        <v>2812</v>
      </c>
      <c r="B776" s="214" t="s">
        <v>2813</v>
      </c>
    </row>
    <row r="777" spans="1:2">
      <c r="A777" s="215" t="s">
        <v>2814</v>
      </c>
      <c r="B777" s="214" t="s">
        <v>2815</v>
      </c>
    </row>
    <row r="778" spans="1:2">
      <c r="A778" s="215" t="s">
        <v>2816</v>
      </c>
      <c r="B778" s="214" t="s">
        <v>2817</v>
      </c>
    </row>
    <row r="779" spans="1:2">
      <c r="A779" s="215" t="s">
        <v>2818</v>
      </c>
      <c r="B779" s="214" t="s">
        <v>2819</v>
      </c>
    </row>
    <row r="780" spans="1:2">
      <c r="A780" s="215" t="s">
        <v>2820</v>
      </c>
      <c r="B780" s="214" t="s">
        <v>2821</v>
      </c>
    </row>
    <row r="781" spans="1:2">
      <c r="A781" s="215" t="s">
        <v>2822</v>
      </c>
      <c r="B781" s="214" t="s">
        <v>2823</v>
      </c>
    </row>
    <row r="782" spans="1:2">
      <c r="A782" s="215" t="s">
        <v>2824</v>
      </c>
      <c r="B782" s="214" t="s">
        <v>2825</v>
      </c>
    </row>
    <row r="783" spans="1:2">
      <c r="A783" s="215" t="s">
        <v>2826</v>
      </c>
      <c r="B783" s="214" t="s">
        <v>2827</v>
      </c>
    </row>
    <row r="784" spans="1:2">
      <c r="A784" s="215" t="s">
        <v>2828</v>
      </c>
      <c r="B784" s="214" t="s">
        <v>2771</v>
      </c>
    </row>
    <row r="785" spans="1:2">
      <c r="A785" s="215" t="s">
        <v>2829</v>
      </c>
      <c r="B785" s="214" t="s">
        <v>2777</v>
      </c>
    </row>
    <row r="786" spans="1:2">
      <c r="A786" s="215" t="s">
        <v>2830</v>
      </c>
      <c r="B786" s="214" t="s">
        <v>2831</v>
      </c>
    </row>
    <row r="787" spans="1:2">
      <c r="A787" s="215" t="s">
        <v>2832</v>
      </c>
      <c r="B787" s="214" t="s">
        <v>2833</v>
      </c>
    </row>
    <row r="788" spans="1:2">
      <c r="A788" s="215" t="s">
        <v>2834</v>
      </c>
      <c r="B788" s="214" t="s">
        <v>2835</v>
      </c>
    </row>
    <row r="789" spans="1:2">
      <c r="A789" s="215" t="s">
        <v>2836</v>
      </c>
      <c r="B789" s="214" t="s">
        <v>2837</v>
      </c>
    </row>
    <row r="790" spans="1:2">
      <c r="A790" s="215" t="s">
        <v>2838</v>
      </c>
      <c r="B790" s="214" t="s">
        <v>3203</v>
      </c>
    </row>
    <row r="791" spans="1:2">
      <c r="A791" s="215" t="s">
        <v>2839</v>
      </c>
      <c r="B791" s="214" t="s">
        <v>2840</v>
      </c>
    </row>
    <row r="792" spans="1:2">
      <c r="A792" s="215" t="s">
        <v>2841</v>
      </c>
      <c r="B792" s="214" t="s">
        <v>2842</v>
      </c>
    </row>
    <row r="793" spans="1:2">
      <c r="A793" s="215" t="s">
        <v>2843</v>
      </c>
      <c r="B793" s="214" t="s">
        <v>2844</v>
      </c>
    </row>
    <row r="794" spans="1:2">
      <c r="A794" s="215" t="s">
        <v>2845</v>
      </c>
      <c r="B794" s="214" t="s">
        <v>2846</v>
      </c>
    </row>
    <row r="795" spans="1:2">
      <c r="A795" s="215" t="s">
        <v>2847</v>
      </c>
      <c r="B795" s="214" t="s">
        <v>2848</v>
      </c>
    </row>
    <row r="796" spans="1:2">
      <c r="A796" s="215" t="s">
        <v>2849</v>
      </c>
      <c r="B796" s="214" t="s">
        <v>2850</v>
      </c>
    </row>
    <row r="797" spans="1:2">
      <c r="A797" s="215" t="s">
        <v>2851</v>
      </c>
      <c r="B797" s="214" t="s">
        <v>2852</v>
      </c>
    </row>
    <row r="798" spans="1:2">
      <c r="A798" s="215" t="s">
        <v>2853</v>
      </c>
      <c r="B798" s="214" t="s">
        <v>2854</v>
      </c>
    </row>
    <row r="799" spans="1:2">
      <c r="A799" s="215" t="s">
        <v>2855</v>
      </c>
      <c r="B799" s="214" t="s">
        <v>2856</v>
      </c>
    </row>
    <row r="800" spans="1:2">
      <c r="A800" s="215" t="s">
        <v>2857</v>
      </c>
      <c r="B800" s="214" t="s">
        <v>2858</v>
      </c>
    </row>
    <row r="801" spans="1:2">
      <c r="A801" s="215" t="s">
        <v>2859</v>
      </c>
      <c r="B801" s="214" t="s">
        <v>2860</v>
      </c>
    </row>
    <row r="802" spans="1:2">
      <c r="A802" s="215" t="s">
        <v>2861</v>
      </c>
      <c r="B802" s="214" t="s">
        <v>2862</v>
      </c>
    </row>
    <row r="803" spans="1:2">
      <c r="A803" s="215" t="s">
        <v>2863</v>
      </c>
      <c r="B803" s="214" t="s">
        <v>2864</v>
      </c>
    </row>
    <row r="804" spans="1:2">
      <c r="A804" s="215" t="s">
        <v>2865</v>
      </c>
      <c r="B804" s="214" t="s">
        <v>2866</v>
      </c>
    </row>
    <row r="805" spans="1:2">
      <c r="A805" s="215" t="s">
        <v>2867</v>
      </c>
      <c r="B805" s="214" t="s">
        <v>2868</v>
      </c>
    </row>
    <row r="806" spans="1:2">
      <c r="A806" s="215" t="s">
        <v>2869</v>
      </c>
      <c r="B806" s="214" t="s">
        <v>2870</v>
      </c>
    </row>
    <row r="807" spans="1:2">
      <c r="A807" s="215" t="s">
        <v>2871</v>
      </c>
      <c r="B807" s="214" t="s">
        <v>2872</v>
      </c>
    </row>
    <row r="808" spans="1:2">
      <c r="A808" s="215" t="s">
        <v>2873</v>
      </c>
      <c r="B808" s="214" t="s">
        <v>2874</v>
      </c>
    </row>
    <row r="809" spans="1:2">
      <c r="A809" s="215" t="s">
        <v>2875</v>
      </c>
      <c r="B809" s="214" t="s">
        <v>2876</v>
      </c>
    </row>
    <row r="810" spans="1:2">
      <c r="A810" s="215" t="s">
        <v>2877</v>
      </c>
      <c r="B810" s="214" t="s">
        <v>2878</v>
      </c>
    </row>
    <row r="811" spans="1:2">
      <c r="A811" s="215" t="s">
        <v>2879</v>
      </c>
      <c r="B811" s="214" t="s">
        <v>2880</v>
      </c>
    </row>
    <row r="812" spans="1:2">
      <c r="A812" s="215" t="s">
        <v>2881</v>
      </c>
      <c r="B812" s="214" t="s">
        <v>2882</v>
      </c>
    </row>
    <row r="813" spans="1:2">
      <c r="A813" s="215" t="s">
        <v>2883</v>
      </c>
      <c r="B813" s="214" t="s">
        <v>2884</v>
      </c>
    </row>
    <row r="814" spans="1:2">
      <c r="A814" s="215" t="s">
        <v>2885</v>
      </c>
      <c r="B814" s="214" t="s">
        <v>2886</v>
      </c>
    </row>
    <row r="815" spans="1:2">
      <c r="A815" s="215" t="s">
        <v>2887</v>
      </c>
      <c r="B815" s="214" t="s">
        <v>2888</v>
      </c>
    </row>
    <row r="816" spans="1:2">
      <c r="A816" s="215" t="s">
        <v>2889</v>
      </c>
      <c r="B816" s="214" t="s">
        <v>2890</v>
      </c>
    </row>
    <row r="817" spans="1:2">
      <c r="A817" s="215" t="s">
        <v>2891</v>
      </c>
      <c r="B817" s="214" t="s">
        <v>2892</v>
      </c>
    </row>
    <row r="818" spans="1:2">
      <c r="A818" s="215" t="s">
        <v>2893</v>
      </c>
      <c r="B818" s="214" t="s">
        <v>2894</v>
      </c>
    </row>
    <row r="819" spans="1:2">
      <c r="A819" s="215" t="s">
        <v>2895</v>
      </c>
      <c r="B819" s="214" t="s">
        <v>2652</v>
      </c>
    </row>
    <row r="820" spans="1:2">
      <c r="A820" s="215" t="s">
        <v>2896</v>
      </c>
      <c r="B820" s="214" t="s">
        <v>2897</v>
      </c>
    </row>
    <row r="821" spans="1:2">
      <c r="A821" s="215" t="s">
        <v>2898</v>
      </c>
      <c r="B821" s="214" t="s">
        <v>2899</v>
      </c>
    </row>
    <row r="822" spans="1:2">
      <c r="A822" s="215" t="s">
        <v>2900</v>
      </c>
      <c r="B822" s="214" t="s">
        <v>2901</v>
      </c>
    </row>
    <row r="823" spans="1:2">
      <c r="A823" s="215" t="s">
        <v>2902</v>
      </c>
      <c r="B823" s="214" t="s">
        <v>2903</v>
      </c>
    </row>
    <row r="824" spans="1:2">
      <c r="A824" s="215" t="s">
        <v>2904</v>
      </c>
      <c r="B824" s="214" t="s">
        <v>2905</v>
      </c>
    </row>
    <row r="825" spans="1:2">
      <c r="A825" s="215" t="s">
        <v>2906</v>
      </c>
      <c r="B825" s="214" t="s">
        <v>2907</v>
      </c>
    </row>
    <row r="826" spans="1:2">
      <c r="A826" s="215" t="s">
        <v>2908</v>
      </c>
      <c r="B826" s="214" t="s">
        <v>2909</v>
      </c>
    </row>
    <row r="827" spans="1:2">
      <c r="A827" s="215" t="s">
        <v>2910</v>
      </c>
      <c r="B827" s="214" t="s">
        <v>2911</v>
      </c>
    </row>
    <row r="828" spans="1:2">
      <c r="A828" s="215" t="s">
        <v>3204</v>
      </c>
      <c r="B828" s="214" t="s">
        <v>3205</v>
      </c>
    </row>
    <row r="829" spans="1:2">
      <c r="A829" s="215" t="s">
        <v>2912</v>
      </c>
      <c r="B829" s="214" t="s">
        <v>2913</v>
      </c>
    </row>
    <row r="830" spans="1:2">
      <c r="A830" s="215" t="s">
        <v>2914</v>
      </c>
      <c r="B830" s="214" t="s">
        <v>2915</v>
      </c>
    </row>
    <row r="831" spans="1:2">
      <c r="A831" s="215" t="s">
        <v>2916</v>
      </c>
      <c r="B831" s="214" t="s">
        <v>2917</v>
      </c>
    </row>
    <row r="832" spans="1:2">
      <c r="A832" s="215" t="s">
        <v>3206</v>
      </c>
      <c r="B832" s="214" t="s">
        <v>3207</v>
      </c>
    </row>
    <row r="833" spans="1:2">
      <c r="A833" s="215" t="s">
        <v>3208</v>
      </c>
      <c r="B833" s="214" t="s">
        <v>3209</v>
      </c>
    </row>
    <row r="834" spans="1:2">
      <c r="A834" s="215" t="s">
        <v>3210</v>
      </c>
      <c r="B834" s="214" t="s">
        <v>3211</v>
      </c>
    </row>
    <row r="835" spans="1:2">
      <c r="A835" s="215" t="s">
        <v>3212</v>
      </c>
      <c r="B835" s="214" t="s">
        <v>3213</v>
      </c>
    </row>
    <row r="836" spans="1:2">
      <c r="A836" s="215" t="s">
        <v>3214</v>
      </c>
      <c r="B836" s="214" t="s">
        <v>3215</v>
      </c>
    </row>
    <row r="837" spans="1:2">
      <c r="A837" s="215" t="s">
        <v>3216</v>
      </c>
      <c r="B837" s="214" t="s">
        <v>3217</v>
      </c>
    </row>
    <row r="838" spans="1:2">
      <c r="A838" s="215" t="s">
        <v>3218</v>
      </c>
      <c r="B838" s="214" t="s">
        <v>3219</v>
      </c>
    </row>
    <row r="839" spans="1:2">
      <c r="A839" s="215" t="s">
        <v>3220</v>
      </c>
      <c r="B839" s="214" t="s">
        <v>3221</v>
      </c>
    </row>
    <row r="840" spans="1:2">
      <c r="A840" s="215" t="s">
        <v>3222</v>
      </c>
      <c r="B840" s="214" t="s">
        <v>3223</v>
      </c>
    </row>
    <row r="841" spans="1:2">
      <c r="A841" s="215" t="s">
        <v>3224</v>
      </c>
      <c r="B841" s="214" t="s">
        <v>3225</v>
      </c>
    </row>
    <row r="842" spans="1:2">
      <c r="A842" s="215" t="s">
        <v>3226</v>
      </c>
      <c r="B842" s="214" t="s">
        <v>3227</v>
      </c>
    </row>
    <row r="843" spans="1:2">
      <c r="A843" s="215" t="s">
        <v>3228</v>
      </c>
      <c r="B843" s="214" t="s">
        <v>3229</v>
      </c>
    </row>
    <row r="844" spans="1:2">
      <c r="A844" s="215" t="s">
        <v>3230</v>
      </c>
      <c r="B844" s="214" t="s">
        <v>3231</v>
      </c>
    </row>
    <row r="845" spans="1:2">
      <c r="A845" s="215" t="s">
        <v>3232</v>
      </c>
      <c r="B845" s="214" t="s">
        <v>3233</v>
      </c>
    </row>
    <row r="846" spans="1:2">
      <c r="A846" s="215" t="s">
        <v>3234</v>
      </c>
      <c r="B846" s="214" t="s">
        <v>3235</v>
      </c>
    </row>
    <row r="847" spans="1:2">
      <c r="A847" s="215" t="s">
        <v>3236</v>
      </c>
      <c r="B847" s="214" t="s">
        <v>3237</v>
      </c>
    </row>
    <row r="848" spans="1:2">
      <c r="A848" s="215" t="s">
        <v>3238</v>
      </c>
      <c r="B848" s="214" t="s">
        <v>3239</v>
      </c>
    </row>
    <row r="849" spans="1:2">
      <c r="A849" s="215" t="s">
        <v>3240</v>
      </c>
      <c r="B849" s="214" t="s">
        <v>2813</v>
      </c>
    </row>
    <row r="850" spans="1:2">
      <c r="A850" s="215" t="s">
        <v>3241</v>
      </c>
      <c r="B850" s="214" t="s">
        <v>3135</v>
      </c>
    </row>
    <row r="851" spans="1:2">
      <c r="A851" s="215" t="s">
        <v>3242</v>
      </c>
      <c r="B851" s="214" t="s">
        <v>3243</v>
      </c>
    </row>
    <row r="852" spans="1:2">
      <c r="A852" s="215" t="s">
        <v>3244</v>
      </c>
      <c r="B852" s="214" t="s">
        <v>3245</v>
      </c>
    </row>
    <row r="853" spans="1:2">
      <c r="A853" s="215" t="s">
        <v>3246</v>
      </c>
      <c r="B853" s="214" t="s">
        <v>3247</v>
      </c>
    </row>
    <row r="854" spans="1:2">
      <c r="A854" s="215" t="s">
        <v>3248</v>
      </c>
      <c r="B854" s="214" t="s">
        <v>3249</v>
      </c>
    </row>
    <row r="855" spans="1:2">
      <c r="A855" s="215" t="s">
        <v>3250</v>
      </c>
      <c r="B855" s="214" t="s">
        <v>3251</v>
      </c>
    </row>
    <row r="856" spans="1:2">
      <c r="A856" s="215" t="s">
        <v>3252</v>
      </c>
      <c r="B856" s="214" t="s">
        <v>3253</v>
      </c>
    </row>
    <row r="857" spans="1:2">
      <c r="A857" s="215" t="s">
        <v>3254</v>
      </c>
      <c r="B857" s="214" t="s">
        <v>2484</v>
      </c>
    </row>
    <row r="858" spans="1:2">
      <c r="A858" s="215" t="s">
        <v>3255</v>
      </c>
      <c r="B858" s="214" t="s">
        <v>3256</v>
      </c>
    </row>
    <row r="859" spans="1:2">
      <c r="A859" s="215" t="s">
        <v>3257</v>
      </c>
      <c r="B859" s="214" t="s">
        <v>3258</v>
      </c>
    </row>
    <row r="860" spans="1:2">
      <c r="A860" s="215" t="s">
        <v>3259</v>
      </c>
      <c r="B860" s="214" t="s">
        <v>3260</v>
      </c>
    </row>
    <row r="861" spans="1:2">
      <c r="A861" s="215" t="s">
        <v>3261</v>
      </c>
      <c r="B861" s="214" t="s">
        <v>3262</v>
      </c>
    </row>
    <row r="862" spans="1:2">
      <c r="A862" s="215" t="s">
        <v>3263</v>
      </c>
      <c r="B862" s="214" t="s">
        <v>3264</v>
      </c>
    </row>
    <row r="863" spans="1:2">
      <c r="A863" s="215" t="s">
        <v>3265</v>
      </c>
      <c r="B863" s="214" t="s">
        <v>3266</v>
      </c>
    </row>
    <row r="864" spans="1:2">
      <c r="A864" s="215" t="s">
        <v>3267</v>
      </c>
      <c r="B864" s="214" t="s">
        <v>3268</v>
      </c>
    </row>
    <row r="865" spans="1:2">
      <c r="A865" s="215" t="s">
        <v>3269</v>
      </c>
      <c r="B865" s="214" t="s">
        <v>3270</v>
      </c>
    </row>
    <row r="866" spans="1:2">
      <c r="A866" s="215" t="s">
        <v>3271</v>
      </c>
      <c r="B866" s="214" t="s">
        <v>3272</v>
      </c>
    </row>
    <row r="867" spans="1:2">
      <c r="A867" s="215" t="s">
        <v>3273</v>
      </c>
      <c r="B867" s="214" t="s">
        <v>3274</v>
      </c>
    </row>
    <row r="868" spans="1:2">
      <c r="A868" s="215" t="s">
        <v>3275</v>
      </c>
      <c r="B868" s="214" t="s">
        <v>3276</v>
      </c>
    </row>
    <row r="869" spans="1:2">
      <c r="A869" s="215" t="s">
        <v>3277</v>
      </c>
      <c r="B869" s="214" t="s">
        <v>3278</v>
      </c>
    </row>
    <row r="870" spans="1:2">
      <c r="A870" s="215" t="s">
        <v>3279</v>
      </c>
      <c r="B870" s="214" t="s">
        <v>3280</v>
      </c>
    </row>
    <row r="871" spans="1:2">
      <c r="A871" s="215" t="s">
        <v>3281</v>
      </c>
      <c r="B871" s="214" t="s">
        <v>3282</v>
      </c>
    </row>
    <row r="872" spans="1:2">
      <c r="A872" s="215" t="s">
        <v>3283</v>
      </c>
      <c r="B872" s="214" t="s">
        <v>3284</v>
      </c>
    </row>
    <row r="873" spans="1:2">
      <c r="A873" s="215" t="s">
        <v>3285</v>
      </c>
      <c r="B873" s="214" t="s">
        <v>3286</v>
      </c>
    </row>
    <row r="874" spans="1:2">
      <c r="A874" s="215" t="s">
        <v>3287</v>
      </c>
      <c r="B874" s="214" t="s">
        <v>3288</v>
      </c>
    </row>
    <row r="875" spans="1:2">
      <c r="A875" s="215" t="s">
        <v>3289</v>
      </c>
      <c r="B875" s="214" t="s">
        <v>3290</v>
      </c>
    </row>
    <row r="876" spans="1:2">
      <c r="A876" s="215" t="s">
        <v>3291</v>
      </c>
      <c r="B876" s="214" t="s">
        <v>3292</v>
      </c>
    </row>
    <row r="877" spans="1:2">
      <c r="A877" s="215" t="s">
        <v>3293</v>
      </c>
      <c r="B877" s="214" t="s">
        <v>3294</v>
      </c>
    </row>
    <row r="878" spans="1:2">
      <c r="A878" s="215" t="s">
        <v>3295</v>
      </c>
      <c r="B878" s="214" t="s">
        <v>3296</v>
      </c>
    </row>
    <row r="879" spans="1:2">
      <c r="A879" s="215" t="s">
        <v>3297</v>
      </c>
      <c r="B879" s="214" t="s">
        <v>3298</v>
      </c>
    </row>
    <row r="880" spans="1:2">
      <c r="A880" s="215" t="s">
        <v>3299</v>
      </c>
      <c r="B880" s="214" t="s">
        <v>3300</v>
      </c>
    </row>
    <row r="881" spans="1:2">
      <c r="A881" s="215" t="s">
        <v>3301</v>
      </c>
      <c r="B881" s="214" t="s">
        <v>3302</v>
      </c>
    </row>
    <row r="882" spans="1:2">
      <c r="A882" s="215" t="s">
        <v>3303</v>
      </c>
      <c r="B882" s="214" t="s">
        <v>3304</v>
      </c>
    </row>
    <row r="883" spans="1:2">
      <c r="A883" s="215" t="s">
        <v>3305</v>
      </c>
      <c r="B883" s="214" t="s">
        <v>3306</v>
      </c>
    </row>
    <row r="884" spans="1:2">
      <c r="A884" s="215" t="s">
        <v>3307</v>
      </c>
      <c r="B884" s="214" t="s">
        <v>3308</v>
      </c>
    </row>
    <row r="885" spans="1:2">
      <c r="A885" s="215" t="s">
        <v>3309</v>
      </c>
      <c r="B885" s="214" t="s">
        <v>3310</v>
      </c>
    </row>
    <row r="886" spans="1:2">
      <c r="A886" s="215" t="s">
        <v>3311</v>
      </c>
      <c r="B886" s="214" t="s">
        <v>3312</v>
      </c>
    </row>
    <row r="887" spans="1:2">
      <c r="A887" s="215" t="s">
        <v>3313</v>
      </c>
      <c r="B887" s="214" t="s">
        <v>3314</v>
      </c>
    </row>
    <row r="888" spans="1:2">
      <c r="A888" s="215" t="s">
        <v>3315</v>
      </c>
      <c r="B888" s="214" t="s">
        <v>3316</v>
      </c>
    </row>
    <row r="889" spans="1:2">
      <c r="A889" s="215" t="s">
        <v>3317</v>
      </c>
      <c r="B889" s="214" t="s">
        <v>3318</v>
      </c>
    </row>
    <row r="890" spans="1:2">
      <c r="A890" s="215" t="s">
        <v>3319</v>
      </c>
      <c r="B890" s="214" t="s">
        <v>3320</v>
      </c>
    </row>
    <row r="891" spans="1:2">
      <c r="A891" s="215" t="s">
        <v>3321</v>
      </c>
      <c r="B891" s="214" t="s">
        <v>3322</v>
      </c>
    </row>
    <row r="892" spans="1:2">
      <c r="A892" s="215" t="s">
        <v>3323</v>
      </c>
      <c r="B892" s="214" t="s">
        <v>3324</v>
      </c>
    </row>
    <row r="893" spans="1:2">
      <c r="A893" s="215" t="s">
        <v>3325</v>
      </c>
      <c r="B893" s="214" t="s">
        <v>3326</v>
      </c>
    </row>
    <row r="894" spans="1:2">
      <c r="A894" s="215" t="s">
        <v>3327</v>
      </c>
      <c r="B894" s="214" t="s">
        <v>3328</v>
      </c>
    </row>
    <row r="895" spans="1:2">
      <c r="A895" s="215" t="s">
        <v>3329</v>
      </c>
      <c r="B895" s="214" t="s">
        <v>3330</v>
      </c>
    </row>
    <row r="896" spans="1:2">
      <c r="A896" s="215" t="s">
        <v>3331</v>
      </c>
      <c r="B896" s="214" t="s">
        <v>3332</v>
      </c>
    </row>
    <row r="897" spans="1:2">
      <c r="A897" s="215" t="s">
        <v>3333</v>
      </c>
      <c r="B897" s="214" t="s">
        <v>3334</v>
      </c>
    </row>
    <row r="898" spans="1:2">
      <c r="A898" s="215" t="s">
        <v>3335</v>
      </c>
      <c r="B898" s="214" t="s">
        <v>3336</v>
      </c>
    </row>
    <row r="899" spans="1:2">
      <c r="A899" s="215" t="s">
        <v>3337</v>
      </c>
      <c r="B899" s="214" t="s">
        <v>3338</v>
      </c>
    </row>
    <row r="900" spans="1:2">
      <c r="A900" s="215" t="s">
        <v>3339</v>
      </c>
      <c r="B900" s="214" t="s">
        <v>3340</v>
      </c>
    </row>
    <row r="901" spans="1:2">
      <c r="A901" s="215" t="s">
        <v>3341</v>
      </c>
      <c r="B901" s="214" t="s">
        <v>3342</v>
      </c>
    </row>
    <row r="902" spans="1:2">
      <c r="A902" s="215" t="s">
        <v>3343</v>
      </c>
      <c r="B902" s="214" t="s">
        <v>3344</v>
      </c>
    </row>
    <row r="903" spans="1:2">
      <c r="A903" s="215" t="s">
        <v>3345</v>
      </c>
      <c r="B903" s="214" t="s">
        <v>3346</v>
      </c>
    </row>
    <row r="904" spans="1:2">
      <c r="A904" s="215" t="s">
        <v>3347</v>
      </c>
      <c r="B904" s="214" t="s">
        <v>3348</v>
      </c>
    </row>
    <row r="905" spans="1:2">
      <c r="A905" s="215" t="s">
        <v>3349</v>
      </c>
      <c r="B905" s="214" t="s">
        <v>3350</v>
      </c>
    </row>
    <row r="906" spans="1:2">
      <c r="A906" s="215" t="s">
        <v>3351</v>
      </c>
      <c r="B906" s="214" t="s">
        <v>3352</v>
      </c>
    </row>
    <row r="907" spans="1:2">
      <c r="A907" s="215" t="s">
        <v>3353</v>
      </c>
      <c r="B907" s="214" t="s">
        <v>3354</v>
      </c>
    </row>
    <row r="908" spans="1:2">
      <c r="A908" s="215" t="s">
        <v>3355</v>
      </c>
      <c r="B908" s="214" t="s">
        <v>3356</v>
      </c>
    </row>
    <row r="909" spans="1:2">
      <c r="A909" s="215" t="s">
        <v>3357</v>
      </c>
      <c r="B909" s="214" t="s">
        <v>3358</v>
      </c>
    </row>
    <row r="910" spans="1:2">
      <c r="A910" s="215" t="s">
        <v>3359</v>
      </c>
      <c r="B910" s="214" t="s">
        <v>3360</v>
      </c>
    </row>
    <row r="911" spans="1:2">
      <c r="A911" s="215" t="s">
        <v>3361</v>
      </c>
      <c r="B911" s="214" t="s">
        <v>3362</v>
      </c>
    </row>
    <row r="912" spans="1:2">
      <c r="A912" s="215" t="s">
        <v>3363</v>
      </c>
      <c r="B912" s="214" t="s">
        <v>3364</v>
      </c>
    </row>
    <row r="913" spans="1:2">
      <c r="A913" s="215" t="s">
        <v>3365</v>
      </c>
      <c r="B913" s="214" t="s">
        <v>3366</v>
      </c>
    </row>
    <row r="914" spans="1:2">
      <c r="A914" s="215" t="s">
        <v>3367</v>
      </c>
      <c r="B914" s="214" t="s">
        <v>1275</v>
      </c>
    </row>
    <row r="915" spans="1:2">
      <c r="A915" s="215" t="s">
        <v>3368</v>
      </c>
      <c r="B915" s="214" t="s">
        <v>2046</v>
      </c>
    </row>
    <row r="916" spans="1:2">
      <c r="A916" s="215" t="s">
        <v>3369</v>
      </c>
      <c r="B916" s="214" t="s">
        <v>3370</v>
      </c>
    </row>
    <row r="917" spans="1:2">
      <c r="A917" s="215" t="s">
        <v>3371</v>
      </c>
      <c r="B917" s="214" t="s">
        <v>2929</v>
      </c>
    </row>
    <row r="918" spans="1:2">
      <c r="A918" s="215" t="s">
        <v>3372</v>
      </c>
      <c r="B918" s="214" t="s">
        <v>1170</v>
      </c>
    </row>
    <row r="919" spans="1:2">
      <c r="A919" s="215" t="s">
        <v>3373</v>
      </c>
      <c r="B919" s="214" t="s">
        <v>1265</v>
      </c>
    </row>
    <row r="920" spans="1:2">
      <c r="A920" s="215" t="s">
        <v>3374</v>
      </c>
      <c r="B920" s="214" t="s">
        <v>3375</v>
      </c>
    </row>
    <row r="921" spans="1:2">
      <c r="A921" s="215" t="s">
        <v>3376</v>
      </c>
      <c r="B921" s="214" t="s">
        <v>3377</v>
      </c>
    </row>
    <row r="922" spans="1:2">
      <c r="A922" s="190" t="s">
        <v>144</v>
      </c>
      <c r="B922" s="191" t="s">
        <v>1745</v>
      </c>
    </row>
    <row r="923" spans="1:2">
      <c r="A923" s="217" t="s">
        <v>860</v>
      </c>
      <c r="B923" s="216" t="s">
        <v>861</v>
      </c>
    </row>
    <row r="924" spans="1:2">
      <c r="A924" s="217" t="s">
        <v>3378</v>
      </c>
      <c r="B924" s="216" t="s">
        <v>3379</v>
      </c>
    </row>
    <row r="925" spans="1:2">
      <c r="A925" s="217" t="s">
        <v>862</v>
      </c>
      <c r="B925" s="216" t="s">
        <v>863</v>
      </c>
    </row>
    <row r="926" spans="1:2">
      <c r="A926" s="217" t="s">
        <v>864</v>
      </c>
      <c r="B926" s="216" t="s">
        <v>865</v>
      </c>
    </row>
    <row r="927" spans="1:2">
      <c r="A927" s="217" t="s">
        <v>1566</v>
      </c>
      <c r="B927" s="216" t="s">
        <v>1567</v>
      </c>
    </row>
    <row r="928" spans="1:2">
      <c r="A928" s="217" t="s">
        <v>3380</v>
      </c>
      <c r="B928" s="216" t="s">
        <v>3381</v>
      </c>
    </row>
    <row r="929" spans="1:2">
      <c r="A929" s="217" t="s">
        <v>3382</v>
      </c>
      <c r="B929" s="216" t="s">
        <v>3225</v>
      </c>
    </row>
    <row r="930" spans="1:2">
      <c r="A930" s="217" t="s">
        <v>3383</v>
      </c>
      <c r="B930" s="216" t="s">
        <v>3384</v>
      </c>
    </row>
    <row r="931" spans="1:2">
      <c r="A931" s="217" t="s">
        <v>3385</v>
      </c>
      <c r="B931" s="216" t="s">
        <v>3386</v>
      </c>
    </row>
    <row r="932" spans="1:2">
      <c r="A932" s="217" t="s">
        <v>3387</v>
      </c>
      <c r="B932" s="216" t="s">
        <v>3388</v>
      </c>
    </row>
    <row r="933" spans="1:2">
      <c r="A933" s="217" t="s">
        <v>3389</v>
      </c>
      <c r="B933" s="216" t="s">
        <v>3390</v>
      </c>
    </row>
    <row r="934" spans="1:2">
      <c r="A934" s="190" t="s">
        <v>1747</v>
      </c>
      <c r="B934" s="191" t="s">
        <v>1920</v>
      </c>
    </row>
    <row r="935" spans="1:2">
      <c r="A935" s="219" t="s">
        <v>2918</v>
      </c>
      <c r="B935" s="218" t="s">
        <v>2919</v>
      </c>
    </row>
    <row r="936" spans="1:2">
      <c r="A936" s="219" t="s">
        <v>2920</v>
      </c>
      <c r="B936" s="218" t="s">
        <v>2921</v>
      </c>
    </row>
    <row r="937" spans="1:2">
      <c r="A937" s="219" t="s">
        <v>2923</v>
      </c>
      <c r="B937" s="218" t="s">
        <v>2922</v>
      </c>
    </row>
    <row r="938" spans="1:2">
      <c r="A938" s="219" t="s">
        <v>2924</v>
      </c>
      <c r="B938" s="218" t="s">
        <v>2925</v>
      </c>
    </row>
    <row r="939" spans="1:2">
      <c r="A939" s="219" t="s">
        <v>2926</v>
      </c>
      <c r="B939" s="218" t="s">
        <v>2927</v>
      </c>
    </row>
    <row r="940" spans="1:2">
      <c r="A940" s="219" t="s">
        <v>3391</v>
      </c>
      <c r="B940" s="218" t="s">
        <v>3392</v>
      </c>
    </row>
    <row r="941" spans="1:2">
      <c r="A941" s="219" t="s">
        <v>3393</v>
      </c>
      <c r="B941" s="218" t="s">
        <v>3394</v>
      </c>
    </row>
    <row r="942" spans="1:2">
      <c r="A942" s="219" t="s">
        <v>3395</v>
      </c>
      <c r="B942" s="218" t="s">
        <v>3396</v>
      </c>
    </row>
    <row r="943" spans="1:2">
      <c r="A943" s="190" t="s">
        <v>233</v>
      </c>
      <c r="B943" s="191" t="s">
        <v>1653</v>
      </c>
    </row>
    <row r="944" spans="1:2">
      <c r="A944" s="195" t="s">
        <v>866</v>
      </c>
      <c r="B944" s="194" t="s">
        <v>257</v>
      </c>
    </row>
    <row r="945" spans="1:2">
      <c r="A945" s="195" t="s">
        <v>867</v>
      </c>
      <c r="B945" s="194" t="s">
        <v>258</v>
      </c>
    </row>
    <row r="946" spans="1:2">
      <c r="A946" s="195" t="s">
        <v>868</v>
      </c>
      <c r="B946" s="194" t="s">
        <v>869</v>
      </c>
    </row>
    <row r="947" spans="1:2">
      <c r="A947" s="195" t="s">
        <v>870</v>
      </c>
      <c r="B947" s="194" t="s">
        <v>871</v>
      </c>
    </row>
    <row r="948" spans="1:2">
      <c r="A948" s="195" t="s">
        <v>1568</v>
      </c>
      <c r="B948" s="194" t="s">
        <v>1172</v>
      </c>
    </row>
    <row r="949" spans="1:2">
      <c r="A949" s="195" t="s">
        <v>2928</v>
      </c>
      <c r="B949" s="194" t="s">
        <v>2929</v>
      </c>
    </row>
    <row r="950" spans="1:2">
      <c r="A950" s="195" t="s">
        <v>2930</v>
      </c>
      <c r="B950" s="194" t="s">
        <v>1179</v>
      </c>
    </row>
    <row r="951" spans="1:2">
      <c r="A951" s="190" t="s">
        <v>684</v>
      </c>
      <c r="B951" s="191" t="s">
        <v>685</v>
      </c>
    </row>
    <row r="952" spans="1:2">
      <c r="A952" s="195" t="s">
        <v>872</v>
      </c>
      <c r="B952" s="194" t="s">
        <v>873</v>
      </c>
    </row>
    <row r="953" spans="1:2">
      <c r="A953" s="195" t="s">
        <v>874</v>
      </c>
      <c r="B953" s="194" t="s">
        <v>875</v>
      </c>
    </row>
    <row r="954" spans="1:2">
      <c r="A954" s="195" t="s">
        <v>876</v>
      </c>
      <c r="B954" s="194" t="s">
        <v>877</v>
      </c>
    </row>
    <row r="955" spans="1:2">
      <c r="A955" s="195" t="s">
        <v>2931</v>
      </c>
      <c r="B955" s="194" t="s">
        <v>2932</v>
      </c>
    </row>
    <row r="956" spans="1:2">
      <c r="A956" s="195" t="s">
        <v>2933</v>
      </c>
      <c r="B956" s="194" t="s">
        <v>2934</v>
      </c>
    </row>
    <row r="957" spans="1:2">
      <c r="A957" s="190" t="s">
        <v>686</v>
      </c>
      <c r="B957" s="191" t="s">
        <v>687</v>
      </c>
    </row>
    <row r="958" spans="1:2">
      <c r="A958" s="195" t="s">
        <v>878</v>
      </c>
      <c r="B958" s="194" t="s">
        <v>879</v>
      </c>
    </row>
    <row r="959" spans="1:2">
      <c r="A959" s="189" t="s">
        <v>537</v>
      </c>
      <c r="B959" s="193" t="s">
        <v>937</v>
      </c>
    </row>
    <row r="960" spans="1:2">
      <c r="A960" s="190" t="s">
        <v>694</v>
      </c>
      <c r="B960" s="191" t="s">
        <v>1746</v>
      </c>
    </row>
    <row r="961" spans="1:2">
      <c r="A961" s="221" t="s">
        <v>880</v>
      </c>
      <c r="B961" s="220" t="s">
        <v>881</v>
      </c>
    </row>
    <row r="962" spans="1:2">
      <c r="A962" s="221" t="s">
        <v>3397</v>
      </c>
      <c r="B962" s="220" t="s">
        <v>881</v>
      </c>
    </row>
    <row r="963" spans="1:2">
      <c r="A963" s="221" t="s">
        <v>882</v>
      </c>
      <c r="B963" s="220" t="s">
        <v>883</v>
      </c>
    </row>
    <row r="964" spans="1:2">
      <c r="A964" s="221" t="s">
        <v>884</v>
      </c>
      <c r="B964" s="220" t="s">
        <v>885</v>
      </c>
    </row>
    <row r="965" spans="1:2">
      <c r="A965" s="221" t="s">
        <v>886</v>
      </c>
      <c r="B965" s="220" t="s">
        <v>887</v>
      </c>
    </row>
    <row r="966" spans="1:2">
      <c r="A966" s="221" t="s">
        <v>888</v>
      </c>
      <c r="B966" s="220" t="s">
        <v>889</v>
      </c>
    </row>
    <row r="967" spans="1:2">
      <c r="A967" s="221" t="s">
        <v>890</v>
      </c>
      <c r="B967" s="220" t="s">
        <v>891</v>
      </c>
    </row>
    <row r="968" spans="1:2">
      <c r="A968" s="221" t="s">
        <v>892</v>
      </c>
      <c r="B968" s="220" t="s">
        <v>893</v>
      </c>
    </row>
    <row r="969" spans="1:2">
      <c r="A969" s="221" t="s">
        <v>894</v>
      </c>
      <c r="B969" s="220" t="s">
        <v>895</v>
      </c>
    </row>
    <row r="970" spans="1:2">
      <c r="A970" s="221" t="s">
        <v>896</v>
      </c>
      <c r="B970" s="220" t="s">
        <v>897</v>
      </c>
    </row>
    <row r="971" spans="1:2">
      <c r="A971" s="221" t="s">
        <v>898</v>
      </c>
      <c r="B971" s="220" t="s">
        <v>899</v>
      </c>
    </row>
    <row r="972" spans="1:2">
      <c r="A972" s="221" t="s">
        <v>900</v>
      </c>
      <c r="B972" s="220" t="s">
        <v>901</v>
      </c>
    </row>
    <row r="973" spans="1:2">
      <c r="A973" s="221" t="s">
        <v>902</v>
      </c>
      <c r="B973" s="220" t="s">
        <v>903</v>
      </c>
    </row>
    <row r="974" spans="1:2">
      <c r="A974" s="221" t="s">
        <v>904</v>
      </c>
      <c r="B974" s="220" t="s">
        <v>905</v>
      </c>
    </row>
    <row r="975" spans="1:2">
      <c r="A975" s="221" t="s">
        <v>906</v>
      </c>
      <c r="B975" s="220" t="s">
        <v>907</v>
      </c>
    </row>
    <row r="976" spans="1:2">
      <c r="A976" s="221" t="s">
        <v>908</v>
      </c>
      <c r="B976" s="220" t="s">
        <v>909</v>
      </c>
    </row>
    <row r="977" spans="1:2">
      <c r="A977" s="221" t="s">
        <v>910</v>
      </c>
      <c r="B977" s="220" t="s">
        <v>911</v>
      </c>
    </row>
    <row r="978" spans="1:2">
      <c r="A978" s="221" t="s">
        <v>912</v>
      </c>
      <c r="B978" s="220" t="s">
        <v>913</v>
      </c>
    </row>
    <row r="979" spans="1:2">
      <c r="A979" s="221" t="s">
        <v>914</v>
      </c>
      <c r="B979" s="220" t="s">
        <v>915</v>
      </c>
    </row>
    <row r="980" spans="1:2">
      <c r="A980" s="221" t="s">
        <v>916</v>
      </c>
      <c r="B980" s="220" t="s">
        <v>917</v>
      </c>
    </row>
    <row r="981" spans="1:2">
      <c r="A981" s="221" t="s">
        <v>918</v>
      </c>
      <c r="B981" s="220" t="s">
        <v>919</v>
      </c>
    </row>
    <row r="982" spans="1:2">
      <c r="A982" s="221" t="s">
        <v>920</v>
      </c>
      <c r="B982" s="220" t="s">
        <v>921</v>
      </c>
    </row>
    <row r="983" spans="1:2">
      <c r="A983" s="221" t="s">
        <v>922</v>
      </c>
      <c r="B983" s="220" t="s">
        <v>923</v>
      </c>
    </row>
    <row r="984" spans="1:2">
      <c r="A984" s="221" t="s">
        <v>924</v>
      </c>
      <c r="B984" s="220" t="s">
        <v>925</v>
      </c>
    </row>
    <row r="985" spans="1:2">
      <c r="A985" s="221" t="s">
        <v>926</v>
      </c>
      <c r="B985" s="220" t="s">
        <v>927</v>
      </c>
    </row>
    <row r="986" spans="1:2">
      <c r="A986" s="221" t="s">
        <v>1569</v>
      </c>
      <c r="B986" s="220" t="s">
        <v>1570</v>
      </c>
    </row>
    <row r="987" spans="1:2">
      <c r="A987" s="221" t="s">
        <v>1571</v>
      </c>
      <c r="B987" s="220" t="s">
        <v>1572</v>
      </c>
    </row>
    <row r="988" spans="1:2">
      <c r="A988" s="221" t="s">
        <v>1573</v>
      </c>
      <c r="B988" s="220" t="s">
        <v>1574</v>
      </c>
    </row>
    <row r="989" spans="1:2">
      <c r="A989" s="221" t="s">
        <v>1575</v>
      </c>
      <c r="B989" s="220" t="s">
        <v>1576</v>
      </c>
    </row>
    <row r="990" spans="1:2">
      <c r="A990" s="221" t="s">
        <v>1577</v>
      </c>
      <c r="B990" s="220" t="s">
        <v>1578</v>
      </c>
    </row>
    <row r="991" spans="1:2">
      <c r="A991" s="221" t="s">
        <v>1579</v>
      </c>
      <c r="B991" s="220" t="s">
        <v>1580</v>
      </c>
    </row>
    <row r="992" spans="1:2">
      <c r="A992" s="221" t="s">
        <v>1581</v>
      </c>
      <c r="B992" s="220" t="s">
        <v>1582</v>
      </c>
    </row>
    <row r="993" spans="1:2">
      <c r="A993" s="221" t="s">
        <v>1583</v>
      </c>
      <c r="B993" s="220" t="s">
        <v>1584</v>
      </c>
    </row>
    <row r="994" spans="1:2">
      <c r="A994" s="221" t="s">
        <v>1585</v>
      </c>
      <c r="B994" s="220" t="s">
        <v>1586</v>
      </c>
    </row>
    <row r="995" spans="1:2">
      <c r="A995" s="221" t="s">
        <v>1587</v>
      </c>
      <c r="B995" s="220" t="s">
        <v>1588</v>
      </c>
    </row>
    <row r="996" spans="1:2">
      <c r="A996" s="221" t="s">
        <v>1589</v>
      </c>
      <c r="B996" s="220" t="s">
        <v>1590</v>
      </c>
    </row>
    <row r="997" spans="1:2">
      <c r="A997" s="221" t="s">
        <v>1591</v>
      </c>
      <c r="B997" s="220" t="s">
        <v>1592</v>
      </c>
    </row>
    <row r="998" spans="1:2">
      <c r="A998" s="221" t="s">
        <v>1593</v>
      </c>
      <c r="B998" s="220" t="s">
        <v>1594</v>
      </c>
    </row>
    <row r="999" spans="1:2">
      <c r="A999" s="221" t="s">
        <v>1595</v>
      </c>
      <c r="B999" s="220" t="s">
        <v>1596</v>
      </c>
    </row>
    <row r="1000" spans="1:2">
      <c r="A1000" s="221" t="s">
        <v>1597</v>
      </c>
      <c r="B1000" s="220" t="s">
        <v>1598</v>
      </c>
    </row>
    <row r="1001" spans="1:2">
      <c r="A1001" s="221" t="s">
        <v>1599</v>
      </c>
      <c r="B1001" s="220" t="s">
        <v>1600</v>
      </c>
    </row>
    <row r="1002" spans="1:2">
      <c r="A1002" s="221" t="s">
        <v>1601</v>
      </c>
      <c r="B1002" s="220" t="s">
        <v>1602</v>
      </c>
    </row>
    <row r="1003" spans="1:2">
      <c r="A1003" s="221" t="s">
        <v>1603</v>
      </c>
      <c r="B1003" s="220" t="s">
        <v>1604</v>
      </c>
    </row>
    <row r="1004" spans="1:2">
      <c r="A1004" s="221" t="s">
        <v>1605</v>
      </c>
      <c r="B1004" s="220" t="s">
        <v>1606</v>
      </c>
    </row>
    <row r="1005" spans="1:2">
      <c r="A1005" s="221" t="s">
        <v>1607</v>
      </c>
      <c r="B1005" s="220" t="s">
        <v>1608</v>
      </c>
    </row>
    <row r="1006" spans="1:2">
      <c r="A1006" s="221" t="s">
        <v>1609</v>
      </c>
      <c r="B1006" s="220" t="s">
        <v>1610</v>
      </c>
    </row>
    <row r="1007" spans="1:2">
      <c r="A1007" s="221" t="s">
        <v>1611</v>
      </c>
      <c r="B1007" s="220" t="s">
        <v>1612</v>
      </c>
    </row>
    <row r="1008" spans="1:2">
      <c r="A1008" s="221" t="s">
        <v>1613</v>
      </c>
      <c r="B1008" s="220" t="s">
        <v>1614</v>
      </c>
    </row>
    <row r="1009" spans="1:2">
      <c r="A1009" s="221" t="s">
        <v>2935</v>
      </c>
      <c r="B1009" s="220" t="s">
        <v>2936</v>
      </c>
    </row>
    <row r="1010" spans="1:2">
      <c r="A1010" s="221" t="s">
        <v>2937</v>
      </c>
      <c r="B1010" s="220" t="s">
        <v>2938</v>
      </c>
    </row>
    <row r="1011" spans="1:2">
      <c r="A1011" s="221" t="s">
        <v>2939</v>
      </c>
      <c r="B1011" s="220" t="s">
        <v>2940</v>
      </c>
    </row>
    <row r="1012" spans="1:2">
      <c r="A1012" s="221" t="s">
        <v>2941</v>
      </c>
      <c r="B1012" s="220" t="s">
        <v>2942</v>
      </c>
    </row>
    <row r="1013" spans="1:2">
      <c r="A1013" s="221" t="s">
        <v>2943</v>
      </c>
      <c r="B1013" s="220" t="s">
        <v>2944</v>
      </c>
    </row>
    <row r="1014" spans="1:2">
      <c r="A1014" s="221" t="s">
        <v>2945</v>
      </c>
      <c r="B1014" s="220" t="s">
        <v>2946</v>
      </c>
    </row>
    <row r="1015" spans="1:2">
      <c r="A1015" s="221" t="s">
        <v>2947</v>
      </c>
      <c r="B1015" s="220" t="s">
        <v>2948</v>
      </c>
    </row>
    <row r="1016" spans="1:2">
      <c r="A1016" s="221" t="s">
        <v>2949</v>
      </c>
      <c r="B1016" s="220" t="s">
        <v>2950</v>
      </c>
    </row>
    <row r="1017" spans="1:2">
      <c r="A1017" s="221" t="s">
        <v>2951</v>
      </c>
      <c r="B1017" s="220" t="s">
        <v>2952</v>
      </c>
    </row>
    <row r="1018" spans="1:2">
      <c r="A1018" s="221" t="s">
        <v>2953</v>
      </c>
      <c r="B1018" s="220" t="s">
        <v>2954</v>
      </c>
    </row>
    <row r="1019" spans="1:2">
      <c r="A1019" s="221" t="s">
        <v>2955</v>
      </c>
      <c r="B1019" s="220" t="s">
        <v>2956</v>
      </c>
    </row>
    <row r="1020" spans="1:2">
      <c r="A1020" s="221" t="s">
        <v>2957</v>
      </c>
      <c r="B1020" s="220" t="s">
        <v>2958</v>
      </c>
    </row>
    <row r="1021" spans="1:2">
      <c r="A1021" s="221" t="s">
        <v>2959</v>
      </c>
      <c r="B1021" s="220" t="s">
        <v>2960</v>
      </c>
    </row>
    <row r="1022" spans="1:2">
      <c r="A1022" s="221" t="s">
        <v>2961</v>
      </c>
      <c r="B1022" s="220" t="s">
        <v>2962</v>
      </c>
    </row>
    <row r="1023" spans="1:2">
      <c r="A1023" s="221" t="s">
        <v>2963</v>
      </c>
      <c r="B1023" s="220" t="s">
        <v>2964</v>
      </c>
    </row>
    <row r="1024" spans="1:2">
      <c r="A1024" s="221" t="s">
        <v>2965</v>
      </c>
      <c r="B1024" s="220" t="s">
        <v>2966</v>
      </c>
    </row>
    <row r="1025" spans="1:2">
      <c r="A1025" s="221" t="s">
        <v>2967</v>
      </c>
      <c r="B1025" s="220" t="s">
        <v>2968</v>
      </c>
    </row>
    <row r="1026" spans="1:2">
      <c r="A1026" s="221" t="s">
        <v>2969</v>
      </c>
      <c r="B1026" s="220" t="s">
        <v>2970</v>
      </c>
    </row>
    <row r="1027" spans="1:2">
      <c r="A1027" s="221" t="s">
        <v>2971</v>
      </c>
      <c r="B1027" s="220" t="s">
        <v>2972</v>
      </c>
    </row>
    <row r="1028" spans="1:2">
      <c r="A1028" s="221" t="s">
        <v>2973</v>
      </c>
      <c r="B1028" s="220" t="s">
        <v>2974</v>
      </c>
    </row>
    <row r="1029" spans="1:2">
      <c r="A1029" s="221" t="s">
        <v>2975</v>
      </c>
      <c r="B1029" s="220" t="s">
        <v>2976</v>
      </c>
    </row>
    <row r="1030" spans="1:2">
      <c r="A1030" s="221" t="s">
        <v>2977</v>
      </c>
      <c r="B1030" s="220" t="s">
        <v>2978</v>
      </c>
    </row>
    <row r="1031" spans="1:2">
      <c r="A1031" s="221" t="s">
        <v>2979</v>
      </c>
      <c r="B1031" s="220" t="s">
        <v>2980</v>
      </c>
    </row>
    <row r="1032" spans="1:2">
      <c r="A1032" s="221" t="s">
        <v>2981</v>
      </c>
      <c r="B1032" s="220" t="s">
        <v>2982</v>
      </c>
    </row>
    <row r="1033" spans="1:2">
      <c r="A1033" s="221" t="s">
        <v>2983</v>
      </c>
      <c r="B1033" s="220" t="s">
        <v>2984</v>
      </c>
    </row>
    <row r="1034" spans="1:2">
      <c r="A1034" s="221" t="s">
        <v>2985</v>
      </c>
      <c r="B1034" s="220" t="s">
        <v>2986</v>
      </c>
    </row>
    <row r="1035" spans="1:2">
      <c r="A1035" s="221" t="s">
        <v>2987</v>
      </c>
      <c r="B1035" s="220" t="s">
        <v>3398</v>
      </c>
    </row>
    <row r="1036" spans="1:2">
      <c r="A1036" s="221" t="s">
        <v>2988</v>
      </c>
      <c r="B1036" s="220" t="s">
        <v>2989</v>
      </c>
    </row>
    <row r="1037" spans="1:2">
      <c r="A1037" s="221" t="s">
        <v>2990</v>
      </c>
      <c r="B1037" s="220" t="s">
        <v>2991</v>
      </c>
    </row>
    <row r="1038" spans="1:2">
      <c r="A1038" s="221" t="s">
        <v>3399</v>
      </c>
      <c r="B1038" s="220" t="s">
        <v>3400</v>
      </c>
    </row>
    <row r="1039" spans="1:2">
      <c r="A1039" s="221" t="s">
        <v>2992</v>
      </c>
      <c r="B1039" s="220" t="s">
        <v>2993</v>
      </c>
    </row>
    <row r="1040" spans="1:2">
      <c r="A1040" s="221" t="s">
        <v>2994</v>
      </c>
      <c r="B1040" s="220" t="s">
        <v>1594</v>
      </c>
    </row>
    <row r="1041" spans="1:2">
      <c r="A1041" s="221" t="s">
        <v>2995</v>
      </c>
      <c r="B1041" s="220" t="s">
        <v>2996</v>
      </c>
    </row>
    <row r="1042" spans="1:2">
      <c r="A1042" s="221" t="s">
        <v>2997</v>
      </c>
      <c r="B1042" s="220" t="s">
        <v>2998</v>
      </c>
    </row>
    <row r="1043" spans="1:2">
      <c r="A1043" s="221" t="s">
        <v>3000</v>
      </c>
      <c r="B1043" s="220" t="s">
        <v>3001</v>
      </c>
    </row>
    <row r="1044" spans="1:2">
      <c r="A1044" s="221" t="s">
        <v>3002</v>
      </c>
      <c r="B1044" s="220" t="s">
        <v>2991</v>
      </c>
    </row>
    <row r="1045" spans="1:2">
      <c r="A1045" s="221" t="s">
        <v>3003</v>
      </c>
      <c r="B1045" s="220" t="s">
        <v>2999</v>
      </c>
    </row>
    <row r="1046" spans="1:2">
      <c r="A1046" s="221" t="s">
        <v>3004</v>
      </c>
      <c r="B1046" s="220" t="s">
        <v>3005</v>
      </c>
    </row>
    <row r="1047" spans="1:2">
      <c r="A1047" s="221" t="s">
        <v>3006</v>
      </c>
      <c r="B1047" s="220" t="s">
        <v>3007</v>
      </c>
    </row>
    <row r="1048" spans="1:2">
      <c r="A1048" s="221" t="s">
        <v>3008</v>
      </c>
      <c r="B1048" s="220" t="s">
        <v>3009</v>
      </c>
    </row>
    <row r="1049" spans="1:2">
      <c r="A1049" s="221" t="s">
        <v>3010</v>
      </c>
      <c r="B1049" s="220" t="s">
        <v>3011</v>
      </c>
    </row>
    <row r="1050" spans="1:2">
      <c r="A1050" s="221" t="s">
        <v>3012</v>
      </c>
      <c r="B1050" s="220" t="s">
        <v>3013</v>
      </c>
    </row>
    <row r="1051" spans="1:2">
      <c r="A1051" s="221" t="s">
        <v>3014</v>
      </c>
      <c r="B1051" s="220" t="s">
        <v>3015</v>
      </c>
    </row>
    <row r="1052" spans="1:2">
      <c r="A1052" s="221" t="s">
        <v>3016</v>
      </c>
      <c r="B1052" s="220" t="s">
        <v>3017</v>
      </c>
    </row>
    <row r="1053" spans="1:2">
      <c r="A1053" s="221" t="s">
        <v>3018</v>
      </c>
      <c r="B1053" s="220" t="s">
        <v>3019</v>
      </c>
    </row>
    <row r="1054" spans="1:2">
      <c r="A1054" s="221" t="s">
        <v>3401</v>
      </c>
      <c r="B1054" s="220" t="s">
        <v>3402</v>
      </c>
    </row>
    <row r="1055" spans="1:2">
      <c r="A1055" s="221" t="s">
        <v>3403</v>
      </c>
      <c r="B1055" s="220" t="s">
        <v>3404</v>
      </c>
    </row>
    <row r="1056" spans="1:2">
      <c r="A1056" s="221" t="s">
        <v>3405</v>
      </c>
      <c r="B1056" s="220" t="s">
        <v>3406</v>
      </c>
    </row>
    <row r="1057" spans="1:2">
      <c r="A1057" s="221" t="s">
        <v>3407</v>
      </c>
      <c r="B1057" s="220" t="s">
        <v>3408</v>
      </c>
    </row>
    <row r="1058" spans="1:2">
      <c r="A1058" s="221" t="s">
        <v>3409</v>
      </c>
      <c r="B1058" s="220" t="s">
        <v>3410</v>
      </c>
    </row>
    <row r="1059" spans="1:2">
      <c r="A1059" s="221" t="s">
        <v>3411</v>
      </c>
      <c r="B1059" s="220" t="s">
        <v>3412</v>
      </c>
    </row>
    <row r="1060" spans="1:2">
      <c r="A1060" s="221" t="s">
        <v>3413</v>
      </c>
      <c r="B1060" s="220" t="s">
        <v>3414</v>
      </c>
    </row>
    <row r="1061" spans="1:2">
      <c r="A1061" s="221" t="s">
        <v>3415</v>
      </c>
      <c r="B1061" s="220" t="s">
        <v>3416</v>
      </c>
    </row>
    <row r="1062" spans="1:2">
      <c r="A1062" s="221" t="s">
        <v>3417</v>
      </c>
      <c r="B1062" s="220" t="s">
        <v>2813</v>
      </c>
    </row>
    <row r="1063" spans="1:2">
      <c r="A1063" s="221" t="s">
        <v>3418</v>
      </c>
      <c r="B1063" s="220" t="s">
        <v>3419</v>
      </c>
    </row>
    <row r="1064" spans="1:2">
      <c r="A1064" s="221" t="s">
        <v>3420</v>
      </c>
      <c r="B1064" s="220" t="s">
        <v>3421</v>
      </c>
    </row>
    <row r="1065" spans="1:2">
      <c r="A1065" s="221" t="s">
        <v>3422</v>
      </c>
      <c r="B1065" s="220" t="s">
        <v>3423</v>
      </c>
    </row>
    <row r="1066" spans="1:2">
      <c r="A1066" s="221" t="s">
        <v>3424</v>
      </c>
      <c r="B1066" s="220" t="s">
        <v>3425</v>
      </c>
    </row>
    <row r="1067" spans="1:2">
      <c r="A1067" s="221" t="s">
        <v>3426</v>
      </c>
      <c r="B1067" s="220" t="s">
        <v>3427</v>
      </c>
    </row>
    <row r="1068" spans="1:2">
      <c r="A1068" s="221" t="s">
        <v>3428</v>
      </c>
      <c r="B1068" s="220" t="s">
        <v>1267</v>
      </c>
    </row>
    <row r="1069" spans="1:2">
      <c r="A1069" s="221" t="s">
        <v>3429</v>
      </c>
      <c r="B1069" s="220" t="s">
        <v>3430</v>
      </c>
    </row>
    <row r="1070" spans="1:2">
      <c r="A1070" s="221" t="s">
        <v>3431</v>
      </c>
      <c r="B1070" s="220" t="s">
        <v>3432</v>
      </c>
    </row>
    <row r="1071" spans="1:2">
      <c r="A1071" s="221" t="s">
        <v>3433</v>
      </c>
      <c r="B1071" s="220" t="s">
        <v>3434</v>
      </c>
    </row>
    <row r="1072" spans="1:2">
      <c r="A1072" s="221" t="s">
        <v>3435</v>
      </c>
      <c r="B1072" s="220" t="s">
        <v>3436</v>
      </c>
    </row>
    <row r="1073" spans="1:2">
      <c r="A1073" s="221" t="s">
        <v>3437</v>
      </c>
      <c r="B1073" s="220" t="s">
        <v>3438</v>
      </c>
    </row>
    <row r="1074" spans="1:2">
      <c r="A1074" s="221" t="s">
        <v>3439</v>
      </c>
      <c r="B1074" s="220" t="s">
        <v>3440</v>
      </c>
    </row>
    <row r="1075" spans="1:2">
      <c r="A1075" s="221" t="s">
        <v>3441</v>
      </c>
      <c r="B1075" s="220" t="s">
        <v>3442</v>
      </c>
    </row>
    <row r="1076" spans="1:2">
      <c r="A1076" s="221" t="s">
        <v>3443</v>
      </c>
      <c r="B1076" s="220" t="s">
        <v>3444</v>
      </c>
    </row>
    <row r="1077" spans="1:2">
      <c r="A1077" s="221" t="s">
        <v>3445</v>
      </c>
      <c r="B1077" s="220" t="s">
        <v>3446</v>
      </c>
    </row>
    <row r="1078" spans="1:2">
      <c r="A1078" s="221" t="s">
        <v>3447</v>
      </c>
      <c r="B1078" s="220" t="s">
        <v>3276</v>
      </c>
    </row>
    <row r="1079" spans="1:2">
      <c r="A1079" s="221" t="s">
        <v>3448</v>
      </c>
      <c r="B1079" s="220" t="s">
        <v>3449</v>
      </c>
    </row>
    <row r="1080" spans="1:2">
      <c r="A1080" s="221" t="s">
        <v>3450</v>
      </c>
      <c r="B1080" s="220" t="s">
        <v>3451</v>
      </c>
    </row>
    <row r="1081" spans="1:2">
      <c r="A1081" s="221" t="s">
        <v>3452</v>
      </c>
      <c r="B1081" s="220" t="s">
        <v>3453</v>
      </c>
    </row>
    <row r="1082" spans="1:2">
      <c r="A1082" s="221" t="s">
        <v>3454</v>
      </c>
      <c r="B1082" s="220" t="s">
        <v>3455</v>
      </c>
    </row>
    <row r="1083" spans="1:2">
      <c r="A1083" s="221" t="s">
        <v>3456</v>
      </c>
      <c r="B1083" s="220" t="s">
        <v>3457</v>
      </c>
    </row>
    <row r="1084" spans="1:2">
      <c r="A1084" s="221" t="s">
        <v>3458</v>
      </c>
      <c r="B1084" s="220" t="s">
        <v>3459</v>
      </c>
    </row>
    <row r="1085" spans="1:2">
      <c r="A1085" s="221" t="s">
        <v>3460</v>
      </c>
      <c r="B1085" s="220" t="s">
        <v>1391</v>
      </c>
    </row>
    <row r="1086" spans="1:2">
      <c r="A1086" s="221" t="s">
        <v>3461</v>
      </c>
      <c r="B1086" s="220" t="s">
        <v>3462</v>
      </c>
    </row>
    <row r="1087" spans="1:2">
      <c r="A1087" s="190" t="s">
        <v>698</v>
      </c>
      <c r="B1087" s="191" t="s">
        <v>683</v>
      </c>
    </row>
    <row r="1088" spans="1:2">
      <c r="A1088" s="195" t="s">
        <v>928</v>
      </c>
      <c r="B1088" s="194" t="s">
        <v>257</v>
      </c>
    </row>
    <row r="1089" spans="1:2">
      <c r="A1089" s="195" t="s">
        <v>929</v>
      </c>
      <c r="B1089" s="194" t="s">
        <v>258</v>
      </c>
    </row>
    <row r="1090" spans="1:2">
      <c r="A1090" s="195" t="s">
        <v>930</v>
      </c>
      <c r="B1090" s="194" t="s">
        <v>931</v>
      </c>
    </row>
    <row r="1091" spans="1:2">
      <c r="A1091" s="195" t="s">
        <v>932</v>
      </c>
      <c r="B1091" s="194" t="s">
        <v>869</v>
      </c>
    </row>
    <row r="1092" spans="1:2">
      <c r="A1092" s="195" t="s">
        <v>1615</v>
      </c>
      <c r="B1092" s="194" t="s">
        <v>1616</v>
      </c>
    </row>
    <row r="1093" spans="1:2">
      <c r="A1093" s="195" t="s">
        <v>1617</v>
      </c>
      <c r="B1093" s="194" t="s">
        <v>1172</v>
      </c>
    </row>
    <row r="1094" spans="1:2">
      <c r="A1094" s="195" t="s">
        <v>3020</v>
      </c>
      <c r="B1094" s="194" t="s">
        <v>2929</v>
      </c>
    </row>
    <row r="1095" spans="1:2">
      <c r="A1095" s="223" t="s">
        <v>3463</v>
      </c>
      <c r="B1095" s="222" t="s">
        <v>1179</v>
      </c>
    </row>
    <row r="1096" spans="1:2">
      <c r="A1096" s="189" t="s">
        <v>979</v>
      </c>
      <c r="B1096" s="193" t="s">
        <v>980</v>
      </c>
    </row>
    <row r="1097" spans="1:2">
      <c r="A1097" s="190" t="s">
        <v>999</v>
      </c>
      <c r="B1097" s="191" t="s">
        <v>1000</v>
      </c>
    </row>
    <row r="1098" spans="1:2">
      <c r="A1098" s="195" t="s">
        <v>1184</v>
      </c>
      <c r="B1098" s="194" t="s">
        <v>1185</v>
      </c>
    </row>
    <row r="1099" spans="1:2">
      <c r="A1099" s="225" t="s">
        <v>3464</v>
      </c>
      <c r="B1099" s="224" t="s">
        <v>3465</v>
      </c>
    </row>
    <row r="1100" spans="1:2">
      <c r="A1100" s="190" t="s">
        <v>1001</v>
      </c>
      <c r="B1100" s="191" t="s">
        <v>1002</v>
      </c>
    </row>
    <row r="1101" spans="1:2">
      <c r="A1101" s="195" t="s">
        <v>1186</v>
      </c>
      <c r="B1101" s="194" t="s">
        <v>1187</v>
      </c>
    </row>
    <row r="1102" spans="1:2">
      <c r="A1102" s="195" t="s">
        <v>1188</v>
      </c>
      <c r="B1102" s="194" t="s">
        <v>1189</v>
      </c>
    </row>
    <row r="1103" spans="1:2">
      <c r="A1103" s="227" t="s">
        <v>3466</v>
      </c>
      <c r="B1103" s="226" t="s">
        <v>3465</v>
      </c>
    </row>
    <row r="1104" spans="1:2">
      <c r="A1104" s="189" t="s">
        <v>1008</v>
      </c>
      <c r="B1104" s="193" t="s">
        <v>1009</v>
      </c>
    </row>
    <row r="1105" spans="1:2">
      <c r="A1105" s="190" t="s">
        <v>1016</v>
      </c>
      <c r="B1105" s="191" t="s">
        <v>1017</v>
      </c>
    </row>
    <row r="1106" spans="1:2">
      <c r="A1106" s="195" t="s">
        <v>1190</v>
      </c>
      <c r="B1106" s="194" t="s">
        <v>1191</v>
      </c>
    </row>
    <row r="1107" spans="1:2">
      <c r="A1107" s="195" t="s">
        <v>1192</v>
      </c>
      <c r="B1107" s="194" t="s">
        <v>1193</v>
      </c>
    </row>
    <row r="1108" spans="1:2">
      <c r="A1108" s="189" t="s">
        <v>1104</v>
      </c>
      <c r="B1108" s="193" t="s">
        <v>1105</v>
      </c>
    </row>
    <row r="1109" spans="1:2">
      <c r="A1109" s="190" t="s">
        <v>1128</v>
      </c>
      <c r="B1109" s="191" t="s">
        <v>685</v>
      </c>
    </row>
    <row r="1110" spans="1:2">
      <c r="A1110" s="195" t="s">
        <v>1194</v>
      </c>
      <c r="B1110" s="194" t="s">
        <v>1195</v>
      </c>
    </row>
    <row r="1111" spans="1:2">
      <c r="A1111" s="195" t="s">
        <v>1196</v>
      </c>
      <c r="B1111" s="194" t="s">
        <v>1197</v>
      </c>
    </row>
    <row r="1112" spans="1:2">
      <c r="A1112" s="195" t="s">
        <v>1198</v>
      </c>
      <c r="B1112" s="194" t="s">
        <v>1199</v>
      </c>
    </row>
    <row r="1113" spans="1:2">
      <c r="A1113" s="195" t="s">
        <v>1200</v>
      </c>
      <c r="B1113" s="194" t="s">
        <v>1201</v>
      </c>
    </row>
    <row r="1114" spans="1:2">
      <c r="A1114" s="195" t="s">
        <v>1202</v>
      </c>
      <c r="B1114" s="194" t="s">
        <v>1203</v>
      </c>
    </row>
    <row r="1115" spans="1:2">
      <c r="A1115" s="195" t="s">
        <v>1204</v>
      </c>
      <c r="B1115" s="194" t="s">
        <v>1205</v>
      </c>
    </row>
    <row r="1116" spans="1:2">
      <c r="A1116" s="231" t="s">
        <v>3467</v>
      </c>
      <c r="B1116" s="229" t="s">
        <v>3468</v>
      </c>
    </row>
    <row r="1117" spans="1:2">
      <c r="A1117" s="232" t="s">
        <v>3469</v>
      </c>
      <c r="B1117" s="228" t="s">
        <v>685</v>
      </c>
    </row>
    <row r="1118" spans="1:2">
      <c r="A1118" s="233" t="s">
        <v>3470</v>
      </c>
      <c r="B1118" s="230" t="s">
        <v>1154</v>
      </c>
    </row>
    <row r="1119" spans="1:2">
      <c r="A1119" s="233" t="s">
        <v>3471</v>
      </c>
      <c r="B1119" s="230" t="s">
        <v>1156</v>
      </c>
    </row>
  </sheetData>
  <autoFilter ref="A1:B1119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3" t="s">
        <v>3542</v>
      </c>
      <c r="B1" s="373"/>
      <c r="C1" s="373"/>
      <c r="D1" s="373"/>
      <c r="E1" s="373"/>
      <c r="F1" s="373"/>
      <c r="G1" s="373"/>
      <c r="H1" s="373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4" t="s">
        <v>5080</v>
      </c>
      <c r="B615" s="374"/>
      <c r="C615" s="374"/>
      <c r="D615" s="374"/>
      <c r="E615" s="374"/>
      <c r="F615" s="374"/>
      <c r="G615" s="374"/>
      <c r="H615" s="374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16" sqref="G1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4" t="s">
        <v>5271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3495627</v>
      </c>
      <c r="H3" s="128">
        <v>3512230</v>
      </c>
      <c r="I3" s="128">
        <v>3528918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431988</v>
      </c>
      <c r="H4" s="128">
        <v>431988</v>
      </c>
      <c r="I4" s="128">
        <v>431988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43</v>
      </c>
      <c r="D5" s="83" t="str">
        <f t="shared" si="1"/>
        <v>Ostali prihodi za posebne namjene</v>
      </c>
      <c r="E5" s="95">
        <v>65264</v>
      </c>
      <c r="F5" s="134" t="str">
        <f t="shared" si="2"/>
        <v>Sufinanciranje cijene usluge, participacije i slično</v>
      </c>
      <c r="G5" s="128">
        <v>304227</v>
      </c>
      <c r="H5" s="128">
        <v>301727</v>
      </c>
      <c r="I5" s="128">
        <v>301727</v>
      </c>
      <c r="J5" s="95"/>
      <c r="L5" s="86" t="str">
        <f t="shared" si="3"/>
        <v>65</v>
      </c>
      <c r="M5" s="86" t="str">
        <f t="shared" si="4"/>
        <v>652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6614</v>
      </c>
      <c r="F6" s="134" t="str">
        <f t="shared" si="2"/>
        <v>Prihodi od prodanih proizvoda i robe</v>
      </c>
      <c r="G6" s="128">
        <v>2114</v>
      </c>
      <c r="H6" s="128">
        <v>2156</v>
      </c>
      <c r="I6" s="128">
        <v>2199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179760</v>
      </c>
      <c r="H7" s="128">
        <v>152718</v>
      </c>
      <c r="I7" s="128">
        <v>179675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71</v>
      </c>
      <c r="D8" s="83" t="str">
        <f t="shared" si="1"/>
        <v>Prihodi od prodaje ili zamjene nefinancijske imovine i naknade s naslova osiguranja</v>
      </c>
      <c r="E8" s="95">
        <v>721290071</v>
      </c>
      <c r="F8" s="134" t="str">
        <f t="shared" si="2"/>
        <v>Ostali poslovni građevinski objekti izvor 71</v>
      </c>
      <c r="G8" s="128">
        <v>612.17999999999995</v>
      </c>
      <c r="H8" s="128">
        <v>624.41999999999996</v>
      </c>
      <c r="I8" s="128">
        <v>636.91</v>
      </c>
      <c r="J8" s="95"/>
      <c r="L8" s="86" t="str">
        <f t="shared" si="3"/>
        <v>72</v>
      </c>
      <c r="M8" s="86" t="str">
        <f t="shared" si="4"/>
        <v>721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52</v>
      </c>
      <c r="D9" s="83" t="str">
        <f t="shared" si="1"/>
        <v xml:space="preserve">Ostale pomoći i darovnice </v>
      </c>
      <c r="E9" s="95">
        <v>6391</v>
      </c>
      <c r="F9" s="134" t="str">
        <f t="shared" si="2"/>
        <v>Tekući prijenosi između proračunskih korisnika istog proračuna</v>
      </c>
      <c r="G9" s="128">
        <v>45823</v>
      </c>
      <c r="H9" s="128">
        <v>48252</v>
      </c>
      <c r="I9" s="128">
        <v>25346</v>
      </c>
      <c r="J9" s="95" t="s">
        <v>5281</v>
      </c>
      <c r="L9" s="86" t="str">
        <f t="shared" si="3"/>
        <v>63</v>
      </c>
      <c r="M9" s="86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4023</v>
      </c>
      <c r="H10" s="128">
        <v>4023</v>
      </c>
      <c r="I10" s="128">
        <v>0</v>
      </c>
      <c r="J10" s="95" t="s">
        <v>5281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6391</v>
      </c>
      <c r="F11" s="134" t="str">
        <f t="shared" si="2"/>
        <v>Tekući prijenosi između proračunskih korisnika istog proračuna</v>
      </c>
      <c r="G11" s="128">
        <v>39684</v>
      </c>
      <c r="H11" s="128">
        <v>35039</v>
      </c>
      <c r="I11" s="128">
        <v>0</v>
      </c>
      <c r="J11" s="95" t="s">
        <v>5281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11</v>
      </c>
      <c r="D12" s="83" t="str">
        <f t="shared" si="1"/>
        <v>Opći prihodi i primici</v>
      </c>
      <c r="E12" s="95" t="s">
        <v>650</v>
      </c>
      <c r="F12" s="134" t="str">
        <f t="shared" si="2"/>
        <v>Prihodi iz nadležnog proračuna za financiranje redovne djelatnosti proračunskih korisnika</v>
      </c>
      <c r="G12" s="128">
        <v>79650</v>
      </c>
      <c r="H12" s="128">
        <v>79650</v>
      </c>
      <c r="I12" s="128">
        <v>79650</v>
      </c>
      <c r="J12" s="95"/>
      <c r="L12" s="86" t="str">
        <f t="shared" si="3"/>
        <v>67</v>
      </c>
      <c r="M12" s="86" t="str">
        <f t="shared" si="4"/>
        <v>671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61</v>
      </c>
      <c r="D13" s="83" t="str">
        <f t="shared" si="1"/>
        <v xml:space="preserve">Donacije </v>
      </c>
      <c r="E13" s="95">
        <v>663120000</v>
      </c>
      <c r="F13" s="134" t="str">
        <f t="shared" si="2"/>
        <v>Tekuće donacije od neprofitnih organizacija</v>
      </c>
      <c r="G13" s="128">
        <v>73010</v>
      </c>
      <c r="H13" s="128">
        <v>0</v>
      </c>
      <c r="I13" s="128">
        <v>0</v>
      </c>
      <c r="J13" s="95"/>
      <c r="L13" s="86" t="str">
        <f t="shared" si="3"/>
        <v>66</v>
      </c>
      <c r="M13" s="86" t="str">
        <f t="shared" si="4"/>
        <v>663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51</v>
      </c>
      <c r="D14" s="83" t="str">
        <f t="shared" si="1"/>
        <v xml:space="preserve">Pomoći EU </v>
      </c>
      <c r="E14" s="95">
        <v>632311700</v>
      </c>
      <c r="F14" s="134" t="str">
        <f t="shared" si="2"/>
        <v>Tekuće pomoći od institucija i tijela EU - ostalo</v>
      </c>
      <c r="G14" s="128">
        <v>217086</v>
      </c>
      <c r="H14" s="128">
        <v>88462</v>
      </c>
      <c r="I14" s="128">
        <v>13251</v>
      </c>
      <c r="J14" s="95"/>
      <c r="L14" s="86" t="str">
        <f t="shared" si="3"/>
        <v>63</v>
      </c>
      <c r="M14" s="86" t="str">
        <f t="shared" si="4"/>
        <v>632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576</v>
      </c>
      <c r="D15" s="83" t="str">
        <f t="shared" si="1"/>
        <v>Fond solidarnosti EU</v>
      </c>
      <c r="E15" s="95">
        <v>632415761</v>
      </c>
      <c r="F15" s="134" t="str">
        <f t="shared" si="2"/>
        <v>Kapitalne pomoći od institucija i tijela EU - Fond solidarnosti EU - potres ožujak 2020.</v>
      </c>
      <c r="G15" s="128">
        <v>2047874</v>
      </c>
      <c r="H15" s="128">
        <v>0</v>
      </c>
      <c r="I15" s="128">
        <v>0</v>
      </c>
      <c r="J15" s="95"/>
      <c r="L15" s="86" t="str">
        <f t="shared" si="3"/>
        <v>63</v>
      </c>
      <c r="M15" s="86" t="str">
        <f t="shared" si="4"/>
        <v>632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581</v>
      </c>
      <c r="D16" s="83" t="str">
        <f t="shared" si="1"/>
        <v>Mehanizam za oporavak i otpornost</v>
      </c>
      <c r="E16" s="95">
        <v>632310581</v>
      </c>
      <c r="F16" s="134" t="str">
        <f t="shared" si="2"/>
        <v>Tek.pom.od instit. tijela EU - Mehanizam za oporavak i otpornost</v>
      </c>
      <c r="G16" s="128">
        <v>1396386</v>
      </c>
      <c r="H16" s="128">
        <v>2101031</v>
      </c>
      <c r="I16" s="128">
        <v>0</v>
      </c>
      <c r="J16" s="95"/>
      <c r="L16" s="86" t="str">
        <f t="shared" si="3"/>
        <v>63</v>
      </c>
      <c r="M16" s="86" t="str">
        <f t="shared" si="4"/>
        <v>632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119334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76" activePane="bottomLeft" state="frozen"/>
      <selection pane="bottomLeft" activeCell="J3" sqref="J3:L99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5" t="s">
        <v>5272</v>
      </c>
      <c r="B1" s="365"/>
      <c r="C1" s="365"/>
      <c r="D1" s="365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351" t="s">
        <v>48</v>
      </c>
      <c r="H3" s="91" t="str">
        <f>IFERROR(VLOOKUP(G3,$AB$6:$AC$327,2,FALSE),"")</f>
        <v>REDOVNA DJELATNOST SVEUČILIŠTA U ZAGREBU</v>
      </c>
      <c r="I3" s="91" t="str">
        <f>IFERROR(VLOOKUP(G3,$AB$6:$AF$327,3,FALSE),"")</f>
        <v>0942</v>
      </c>
      <c r="J3" s="128">
        <v>2875473</v>
      </c>
      <c r="K3" s="128">
        <v>2892010</v>
      </c>
      <c r="L3" s="128">
        <v>2908632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351" t="s">
        <v>48</v>
      </c>
      <c r="H4" s="91" t="str">
        <f t="shared" ref="H4:H67" si="3">IFERROR(VLOOKUP(G4,$AB$6:$AC$327,2,FALSE),"")</f>
        <v>REDOVNA DJELATNOST SVEUČILIŠTA U ZAGREBU</v>
      </c>
      <c r="I4" s="91" t="str">
        <f t="shared" ref="I4:I67" si="4">IFERROR(VLOOKUP(G4,$AB$6:$AF$327,3,FALSE),"")</f>
        <v>0942</v>
      </c>
      <c r="J4" s="128">
        <v>16373</v>
      </c>
      <c r="K4" s="128">
        <v>16373</v>
      </c>
      <c r="L4" s="128">
        <v>16373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351" t="s">
        <v>48</v>
      </c>
      <c r="H5" s="91" t="str">
        <f t="shared" si="3"/>
        <v>REDOVNA DJELATNOST SVEUČILIŠTA U ZAGREBU</v>
      </c>
      <c r="I5" s="91" t="str">
        <f t="shared" si="4"/>
        <v>0942</v>
      </c>
      <c r="J5" s="128">
        <v>589959</v>
      </c>
      <c r="K5" s="128">
        <v>589959</v>
      </c>
      <c r="L5" s="128">
        <v>589959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351" t="s">
        <v>48</v>
      </c>
      <c r="H6" s="91" t="str">
        <f t="shared" si="3"/>
        <v>REDOVNA DJELATNOST SVEUČILIŠTA U ZAGREBU</v>
      </c>
      <c r="I6" s="91" t="str">
        <f t="shared" si="4"/>
        <v>0942</v>
      </c>
      <c r="J6" s="128">
        <v>3448</v>
      </c>
      <c r="K6" s="128">
        <v>3448</v>
      </c>
      <c r="L6" s="128">
        <v>3448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351" t="s">
        <v>48</v>
      </c>
      <c r="H7" s="91" t="str">
        <f t="shared" si="3"/>
        <v>REDOVNA DJELATNOST SVEUČILIŠTA U ZAGREBU</v>
      </c>
      <c r="I7" s="91" t="str">
        <f t="shared" si="4"/>
        <v>0942</v>
      </c>
      <c r="J7" s="128">
        <v>4322</v>
      </c>
      <c r="K7" s="128">
        <v>4388</v>
      </c>
      <c r="L7" s="128">
        <v>4454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351" t="s">
        <v>48</v>
      </c>
      <c r="H8" s="91" t="str">
        <f t="shared" si="3"/>
        <v>REDOVNA DJELATNOST SVEUČILIŠTA U ZAGREBU</v>
      </c>
      <c r="I8" s="91" t="str">
        <f t="shared" si="4"/>
        <v>0942</v>
      </c>
      <c r="J8" s="128">
        <v>6052</v>
      </c>
      <c r="K8" s="128">
        <v>6052</v>
      </c>
      <c r="L8" s="128">
        <v>6052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3211</v>
      </c>
      <c r="F9" s="91" t="str">
        <f t="shared" si="2"/>
        <v>Službena putovanja</v>
      </c>
      <c r="G9" s="351" t="s">
        <v>673</v>
      </c>
      <c r="H9" s="91" t="str">
        <f t="shared" si="3"/>
        <v>PROGRAMSKO FINANCIRANJE JAVNIH VISOKIH UČILIŠTA</v>
      </c>
      <c r="I9" s="91" t="str">
        <f t="shared" si="4"/>
        <v>0942</v>
      </c>
      <c r="J9" s="128">
        <v>61500</v>
      </c>
      <c r="K9" s="128">
        <v>61500</v>
      </c>
      <c r="L9" s="128">
        <v>61500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3213</v>
      </c>
      <c r="F10" s="91" t="str">
        <f t="shared" si="2"/>
        <v>Stručno usavršavanje zaposlenika</v>
      </c>
      <c r="G10" s="351" t="s">
        <v>673</v>
      </c>
      <c r="H10" s="91" t="str">
        <f t="shared" si="3"/>
        <v>PROGRAMSKO FINANCIRANJE JAVNIH VISOKIH UČILIŠTA</v>
      </c>
      <c r="I10" s="91" t="str">
        <f t="shared" si="4"/>
        <v>0942</v>
      </c>
      <c r="J10" s="128">
        <v>25000</v>
      </c>
      <c r="K10" s="128">
        <v>25000</v>
      </c>
      <c r="L10" s="128">
        <v>25000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3221</v>
      </c>
      <c r="F11" s="91" t="str">
        <f t="shared" si="2"/>
        <v>Uredski materijal i ostali materijalni rashodi</v>
      </c>
      <c r="G11" s="351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12000</v>
      </c>
      <c r="K11" s="128">
        <v>12000</v>
      </c>
      <c r="L11" s="128">
        <v>12000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3223</v>
      </c>
      <c r="F12" s="91" t="str">
        <f t="shared" si="2"/>
        <v>Energija</v>
      </c>
      <c r="G12" s="351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38753</v>
      </c>
      <c r="K12" s="128">
        <v>38753</v>
      </c>
      <c r="L12" s="128">
        <v>38753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3224</v>
      </c>
      <c r="F13" s="91" t="str">
        <f t="shared" si="2"/>
        <v>Materijal i dijelovi za tekuće i investicijsko održavanje</v>
      </c>
      <c r="G13" s="351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2600</v>
      </c>
      <c r="K13" s="128">
        <v>2600</v>
      </c>
      <c r="L13" s="128">
        <v>2600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3231</v>
      </c>
      <c r="F14" s="91" t="str">
        <f t="shared" si="2"/>
        <v>Usluge telefona, pošte i prijevoza</v>
      </c>
      <c r="G14" s="351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1500</v>
      </c>
      <c r="K14" s="128">
        <v>1500</v>
      </c>
      <c r="L14" s="128">
        <v>1500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3232</v>
      </c>
      <c r="F15" s="91" t="str">
        <f t="shared" si="2"/>
        <v>Usluge tekućeg i investicijskog održavanja</v>
      </c>
      <c r="G15" s="351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26000</v>
      </c>
      <c r="K15" s="128">
        <v>26000</v>
      </c>
      <c r="L15" s="128">
        <v>26000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3233</v>
      </c>
      <c r="F16" s="91" t="str">
        <f t="shared" si="2"/>
        <v>Usluge promidžbe i informiranja</v>
      </c>
      <c r="G16" s="351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11000</v>
      </c>
      <c r="K16" s="128">
        <v>11000</v>
      </c>
      <c r="L16" s="128">
        <v>11000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3234</v>
      </c>
      <c r="F17" s="91" t="str">
        <f t="shared" si="2"/>
        <v>Komunalne usluge</v>
      </c>
      <c r="G17" s="351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18000</v>
      </c>
      <c r="K17" s="128">
        <v>18000</v>
      </c>
      <c r="L17" s="128">
        <v>18000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3235</v>
      </c>
      <c r="F18" s="91" t="str">
        <f t="shared" si="2"/>
        <v>Zakupnine i najamnine</v>
      </c>
      <c r="G18" s="351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60000</v>
      </c>
      <c r="K18" s="128">
        <v>60000</v>
      </c>
      <c r="L18" s="128">
        <v>60000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3237</v>
      </c>
      <c r="F19" s="91" t="str">
        <f t="shared" si="2"/>
        <v>Intelektualne i osobne usluge</v>
      </c>
      <c r="G19" s="351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75000</v>
      </c>
      <c r="K19" s="128">
        <v>75000</v>
      </c>
      <c r="L19" s="128">
        <v>75000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3238</v>
      </c>
      <c r="F20" s="91" t="str">
        <f t="shared" si="2"/>
        <v>Računalne usluge</v>
      </c>
      <c r="G20" s="351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22000</v>
      </c>
      <c r="K20" s="128">
        <v>22000</v>
      </c>
      <c r="L20" s="128">
        <v>22000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3239</v>
      </c>
      <c r="F21" s="91" t="str">
        <f t="shared" si="2"/>
        <v>Ostale usluge</v>
      </c>
      <c r="G21" s="351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20000</v>
      </c>
      <c r="K21" s="128">
        <v>20000</v>
      </c>
      <c r="L21" s="128">
        <v>20000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3241</v>
      </c>
      <c r="F22" s="91" t="str">
        <f t="shared" si="2"/>
        <v>Naknade troškova osobama izvan radnog odnosa</v>
      </c>
      <c r="G22" s="351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10500</v>
      </c>
      <c r="K22" s="128">
        <v>10500</v>
      </c>
      <c r="L22" s="128">
        <v>10500</v>
      </c>
      <c r="M22" s="95"/>
      <c r="O22" s="86" t="str">
        <f t="shared" si="5"/>
        <v>324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3292</v>
      </c>
      <c r="F23" s="91" t="str">
        <f t="shared" si="2"/>
        <v>Premije osiguranja</v>
      </c>
      <c r="G23" s="351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4500</v>
      </c>
      <c r="K23" s="128">
        <v>4500</v>
      </c>
      <c r="L23" s="128">
        <v>4500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3293</v>
      </c>
      <c r="F24" s="91" t="str">
        <f t="shared" si="2"/>
        <v>Reprezentacija</v>
      </c>
      <c r="G24" s="351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4000</v>
      </c>
      <c r="K24" s="128">
        <v>4000</v>
      </c>
      <c r="L24" s="128">
        <v>4000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3294</v>
      </c>
      <c r="F25" s="91" t="str">
        <f t="shared" si="2"/>
        <v>Članarine i norme</v>
      </c>
      <c r="G25" s="351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3000</v>
      </c>
      <c r="K25" s="128">
        <v>3000</v>
      </c>
      <c r="L25" s="128">
        <v>3000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3299</v>
      </c>
      <c r="F26" s="91" t="str">
        <f t="shared" si="2"/>
        <v>Ostali nespomenuti rashodi poslovanja</v>
      </c>
      <c r="G26" s="351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4024</v>
      </c>
      <c r="K26" s="128">
        <v>4024</v>
      </c>
      <c r="L26" s="128">
        <v>4024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3431</v>
      </c>
      <c r="F27" s="91" t="str">
        <f t="shared" si="2"/>
        <v>Bankarske usluge i usluge platnog prometa</v>
      </c>
      <c r="G27" s="351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2064</v>
      </c>
      <c r="K27" s="128">
        <v>2064</v>
      </c>
      <c r="L27" s="128">
        <v>2064</v>
      </c>
      <c r="M27" s="95"/>
      <c r="O27" s="86" t="str">
        <f t="shared" si="5"/>
        <v>343</v>
      </c>
      <c r="P27" s="86" t="str">
        <f t="shared" si="6"/>
        <v>34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3721</v>
      </c>
      <c r="F28" s="91" t="str">
        <f t="shared" si="2"/>
        <v>Naknade građanima i kućanstvima u novcu</v>
      </c>
      <c r="G28" s="351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20640</v>
      </c>
      <c r="K28" s="128">
        <v>20640</v>
      </c>
      <c r="L28" s="128">
        <v>20640</v>
      </c>
      <c r="M28" s="95"/>
      <c r="O28" s="86" t="str">
        <f t="shared" si="5"/>
        <v>372</v>
      </c>
      <c r="P28" s="86" t="str">
        <f t="shared" si="6"/>
        <v>37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4123</v>
      </c>
      <c r="F29" s="91" t="str">
        <f t="shared" si="2"/>
        <v>Licence</v>
      </c>
      <c r="G29" s="351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1238</v>
      </c>
      <c r="K29" s="128">
        <v>1238</v>
      </c>
      <c r="L29" s="128">
        <v>1238</v>
      </c>
      <c r="M29" s="95"/>
      <c r="O29" s="86" t="str">
        <f t="shared" si="5"/>
        <v>412</v>
      </c>
      <c r="P29" s="86" t="str">
        <f t="shared" si="6"/>
        <v>41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4241</v>
      </c>
      <c r="F30" s="91" t="str">
        <f t="shared" si="2"/>
        <v>Knjige</v>
      </c>
      <c r="G30" s="351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8669</v>
      </c>
      <c r="K30" s="128">
        <v>8669</v>
      </c>
      <c r="L30" s="128">
        <v>8669</v>
      </c>
      <c r="M30" s="95"/>
      <c r="O30" s="86" t="str">
        <f t="shared" si="5"/>
        <v>424</v>
      </c>
      <c r="P30" s="86" t="str">
        <f t="shared" si="6"/>
        <v>42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31</v>
      </c>
      <c r="D31" s="91" t="str">
        <f t="shared" si="1"/>
        <v>Vlastiti prihodi</v>
      </c>
      <c r="E31" s="96">
        <v>3111</v>
      </c>
      <c r="F31" s="91" t="str">
        <f t="shared" si="2"/>
        <v>Plaće za redovan rad</v>
      </c>
      <c r="G31" s="129" t="s">
        <v>145</v>
      </c>
      <c r="H31" s="91" t="str">
        <f t="shared" si="3"/>
        <v>REDOVNA DJELATNOST SVEUČILIŠTA U ZAGREBU (IZ EVIDENCIJSKIH PRIHODA)</v>
      </c>
      <c r="I31" s="91" t="str">
        <f t="shared" si="4"/>
        <v>0942</v>
      </c>
      <c r="J31" s="128">
        <v>104740</v>
      </c>
      <c r="K31" s="128">
        <v>104740</v>
      </c>
      <c r="L31" s="128">
        <v>104740</v>
      </c>
      <c r="M31" s="95"/>
      <c r="O31" s="86" t="str">
        <f t="shared" si="5"/>
        <v>311</v>
      </c>
      <c r="P31" s="86" t="str">
        <f t="shared" si="6"/>
        <v>31</v>
      </c>
      <c r="Q31" s="86" t="str">
        <f t="shared" si="7"/>
        <v>31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31</v>
      </c>
      <c r="D32" s="91" t="str">
        <f t="shared" si="1"/>
        <v>Vlastiti prihodi</v>
      </c>
      <c r="E32" s="96">
        <v>3121</v>
      </c>
      <c r="F32" s="91" t="str">
        <f t="shared" si="2"/>
        <v>Ostali rashodi za zaposlene</v>
      </c>
      <c r="G32" s="129" t="s">
        <v>145</v>
      </c>
      <c r="H32" s="91" t="str">
        <f t="shared" si="3"/>
        <v>REDOVNA DJELATNOST SVEUČILIŠTA U ZAGREBU (IZ EVIDENCIJSKIH PRIHODA)</v>
      </c>
      <c r="I32" s="91" t="str">
        <f t="shared" si="4"/>
        <v>0942</v>
      </c>
      <c r="J32" s="128">
        <v>12045</v>
      </c>
      <c r="K32" s="128">
        <v>12045</v>
      </c>
      <c r="L32" s="128">
        <v>12045</v>
      </c>
      <c r="M32" s="95"/>
      <c r="O32" s="86" t="str">
        <f t="shared" si="5"/>
        <v>312</v>
      </c>
      <c r="P32" s="86" t="str">
        <f t="shared" si="6"/>
        <v>31</v>
      </c>
      <c r="Q32" s="86" t="str">
        <f t="shared" si="7"/>
        <v>31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3211</v>
      </c>
      <c r="F33" s="91" t="str">
        <f t="shared" si="2"/>
        <v>Službena putovanja</v>
      </c>
      <c r="G33" s="129" t="s">
        <v>145</v>
      </c>
      <c r="H33" s="91" t="str">
        <f t="shared" si="3"/>
        <v>REDOVNA DJELATNOST SVEUČILIŠTA U ZAGREBU (IZ EVIDENCIJSKIH PRIHODA)</v>
      </c>
      <c r="I33" s="91" t="str">
        <f t="shared" si="4"/>
        <v>0942</v>
      </c>
      <c r="J33" s="128">
        <v>8000</v>
      </c>
      <c r="K33" s="128">
        <v>8000</v>
      </c>
      <c r="L33" s="128">
        <v>8000</v>
      </c>
      <c r="M33" s="95"/>
      <c r="O33" s="86" t="str">
        <f t="shared" si="5"/>
        <v>321</v>
      </c>
      <c r="P33" s="86" t="str">
        <f t="shared" si="6"/>
        <v>32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3221</v>
      </c>
      <c r="F34" s="91" t="str">
        <f t="shared" si="2"/>
        <v>Uredski materijal i ostali materijalni rashodi</v>
      </c>
      <c r="G34" s="129" t="s">
        <v>145</v>
      </c>
      <c r="H34" s="91" t="str">
        <f t="shared" si="3"/>
        <v>REDOVNA DJELATNOST SVEUČILIŠTA U ZAGREBU (IZ EVIDENCIJSKIH PRIHODA)</v>
      </c>
      <c r="I34" s="91" t="str">
        <f t="shared" si="4"/>
        <v>0942</v>
      </c>
      <c r="J34" s="128">
        <v>3000</v>
      </c>
      <c r="K34" s="128">
        <v>3000</v>
      </c>
      <c r="L34" s="128">
        <v>3000</v>
      </c>
      <c r="M34" s="95"/>
      <c r="O34" s="86" t="str">
        <f t="shared" si="5"/>
        <v>322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3237</v>
      </c>
      <c r="F35" s="91" t="str">
        <f t="shared" si="2"/>
        <v>Intelektualne i osobne usluge</v>
      </c>
      <c r="G35" s="129" t="s">
        <v>145</v>
      </c>
      <c r="H35" s="91" t="str">
        <f t="shared" si="3"/>
        <v>REDOVNA DJELATNOST SVEUČILIŠTA U ZAGREBU (IZ EVIDENCIJSKIH PRIHODA)</v>
      </c>
      <c r="I35" s="91" t="str">
        <f t="shared" si="4"/>
        <v>0942</v>
      </c>
      <c r="J35" s="128">
        <v>30000</v>
      </c>
      <c r="K35" s="128">
        <v>3000</v>
      </c>
      <c r="L35" s="128">
        <v>30000</v>
      </c>
      <c r="M35" s="95"/>
      <c r="O35" s="86" t="str">
        <f t="shared" si="5"/>
        <v>323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3238</v>
      </c>
      <c r="F36" s="91" t="str">
        <f t="shared" si="2"/>
        <v>Računalne usluge</v>
      </c>
      <c r="G36" s="129" t="s">
        <v>145</v>
      </c>
      <c r="H36" s="91" t="str">
        <f t="shared" si="3"/>
        <v>REDOVNA DJELATNOST SVEUČILIŠTA U ZAGREBU (IZ EVIDENCIJSKIH PRIHODA)</v>
      </c>
      <c r="I36" s="91" t="str">
        <f t="shared" si="4"/>
        <v>0942</v>
      </c>
      <c r="J36" s="128">
        <v>300</v>
      </c>
      <c r="K36" s="128">
        <v>300</v>
      </c>
      <c r="L36" s="128">
        <v>300</v>
      </c>
      <c r="M36" s="95"/>
      <c r="O36" s="86" t="str">
        <f t="shared" si="5"/>
        <v>323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3239</v>
      </c>
      <c r="F37" s="91" t="str">
        <f t="shared" si="2"/>
        <v>Ostale usluge</v>
      </c>
      <c r="G37" s="129" t="s">
        <v>145</v>
      </c>
      <c r="H37" s="91" t="str">
        <f t="shared" si="3"/>
        <v>REDOVNA DJELATNOST SVEUČILIŠTA U ZAGREBU (IZ EVIDENCIJSKIH PRIHODA)</v>
      </c>
      <c r="I37" s="91" t="str">
        <f t="shared" si="4"/>
        <v>0942</v>
      </c>
      <c r="J37" s="128">
        <v>1510</v>
      </c>
      <c r="K37" s="128">
        <v>1510</v>
      </c>
      <c r="L37" s="128">
        <v>1510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3241</v>
      </c>
      <c r="F38" s="91" t="str">
        <f t="shared" si="2"/>
        <v>Naknade troškova osobama izvan radnog odnosa</v>
      </c>
      <c r="G38" s="129" t="s">
        <v>145</v>
      </c>
      <c r="H38" s="91" t="str">
        <f t="shared" si="3"/>
        <v>REDOVNA DJELATNOST SVEUČILIŠTA U ZAGREBU (IZ EVIDENCIJSKIH PRIHODA)</v>
      </c>
      <c r="I38" s="91" t="str">
        <f t="shared" si="4"/>
        <v>0942</v>
      </c>
      <c r="J38" s="128">
        <v>3000</v>
      </c>
      <c r="K38" s="128">
        <v>3000</v>
      </c>
      <c r="L38" s="128">
        <v>3000</v>
      </c>
      <c r="M38" s="95"/>
      <c r="O38" s="86" t="str">
        <f t="shared" si="5"/>
        <v>324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3293</v>
      </c>
      <c r="F39" s="91" t="str">
        <f t="shared" si="2"/>
        <v>Reprezentacija</v>
      </c>
      <c r="G39" s="129" t="s">
        <v>145</v>
      </c>
      <c r="H39" s="91" t="str">
        <f t="shared" si="3"/>
        <v>REDOVNA DJELATNOST SVEUČILIŠTA U ZAGREBU (IZ EVIDENCIJSKIH PRIHODA)</v>
      </c>
      <c r="I39" s="91" t="str">
        <f t="shared" si="4"/>
        <v>0942</v>
      </c>
      <c r="J39" s="128">
        <v>800</v>
      </c>
      <c r="K39" s="128">
        <v>800</v>
      </c>
      <c r="L39" s="128">
        <v>800</v>
      </c>
      <c r="M39" s="95"/>
      <c r="O39" s="86" t="str">
        <f t="shared" si="5"/>
        <v>329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3294</v>
      </c>
      <c r="F40" s="91" t="str">
        <f t="shared" si="2"/>
        <v>Članarine i norme</v>
      </c>
      <c r="G40" s="129" t="s">
        <v>145</v>
      </c>
      <c r="H40" s="91" t="str">
        <f t="shared" si="3"/>
        <v>REDOVNA DJELATNOST SVEUČILIŠTA U ZAGREBU (IZ EVIDENCIJSKIH PRIHODA)</v>
      </c>
      <c r="I40" s="91" t="str">
        <f t="shared" si="4"/>
        <v>0942</v>
      </c>
      <c r="J40" s="128">
        <v>100</v>
      </c>
      <c r="K40" s="128">
        <v>100</v>
      </c>
      <c r="L40" s="128">
        <v>100</v>
      </c>
      <c r="M40" s="95"/>
      <c r="O40" s="86" t="str">
        <f t="shared" si="5"/>
        <v>329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3299</v>
      </c>
      <c r="F41" s="91" t="str">
        <f t="shared" si="2"/>
        <v>Ostali nespomenuti rashodi poslovanja</v>
      </c>
      <c r="G41" s="129" t="s">
        <v>145</v>
      </c>
      <c r="H41" s="91" t="str">
        <f t="shared" si="3"/>
        <v>REDOVNA DJELATNOST SVEUČILIŠTA U ZAGREBU (IZ EVIDENCIJSKIH PRIHODA)</v>
      </c>
      <c r="I41" s="91" t="str">
        <f t="shared" si="4"/>
        <v>0942</v>
      </c>
      <c r="J41" s="128">
        <v>500</v>
      </c>
      <c r="K41" s="128">
        <v>500</v>
      </c>
      <c r="L41" s="128">
        <v>500</v>
      </c>
      <c r="M41" s="95"/>
      <c r="O41" s="86" t="str">
        <f t="shared" si="5"/>
        <v>329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3721</v>
      </c>
      <c r="F42" s="91" t="str">
        <f t="shared" si="2"/>
        <v>Naknade građanima i kućanstvima u novcu</v>
      </c>
      <c r="G42" s="129" t="s">
        <v>145</v>
      </c>
      <c r="H42" s="91" t="str">
        <f t="shared" si="3"/>
        <v>REDOVNA DJELATNOST SVEUČILIŠTA U ZAGREBU (IZ EVIDENCIJSKIH PRIHODA)</v>
      </c>
      <c r="I42" s="91" t="str">
        <f t="shared" si="4"/>
        <v>0942</v>
      </c>
      <c r="J42" s="128">
        <v>600</v>
      </c>
      <c r="K42" s="128">
        <v>600</v>
      </c>
      <c r="L42" s="128">
        <v>600</v>
      </c>
      <c r="M42" s="95"/>
      <c r="O42" s="86" t="str">
        <f t="shared" si="5"/>
        <v>372</v>
      </c>
      <c r="P42" s="86" t="str">
        <f t="shared" si="6"/>
        <v>37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3132</v>
      </c>
      <c r="F43" s="91" t="str">
        <f t="shared" si="2"/>
        <v>Doprinosi za obvezno zdravstveno osiguranje</v>
      </c>
      <c r="G43" s="129" t="s">
        <v>145</v>
      </c>
      <c r="H43" s="91" t="str">
        <f t="shared" si="3"/>
        <v>REDOVNA DJELATNOST SVEUČILIŠTA U ZAGREBU (IZ EVIDENCIJSKIH PRIHODA)</v>
      </c>
      <c r="I43" s="91" t="str">
        <f t="shared" si="4"/>
        <v>0942</v>
      </c>
      <c r="J43" s="128">
        <v>17279</v>
      </c>
      <c r="K43" s="128">
        <v>17279</v>
      </c>
      <c r="L43" s="128">
        <v>17279</v>
      </c>
      <c r="M43" s="95"/>
      <c r="O43" s="86" t="str">
        <f t="shared" si="5"/>
        <v>313</v>
      </c>
      <c r="P43" s="86" t="str">
        <f t="shared" si="6"/>
        <v>31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43</v>
      </c>
      <c r="D44" s="91" t="str">
        <f t="shared" si="1"/>
        <v>Ostali prihodi za posebne namjene</v>
      </c>
      <c r="E44" s="96">
        <v>3111</v>
      </c>
      <c r="F44" s="91" t="str">
        <f t="shared" si="2"/>
        <v>Plaće za redovan rad</v>
      </c>
      <c r="G44" s="129" t="s">
        <v>145</v>
      </c>
      <c r="H44" s="91" t="str">
        <f t="shared" si="3"/>
        <v>REDOVNA DJELATNOST SVEUČILIŠTA U ZAGREBU (IZ EVIDENCIJSKIH PRIHODA)</v>
      </c>
      <c r="I44" s="91" t="str">
        <f t="shared" si="4"/>
        <v>0942</v>
      </c>
      <c r="J44" s="128">
        <v>87600</v>
      </c>
      <c r="K44" s="128">
        <v>87600</v>
      </c>
      <c r="L44" s="128">
        <v>87600</v>
      </c>
      <c r="M44" s="95"/>
      <c r="O44" s="86" t="str">
        <f t="shared" si="5"/>
        <v>311</v>
      </c>
      <c r="P44" s="86" t="str">
        <f t="shared" si="6"/>
        <v>31</v>
      </c>
      <c r="Q44" s="86" t="str">
        <f t="shared" si="7"/>
        <v>43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43</v>
      </c>
      <c r="D45" s="91" t="str">
        <f t="shared" si="1"/>
        <v>Ostali prihodi za posebne namjene</v>
      </c>
      <c r="E45" s="96">
        <v>3113</v>
      </c>
      <c r="F45" s="91" t="str">
        <f t="shared" si="2"/>
        <v>Plaće za prekovremeni rad</v>
      </c>
      <c r="G45" s="129" t="s">
        <v>145</v>
      </c>
      <c r="H45" s="91" t="str">
        <f t="shared" si="3"/>
        <v>REDOVNA DJELATNOST SVEUČILIŠTA U ZAGREBU (IZ EVIDENCIJSKIH PRIHODA)</v>
      </c>
      <c r="I45" s="91" t="str">
        <f t="shared" si="4"/>
        <v>0942</v>
      </c>
      <c r="J45" s="128">
        <v>15365</v>
      </c>
      <c r="K45" s="128">
        <v>15365</v>
      </c>
      <c r="L45" s="128">
        <v>15365</v>
      </c>
      <c r="M45" s="95"/>
      <c r="O45" s="86" t="str">
        <f t="shared" si="5"/>
        <v>311</v>
      </c>
      <c r="P45" s="86" t="str">
        <f t="shared" si="6"/>
        <v>31</v>
      </c>
      <c r="Q45" s="86" t="str">
        <f t="shared" si="7"/>
        <v>43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43</v>
      </c>
      <c r="D46" s="91" t="str">
        <f t="shared" si="1"/>
        <v>Ostali prihodi za posebne namjene</v>
      </c>
      <c r="E46" s="96">
        <v>3121</v>
      </c>
      <c r="F46" s="91" t="str">
        <f t="shared" si="2"/>
        <v>Ostali rashodi za zaposlene</v>
      </c>
      <c r="G46" s="129" t="s">
        <v>145</v>
      </c>
      <c r="H46" s="91" t="str">
        <f t="shared" si="3"/>
        <v>REDOVNA DJELATNOST SVEUČILIŠTA U ZAGREBU (IZ EVIDENCIJSKIH PRIHODA)</v>
      </c>
      <c r="I46" s="91" t="str">
        <f t="shared" si="4"/>
        <v>0942</v>
      </c>
      <c r="J46" s="128">
        <v>600</v>
      </c>
      <c r="K46" s="128">
        <v>600</v>
      </c>
      <c r="L46" s="128">
        <v>600</v>
      </c>
      <c r="M46" s="95"/>
      <c r="O46" s="86" t="str">
        <f t="shared" si="5"/>
        <v>312</v>
      </c>
      <c r="P46" s="86" t="str">
        <f t="shared" si="6"/>
        <v>31</v>
      </c>
      <c r="Q46" s="86" t="str">
        <f t="shared" si="7"/>
        <v>43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3132</v>
      </c>
      <c r="F47" s="91" t="str">
        <f t="shared" si="2"/>
        <v>Doprinosi za obvezno zdravstveno osiguranje</v>
      </c>
      <c r="G47" s="129" t="s">
        <v>145</v>
      </c>
      <c r="H47" s="91" t="str">
        <f t="shared" si="3"/>
        <v>REDOVNA DJELATNOST SVEUČILIŠTA U ZAGREBU (IZ EVIDENCIJSKIH PRIHODA)</v>
      </c>
      <c r="I47" s="91" t="str">
        <f t="shared" si="4"/>
        <v>0942</v>
      </c>
      <c r="J47" s="128">
        <v>17020</v>
      </c>
      <c r="K47" s="128">
        <v>17020</v>
      </c>
      <c r="L47" s="128">
        <v>17020</v>
      </c>
      <c r="M47" s="95"/>
      <c r="O47" s="86" t="str">
        <f t="shared" si="5"/>
        <v>313</v>
      </c>
      <c r="P47" s="86" t="str">
        <f t="shared" si="6"/>
        <v>31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3211</v>
      </c>
      <c r="F48" s="91" t="str">
        <f t="shared" si="2"/>
        <v>Službena putovanja</v>
      </c>
      <c r="G48" s="129" t="s">
        <v>145</v>
      </c>
      <c r="H48" s="91" t="str">
        <f t="shared" si="3"/>
        <v>REDOVNA DJELATNOST SVEUČILIŠTA U ZAGREBU (IZ EVIDENCIJSKIH PRIHODA)</v>
      </c>
      <c r="I48" s="91" t="str">
        <f t="shared" si="4"/>
        <v>0942</v>
      </c>
      <c r="J48" s="128">
        <v>6780</v>
      </c>
      <c r="K48" s="128">
        <v>6780</v>
      </c>
      <c r="L48" s="128">
        <v>6780</v>
      </c>
      <c r="M48" s="95"/>
      <c r="O48" s="86" t="str">
        <f t="shared" si="5"/>
        <v>321</v>
      </c>
      <c r="P48" s="86" t="str">
        <f t="shared" si="6"/>
        <v>32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3213</v>
      </c>
      <c r="F49" s="91" t="str">
        <f t="shared" si="2"/>
        <v>Stručno usavršavanje zaposlenika</v>
      </c>
      <c r="G49" s="129" t="s">
        <v>145</v>
      </c>
      <c r="H49" s="91" t="str">
        <f t="shared" si="3"/>
        <v>REDOVNA DJELATNOST SVEUČILIŠTA U ZAGREBU (IZ EVIDENCIJSKIH PRIHODA)</v>
      </c>
      <c r="I49" s="91" t="str">
        <f t="shared" si="4"/>
        <v>0942</v>
      </c>
      <c r="J49" s="128">
        <v>610</v>
      </c>
      <c r="K49" s="128">
        <v>610</v>
      </c>
      <c r="L49" s="128">
        <v>610</v>
      </c>
      <c r="M49" s="95"/>
      <c r="O49" s="86" t="str">
        <f t="shared" si="5"/>
        <v>321</v>
      </c>
      <c r="P49" s="86" t="str">
        <f t="shared" si="6"/>
        <v>32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3221</v>
      </c>
      <c r="F50" s="91" t="str">
        <f t="shared" si="2"/>
        <v>Uredski materijal i ostali materijalni rashodi</v>
      </c>
      <c r="G50" s="129" t="s">
        <v>145</v>
      </c>
      <c r="H50" s="91" t="str">
        <f t="shared" si="3"/>
        <v>REDOVNA DJELATNOST SVEUČILIŠTA U ZAGREBU (IZ EVIDENCIJSKIH PRIHODA)</v>
      </c>
      <c r="I50" s="91" t="str">
        <f t="shared" si="4"/>
        <v>0942</v>
      </c>
      <c r="J50" s="128">
        <v>2090</v>
      </c>
      <c r="K50" s="128">
        <v>2090</v>
      </c>
      <c r="L50" s="128">
        <v>2090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3223</v>
      </c>
      <c r="F51" s="91" t="str">
        <f t="shared" si="2"/>
        <v>Energija</v>
      </c>
      <c r="G51" s="129" t="s">
        <v>145</v>
      </c>
      <c r="H51" s="91" t="str">
        <f t="shared" si="3"/>
        <v>REDOVNA DJELATNOST SVEUČILIŠTA U ZAGREBU (IZ EVIDENCIJSKIH PRIHODA)</v>
      </c>
      <c r="I51" s="91" t="str">
        <f t="shared" si="4"/>
        <v>0942</v>
      </c>
      <c r="J51" s="128">
        <v>210</v>
      </c>
      <c r="K51" s="128">
        <v>210</v>
      </c>
      <c r="L51" s="128">
        <v>210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3225</v>
      </c>
      <c r="F52" s="91" t="str">
        <f t="shared" si="2"/>
        <v>Sitni inventar i auto gume</v>
      </c>
      <c r="G52" s="129" t="s">
        <v>145</v>
      </c>
      <c r="H52" s="91" t="str">
        <f t="shared" si="3"/>
        <v>REDOVNA DJELATNOST SVEUČILIŠTA U ZAGREBU (IZ EVIDENCIJSKIH PRIHODA)</v>
      </c>
      <c r="I52" s="91" t="str">
        <f t="shared" si="4"/>
        <v>0942</v>
      </c>
      <c r="J52" s="128">
        <v>6000</v>
      </c>
      <c r="K52" s="128">
        <v>6000</v>
      </c>
      <c r="L52" s="128">
        <v>6000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3231</v>
      </c>
      <c r="F53" s="91" t="str">
        <f t="shared" si="2"/>
        <v>Usluge telefona, pošte i prijevoza</v>
      </c>
      <c r="G53" s="129" t="s">
        <v>145</v>
      </c>
      <c r="H53" s="91" t="str">
        <f t="shared" si="3"/>
        <v>REDOVNA DJELATNOST SVEUČILIŠTA U ZAGREBU (IZ EVIDENCIJSKIH PRIHODA)</v>
      </c>
      <c r="I53" s="91" t="str">
        <f t="shared" si="4"/>
        <v>0942</v>
      </c>
      <c r="J53" s="128">
        <v>20000</v>
      </c>
      <c r="K53" s="128">
        <v>20000</v>
      </c>
      <c r="L53" s="128">
        <v>20000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3232</v>
      </c>
      <c r="F54" s="91" t="str">
        <f t="shared" si="2"/>
        <v>Usluge tekućeg i investicijskog održavanja</v>
      </c>
      <c r="G54" s="129" t="s">
        <v>145</v>
      </c>
      <c r="H54" s="91" t="str">
        <f t="shared" si="3"/>
        <v>REDOVNA DJELATNOST SVEUČILIŠTA U ZAGREBU (IZ EVIDENCIJSKIH PRIHODA)</v>
      </c>
      <c r="I54" s="91" t="str">
        <f t="shared" si="4"/>
        <v>0942</v>
      </c>
      <c r="J54" s="128">
        <v>15000</v>
      </c>
      <c r="K54" s="128">
        <v>15000</v>
      </c>
      <c r="L54" s="128">
        <v>15000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3233</v>
      </c>
      <c r="F55" s="91" t="str">
        <f t="shared" si="2"/>
        <v>Usluge promidžbe i informiranja</v>
      </c>
      <c r="G55" s="129" t="s">
        <v>145</v>
      </c>
      <c r="H55" s="91" t="str">
        <f t="shared" si="3"/>
        <v>REDOVNA DJELATNOST SVEUČILIŠTA U ZAGREBU (IZ EVIDENCIJSKIH PRIHODA)</v>
      </c>
      <c r="I55" s="91" t="str">
        <f t="shared" si="4"/>
        <v>0942</v>
      </c>
      <c r="J55" s="128">
        <v>660</v>
      </c>
      <c r="K55" s="128">
        <v>660</v>
      </c>
      <c r="L55" s="128">
        <v>660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3234</v>
      </c>
      <c r="F56" s="91" t="str">
        <f t="shared" si="2"/>
        <v>Komunalne usluge</v>
      </c>
      <c r="G56" s="129" t="s">
        <v>145</v>
      </c>
      <c r="H56" s="91" t="str">
        <f t="shared" si="3"/>
        <v>REDOVNA DJELATNOST SVEUČILIŠTA U ZAGREBU (IZ EVIDENCIJSKIH PRIHODA)</v>
      </c>
      <c r="I56" s="91" t="str">
        <f t="shared" si="4"/>
        <v>0942</v>
      </c>
      <c r="J56" s="128">
        <v>14000</v>
      </c>
      <c r="K56" s="128">
        <v>14000</v>
      </c>
      <c r="L56" s="128">
        <v>14000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3227</v>
      </c>
      <c r="F57" s="91" t="str">
        <f t="shared" si="2"/>
        <v>Službena, radna i zaštitna odjeća i obuća</v>
      </c>
      <c r="G57" s="129" t="s">
        <v>145</v>
      </c>
      <c r="H57" s="91" t="str">
        <f t="shared" si="3"/>
        <v>REDOVNA DJELATNOST SVEUČILIŠTA U ZAGREBU (IZ EVIDENCIJSKIH PRIHODA)</v>
      </c>
      <c r="I57" s="91" t="str">
        <f t="shared" si="4"/>
        <v>0942</v>
      </c>
      <c r="J57" s="128">
        <v>900</v>
      </c>
      <c r="K57" s="128">
        <v>900</v>
      </c>
      <c r="L57" s="128">
        <v>900</v>
      </c>
      <c r="M57" s="95"/>
      <c r="O57" s="86" t="str">
        <f t="shared" si="5"/>
        <v>322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3235</v>
      </c>
      <c r="F58" s="91" t="str">
        <f t="shared" si="2"/>
        <v>Zakupnine i najamnine</v>
      </c>
      <c r="G58" s="129" t="s">
        <v>145</v>
      </c>
      <c r="H58" s="91" t="str">
        <f t="shared" si="3"/>
        <v>REDOVNA DJELATNOST SVEUČILIŠTA U ZAGREBU (IZ EVIDENCIJSKIH PRIHODA)</v>
      </c>
      <c r="I58" s="91" t="str">
        <f t="shared" si="4"/>
        <v>0942</v>
      </c>
      <c r="J58" s="128">
        <v>20000</v>
      </c>
      <c r="K58" s="128">
        <v>20000</v>
      </c>
      <c r="L58" s="128">
        <v>20000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3236</v>
      </c>
      <c r="F59" s="91" t="str">
        <f t="shared" si="2"/>
        <v>Zdravstvene i veterinarske usluge</v>
      </c>
      <c r="G59" s="129" t="s">
        <v>145</v>
      </c>
      <c r="H59" s="91" t="str">
        <f t="shared" si="3"/>
        <v>REDOVNA DJELATNOST SVEUČILIŠTA U ZAGREBU (IZ EVIDENCIJSKIH PRIHODA)</v>
      </c>
      <c r="I59" s="91" t="str">
        <f t="shared" si="4"/>
        <v>0942</v>
      </c>
      <c r="J59" s="128">
        <v>3950</v>
      </c>
      <c r="K59" s="128">
        <v>3950</v>
      </c>
      <c r="L59" s="128">
        <v>3950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3237</v>
      </c>
      <c r="F60" s="91" t="str">
        <f t="shared" si="2"/>
        <v>Intelektualne i osobne usluge</v>
      </c>
      <c r="G60" s="129" t="s">
        <v>145</v>
      </c>
      <c r="H60" s="91" t="str">
        <f t="shared" si="3"/>
        <v>REDOVNA DJELATNOST SVEUČILIŠTA U ZAGREBU (IZ EVIDENCIJSKIH PRIHODA)</v>
      </c>
      <c r="I60" s="91" t="str">
        <f t="shared" si="4"/>
        <v>0942</v>
      </c>
      <c r="J60" s="128">
        <v>45000</v>
      </c>
      <c r="K60" s="128">
        <v>45000</v>
      </c>
      <c r="L60" s="128">
        <v>45000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3238</v>
      </c>
      <c r="F61" s="91" t="str">
        <f t="shared" si="2"/>
        <v>Računalne usluge</v>
      </c>
      <c r="G61" s="129" t="s">
        <v>145</v>
      </c>
      <c r="H61" s="91" t="str">
        <f t="shared" si="3"/>
        <v>REDOVNA DJELATNOST SVEUČILIŠTA U ZAGREBU (IZ EVIDENCIJSKIH PRIHODA)</v>
      </c>
      <c r="I61" s="91" t="str">
        <f t="shared" si="4"/>
        <v>0942</v>
      </c>
      <c r="J61" s="128">
        <v>538</v>
      </c>
      <c r="K61" s="128">
        <v>538</v>
      </c>
      <c r="L61" s="128">
        <v>538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3239</v>
      </c>
      <c r="F62" s="91" t="str">
        <f t="shared" si="2"/>
        <v>Ostale usluge</v>
      </c>
      <c r="G62" s="129" t="s">
        <v>145</v>
      </c>
      <c r="H62" s="91" t="str">
        <f t="shared" si="3"/>
        <v>REDOVNA DJELATNOST SVEUČILIŠTA U ZAGREBU (IZ EVIDENCIJSKIH PRIHODA)</v>
      </c>
      <c r="I62" s="91" t="str">
        <f t="shared" si="4"/>
        <v>0942</v>
      </c>
      <c r="J62" s="128">
        <v>1730</v>
      </c>
      <c r="K62" s="128">
        <v>1730</v>
      </c>
      <c r="L62" s="128">
        <v>1730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3241</v>
      </c>
      <c r="F63" s="91" t="str">
        <f t="shared" si="2"/>
        <v>Naknade troškova osobama izvan radnog odnosa</v>
      </c>
      <c r="G63" s="129" t="s">
        <v>145</v>
      </c>
      <c r="H63" s="91" t="str">
        <f t="shared" si="3"/>
        <v>REDOVNA DJELATNOST SVEUČILIŠTA U ZAGREBU (IZ EVIDENCIJSKIH PRIHODA)</v>
      </c>
      <c r="I63" s="91" t="str">
        <f t="shared" si="4"/>
        <v>0942</v>
      </c>
      <c r="J63" s="128">
        <v>893</v>
      </c>
      <c r="K63" s="128">
        <v>893</v>
      </c>
      <c r="L63" s="128">
        <v>893</v>
      </c>
      <c r="M63" s="95"/>
      <c r="O63" s="86" t="str">
        <f t="shared" si="5"/>
        <v>324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3294</v>
      </c>
      <c r="F64" s="91" t="str">
        <f t="shared" si="2"/>
        <v>Članarine i norme</v>
      </c>
      <c r="G64" s="129" t="s">
        <v>145</v>
      </c>
      <c r="H64" s="91" t="str">
        <f t="shared" si="3"/>
        <v>REDOVNA DJELATNOST SVEUČILIŠTA U ZAGREBU (IZ EVIDENCIJSKIH PRIHODA)</v>
      </c>
      <c r="I64" s="91" t="str">
        <f t="shared" si="4"/>
        <v>0942</v>
      </c>
      <c r="J64" s="128">
        <v>50</v>
      </c>
      <c r="K64" s="128">
        <v>50</v>
      </c>
      <c r="L64" s="128">
        <v>50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3295</v>
      </c>
      <c r="F65" s="91" t="str">
        <f t="shared" si="2"/>
        <v>Pristojbe i naknade</v>
      </c>
      <c r="G65" s="129" t="s">
        <v>145</v>
      </c>
      <c r="H65" s="91" t="str">
        <f t="shared" si="3"/>
        <v>REDOVNA DJELATNOST SVEUČILIŠTA U ZAGREBU (IZ EVIDENCIJSKIH PRIHODA)</v>
      </c>
      <c r="I65" s="91" t="str">
        <f t="shared" si="4"/>
        <v>0942</v>
      </c>
      <c r="J65" s="128">
        <v>4000</v>
      </c>
      <c r="K65" s="128">
        <v>1500</v>
      </c>
      <c r="L65" s="128">
        <v>1500</v>
      </c>
      <c r="M65" s="95"/>
      <c r="O65" s="86" t="str">
        <f t="shared" si="5"/>
        <v>329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3433</v>
      </c>
      <c r="F66" s="91" t="str">
        <f t="shared" si="2"/>
        <v>Zatezne kamate</v>
      </c>
      <c r="G66" s="129" t="s">
        <v>145</v>
      </c>
      <c r="H66" s="91" t="str">
        <f t="shared" si="3"/>
        <v>REDOVNA DJELATNOST SVEUČILIŠTA U ZAGREBU (IZ EVIDENCIJSKIH PRIHODA)</v>
      </c>
      <c r="I66" s="91" t="str">
        <f t="shared" si="4"/>
        <v>0942</v>
      </c>
      <c r="J66" s="128">
        <v>100</v>
      </c>
      <c r="K66" s="128">
        <v>100</v>
      </c>
      <c r="L66" s="128">
        <v>100</v>
      </c>
      <c r="M66" s="95"/>
      <c r="O66" s="86" t="str">
        <f t="shared" si="5"/>
        <v>343</v>
      </c>
      <c r="P66" s="86" t="str">
        <f t="shared" si="6"/>
        <v>34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4123</v>
      </c>
      <c r="F67" s="91" t="str">
        <f t="shared" si="2"/>
        <v>Licence</v>
      </c>
      <c r="G67" s="129" t="s">
        <v>145</v>
      </c>
      <c r="H67" s="91" t="str">
        <f t="shared" si="3"/>
        <v>REDOVNA DJELATNOST SVEUČILIŠTA U ZAGREBU (IZ EVIDENCIJSKIH PRIHODA)</v>
      </c>
      <c r="I67" s="91" t="str">
        <f t="shared" si="4"/>
        <v>0942</v>
      </c>
      <c r="J67" s="128">
        <v>2145</v>
      </c>
      <c r="K67" s="128">
        <v>2145</v>
      </c>
      <c r="L67" s="128">
        <v>2145</v>
      </c>
      <c r="M67" s="95"/>
      <c r="O67" s="86" t="str">
        <f t="shared" si="5"/>
        <v>412</v>
      </c>
      <c r="P67" s="86" t="str">
        <f t="shared" si="6"/>
        <v>41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4124</v>
      </c>
      <c r="F68" s="91" t="str">
        <f t="shared" ref="F68:F131" si="14">IFERROR(VLOOKUP(E68,$V$5:$X$129,2,FALSE),"")</f>
        <v>Ostala prava</v>
      </c>
      <c r="G68" s="129" t="s">
        <v>145</v>
      </c>
      <c r="H68" s="91" t="str">
        <f t="shared" ref="H68:H131" si="15">IFERROR(VLOOKUP(G68,$AB$6:$AC$327,2,FALSE),"")</f>
        <v>REDOVNA DJELATNOST SVEUČILIŠTA U ZAGREBU (IZ EVIDENCIJSKIH PRIHODA)</v>
      </c>
      <c r="I68" s="91" t="str">
        <f t="shared" ref="I68:I131" si="16">IFERROR(VLOOKUP(G68,$AB$6:$AF$327,3,FALSE),"")</f>
        <v>0942</v>
      </c>
      <c r="J68" s="128">
        <v>10000</v>
      </c>
      <c r="K68" s="128">
        <v>10000</v>
      </c>
      <c r="L68" s="128">
        <v>10000</v>
      </c>
      <c r="M68" s="95"/>
      <c r="O68" s="86" t="str">
        <f t="shared" ref="O68:O131" si="17">LEFT(E68,3)</f>
        <v>412</v>
      </c>
      <c r="P68" s="86" t="str">
        <f t="shared" ref="P68:P131" si="18">LEFT(E68,2)</f>
        <v>41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4212</v>
      </c>
      <c r="F69" s="91" t="str">
        <f t="shared" si="14"/>
        <v>Poslovni objekti</v>
      </c>
      <c r="G69" s="129" t="s">
        <v>145</v>
      </c>
      <c r="H69" s="91" t="str">
        <f t="shared" si="15"/>
        <v>REDOVNA DJELATNOST SVEUČILIŠTA U ZAGREBU (IZ EVIDENCIJSKIH PRIHODA)</v>
      </c>
      <c r="I69" s="91" t="str">
        <f t="shared" si="16"/>
        <v>0942</v>
      </c>
      <c r="J69" s="128">
        <v>10800</v>
      </c>
      <c r="K69" s="128">
        <v>10800</v>
      </c>
      <c r="L69" s="128">
        <v>10800</v>
      </c>
      <c r="M69" s="95"/>
      <c r="O69" s="86" t="str">
        <f t="shared" si="17"/>
        <v>421</v>
      </c>
      <c r="P69" s="86" t="str">
        <f t="shared" si="18"/>
        <v>42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4221</v>
      </c>
      <c r="F70" s="91" t="str">
        <f t="shared" si="14"/>
        <v>Uredska oprema i namještaj</v>
      </c>
      <c r="G70" s="129" t="s">
        <v>145</v>
      </c>
      <c r="H70" s="91" t="str">
        <f t="shared" si="15"/>
        <v>REDOVNA DJELATNOST SVEUČILIŠTA U ZAGREBU (IZ EVIDENCIJSKIH PRIHODA)</v>
      </c>
      <c r="I70" s="91" t="str">
        <f t="shared" si="16"/>
        <v>0942</v>
      </c>
      <c r="J70" s="128">
        <v>6700</v>
      </c>
      <c r="K70" s="128">
        <v>6700</v>
      </c>
      <c r="L70" s="128">
        <v>6700</v>
      </c>
      <c r="M70" s="95"/>
      <c r="O70" s="86" t="str">
        <f t="shared" si="17"/>
        <v>422</v>
      </c>
      <c r="P70" s="86" t="str">
        <f t="shared" si="18"/>
        <v>42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4222</v>
      </c>
      <c r="F71" s="91" t="str">
        <f t="shared" si="14"/>
        <v>Komunikacijska oprema</v>
      </c>
      <c r="G71" s="129" t="s">
        <v>145</v>
      </c>
      <c r="H71" s="91" t="str">
        <f t="shared" si="15"/>
        <v>REDOVNA DJELATNOST SVEUČILIŠTA U ZAGREBU (IZ EVIDENCIJSKIH PRIHODA)</v>
      </c>
      <c r="I71" s="91" t="str">
        <f t="shared" si="16"/>
        <v>0942</v>
      </c>
      <c r="J71" s="128">
        <v>5500</v>
      </c>
      <c r="K71" s="128">
        <v>5500</v>
      </c>
      <c r="L71" s="128">
        <v>5500</v>
      </c>
      <c r="M71" s="95"/>
      <c r="O71" s="86" t="str">
        <f t="shared" si="17"/>
        <v>422</v>
      </c>
      <c r="P71" s="86" t="str">
        <f t="shared" si="18"/>
        <v>42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4225</v>
      </c>
      <c r="F72" s="91" t="str">
        <f t="shared" si="14"/>
        <v>Instrumenti, uređaji i strojevi</v>
      </c>
      <c r="G72" s="129" t="s">
        <v>145</v>
      </c>
      <c r="H72" s="91" t="str">
        <f t="shared" si="15"/>
        <v>REDOVNA DJELATNOST SVEUČILIŠTA U ZAGREBU (IZ EVIDENCIJSKIH PRIHODA)</v>
      </c>
      <c r="I72" s="91" t="str">
        <f t="shared" si="16"/>
        <v>0942</v>
      </c>
      <c r="J72" s="128">
        <v>5583</v>
      </c>
      <c r="K72" s="128">
        <v>5583</v>
      </c>
      <c r="L72" s="128">
        <v>5583</v>
      </c>
      <c r="M72" s="95"/>
      <c r="O72" s="86" t="str">
        <f t="shared" si="17"/>
        <v>422</v>
      </c>
      <c r="P72" s="86" t="str">
        <f t="shared" si="18"/>
        <v>42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4241</v>
      </c>
      <c r="F73" s="91" t="str">
        <f t="shared" si="14"/>
        <v>Knjige</v>
      </c>
      <c r="G73" s="129" t="s">
        <v>145</v>
      </c>
      <c r="H73" s="91" t="str">
        <f t="shared" si="15"/>
        <v>REDOVNA DJELATNOST SVEUČILIŠTA U ZAGREBU (IZ EVIDENCIJSKIH PRIHODA)</v>
      </c>
      <c r="I73" s="91" t="str">
        <f t="shared" si="16"/>
        <v>0942</v>
      </c>
      <c r="J73" s="128">
        <v>403</v>
      </c>
      <c r="K73" s="128">
        <v>403</v>
      </c>
      <c r="L73" s="128">
        <v>403</v>
      </c>
      <c r="M73" s="95"/>
      <c r="O73" s="86" t="str">
        <f t="shared" si="17"/>
        <v>424</v>
      </c>
      <c r="P73" s="86" t="str">
        <f t="shared" si="18"/>
        <v>42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71</v>
      </c>
      <c r="D74" s="91" t="str">
        <f t="shared" si="13"/>
        <v>Prihodi od nefin. imovine i nadoknade štete s osnova osig.</v>
      </c>
      <c r="E74" s="96">
        <v>4221</v>
      </c>
      <c r="F74" s="91" t="str">
        <f t="shared" si="14"/>
        <v>Uredska oprema i namještaj</v>
      </c>
      <c r="G74" s="129" t="s">
        <v>145</v>
      </c>
      <c r="H74" s="91" t="str">
        <f t="shared" si="15"/>
        <v>REDOVNA DJELATNOST SVEUČILIŠTA U ZAGREBU (IZ EVIDENCIJSKIH PRIHODA)</v>
      </c>
      <c r="I74" s="91" t="str">
        <f t="shared" si="16"/>
        <v>0942</v>
      </c>
      <c r="J74" s="128">
        <v>612.17999999999995</v>
      </c>
      <c r="K74" s="128">
        <v>624.41999999999996</v>
      </c>
      <c r="L74" s="128">
        <v>636.91</v>
      </c>
      <c r="M74" s="95"/>
      <c r="O74" s="86" t="str">
        <f t="shared" si="17"/>
        <v>422</v>
      </c>
      <c r="P74" s="86" t="str">
        <f t="shared" si="18"/>
        <v>42</v>
      </c>
      <c r="Q74" s="86" t="str">
        <f t="shared" si="19"/>
        <v>71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52</v>
      </c>
      <c r="D75" s="91" t="str">
        <f t="shared" si="13"/>
        <v>Ostale pomoći</v>
      </c>
      <c r="E75" s="96">
        <v>3111</v>
      </c>
      <c r="F75" s="91" t="str">
        <f t="shared" si="14"/>
        <v>Plaće za redovan rad</v>
      </c>
      <c r="G75" s="129" t="s">
        <v>145</v>
      </c>
      <c r="H75" s="91" t="str">
        <f t="shared" si="15"/>
        <v>REDOVNA DJELATNOST SVEUČILIŠTA U ZAGREBU (IZ EVIDENCIJSKIH PRIHODA)</v>
      </c>
      <c r="I75" s="91" t="str">
        <f t="shared" si="16"/>
        <v>0942</v>
      </c>
      <c r="J75" s="128">
        <v>35563</v>
      </c>
      <c r="K75" s="128">
        <v>37697</v>
      </c>
      <c r="L75" s="128">
        <v>18868</v>
      </c>
      <c r="M75" s="95"/>
      <c r="O75" s="86" t="str">
        <f t="shared" si="17"/>
        <v>311</v>
      </c>
      <c r="P75" s="86" t="str">
        <f t="shared" si="18"/>
        <v>31</v>
      </c>
      <c r="Q75" s="86" t="str">
        <f t="shared" si="19"/>
        <v>52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52</v>
      </c>
      <c r="D76" s="91" t="str">
        <f t="shared" si="13"/>
        <v>Ostale pomoći</v>
      </c>
      <c r="E76" s="96">
        <v>3121</v>
      </c>
      <c r="F76" s="91" t="str">
        <f t="shared" si="14"/>
        <v>Ostali rashodi za zaposlene</v>
      </c>
      <c r="G76" s="129" t="s">
        <v>145</v>
      </c>
      <c r="H76" s="91" t="str">
        <f t="shared" si="15"/>
        <v>REDOVNA DJELATNOST SVEUČILIŠTA U ZAGREBU (IZ EVIDENCIJSKIH PRIHODA)</v>
      </c>
      <c r="I76" s="91" t="str">
        <f t="shared" si="16"/>
        <v>0942</v>
      </c>
      <c r="J76" s="128">
        <v>3473</v>
      </c>
      <c r="K76" s="128">
        <v>3415</v>
      </c>
      <c r="L76" s="128">
        <v>2865</v>
      </c>
      <c r="M76" s="95"/>
      <c r="O76" s="86" t="str">
        <f t="shared" si="17"/>
        <v>312</v>
      </c>
      <c r="P76" s="86" t="str">
        <f t="shared" si="18"/>
        <v>31</v>
      </c>
      <c r="Q76" s="86" t="str">
        <f t="shared" si="19"/>
        <v>52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52</v>
      </c>
      <c r="D77" s="91" t="str">
        <f t="shared" si="13"/>
        <v>Ostale pomoći</v>
      </c>
      <c r="E77" s="96">
        <v>3132</v>
      </c>
      <c r="F77" s="91" t="str">
        <f t="shared" si="14"/>
        <v>Doprinosi za obvezno zdravstveno osiguranje</v>
      </c>
      <c r="G77" s="129" t="s">
        <v>145</v>
      </c>
      <c r="H77" s="91" t="str">
        <f t="shared" si="15"/>
        <v>REDOVNA DJELATNOST SVEUČILIŠTA U ZAGREBU (IZ EVIDENCIJSKIH PRIHODA)</v>
      </c>
      <c r="I77" s="91" t="str">
        <f t="shared" si="16"/>
        <v>0942</v>
      </c>
      <c r="J77" s="128">
        <v>5867</v>
      </c>
      <c r="K77" s="128">
        <v>6220</v>
      </c>
      <c r="L77" s="128">
        <v>3113</v>
      </c>
      <c r="M77" s="95"/>
      <c r="O77" s="86" t="str">
        <f t="shared" si="17"/>
        <v>313</v>
      </c>
      <c r="P77" s="86" t="str">
        <f t="shared" si="18"/>
        <v>31</v>
      </c>
      <c r="Q77" s="86" t="str">
        <f t="shared" si="19"/>
        <v>52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52</v>
      </c>
      <c r="D78" s="91" t="str">
        <f t="shared" si="13"/>
        <v>Ostale pomoći</v>
      </c>
      <c r="E78" s="96">
        <v>3212</v>
      </c>
      <c r="F78" s="91" t="str">
        <f t="shared" si="14"/>
        <v>Naknade za prijevoz, za rad na terenu i odvojeni život</v>
      </c>
      <c r="G78" s="129" t="s">
        <v>145</v>
      </c>
      <c r="H78" s="91" t="str">
        <f t="shared" si="15"/>
        <v>REDOVNA DJELATNOST SVEUČILIŠTA U ZAGREBU (IZ EVIDENCIJSKIH PRIHODA)</v>
      </c>
      <c r="I78" s="91" t="str">
        <f t="shared" si="16"/>
        <v>0942</v>
      </c>
      <c r="J78" s="128">
        <v>920</v>
      </c>
      <c r="K78" s="128">
        <v>920</v>
      </c>
      <c r="L78" s="128">
        <v>500</v>
      </c>
      <c r="M78" s="95"/>
      <c r="O78" s="86" t="str">
        <f t="shared" si="17"/>
        <v>321</v>
      </c>
      <c r="P78" s="86" t="str">
        <f t="shared" si="18"/>
        <v>32</v>
      </c>
      <c r="Q78" s="86" t="str">
        <f t="shared" si="19"/>
        <v>52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52</v>
      </c>
      <c r="D79" s="91" t="str">
        <f t="shared" si="13"/>
        <v>Ostale pomoći</v>
      </c>
      <c r="E79" s="96">
        <v>3211</v>
      </c>
      <c r="F79" s="91" t="str">
        <f t="shared" si="14"/>
        <v>Službena putovanja</v>
      </c>
      <c r="G79" s="129" t="s">
        <v>145</v>
      </c>
      <c r="H79" s="91" t="str">
        <f t="shared" si="15"/>
        <v>REDOVNA DJELATNOST SVEUČILIŠTA U ZAGREBU (IZ EVIDENCIJSKIH PRIHODA)</v>
      </c>
      <c r="I79" s="91" t="str">
        <f t="shared" si="16"/>
        <v>0942</v>
      </c>
      <c r="J79" s="128">
        <v>25000</v>
      </c>
      <c r="K79" s="128">
        <v>22000</v>
      </c>
      <c r="L79" s="128">
        <v>0</v>
      </c>
      <c r="M79" s="95"/>
      <c r="O79" s="86" t="str">
        <f t="shared" si="17"/>
        <v>321</v>
      </c>
      <c r="P79" s="86" t="str">
        <f t="shared" si="18"/>
        <v>32</v>
      </c>
      <c r="Q79" s="86" t="str">
        <f t="shared" si="19"/>
        <v>52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52</v>
      </c>
      <c r="D80" s="91" t="str">
        <f t="shared" si="13"/>
        <v>Ostale pomoći</v>
      </c>
      <c r="E80" s="96">
        <v>3213</v>
      </c>
      <c r="F80" s="91" t="str">
        <f t="shared" si="14"/>
        <v>Stručno usavršavanje zaposlenika</v>
      </c>
      <c r="G80" s="129" t="s">
        <v>145</v>
      </c>
      <c r="H80" s="91" t="str">
        <f t="shared" si="15"/>
        <v>REDOVNA DJELATNOST SVEUČILIŠTA U ZAGREBU (IZ EVIDENCIJSKIH PRIHODA)</v>
      </c>
      <c r="I80" s="91" t="str">
        <f t="shared" si="16"/>
        <v>0942</v>
      </c>
      <c r="J80" s="128">
        <v>1000</v>
      </c>
      <c r="K80" s="128">
        <v>900</v>
      </c>
      <c r="L80" s="128">
        <v>0</v>
      </c>
      <c r="M80" s="95"/>
      <c r="O80" s="86" t="str">
        <f t="shared" si="17"/>
        <v>321</v>
      </c>
      <c r="P80" s="86" t="str">
        <f t="shared" si="18"/>
        <v>32</v>
      </c>
      <c r="Q80" s="86" t="str">
        <f t="shared" si="19"/>
        <v>52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52</v>
      </c>
      <c r="D81" s="91" t="str">
        <f t="shared" si="13"/>
        <v>Ostale pomoći</v>
      </c>
      <c r="E81" s="96">
        <v>3221</v>
      </c>
      <c r="F81" s="91" t="str">
        <f t="shared" si="14"/>
        <v>Uredski materijal i ostali materijalni rashodi</v>
      </c>
      <c r="G81" s="129" t="s">
        <v>145</v>
      </c>
      <c r="H81" s="91" t="str">
        <f t="shared" si="15"/>
        <v>REDOVNA DJELATNOST SVEUČILIŠTA U ZAGREBU (IZ EVIDENCIJSKIH PRIHODA)</v>
      </c>
      <c r="I81" s="91" t="str">
        <f t="shared" si="16"/>
        <v>0942</v>
      </c>
      <c r="J81" s="128">
        <v>700</v>
      </c>
      <c r="K81" s="128">
        <v>500</v>
      </c>
      <c r="L81" s="128">
        <v>0</v>
      </c>
      <c r="M81" s="95"/>
      <c r="O81" s="86" t="str">
        <f t="shared" si="17"/>
        <v>322</v>
      </c>
      <c r="P81" s="86" t="str">
        <f t="shared" si="18"/>
        <v>32</v>
      </c>
      <c r="Q81" s="86" t="str">
        <f t="shared" si="19"/>
        <v>52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52</v>
      </c>
      <c r="D82" s="91" t="str">
        <f t="shared" si="13"/>
        <v>Ostale pomoći</v>
      </c>
      <c r="E82" s="96">
        <v>4221</v>
      </c>
      <c r="F82" s="91" t="str">
        <f t="shared" si="14"/>
        <v>Uredska oprema i namještaj</v>
      </c>
      <c r="G82" s="129" t="s">
        <v>145</v>
      </c>
      <c r="H82" s="91" t="str">
        <f t="shared" si="15"/>
        <v>REDOVNA DJELATNOST SVEUČILIŠTA U ZAGREBU (IZ EVIDENCIJSKIH PRIHODA)</v>
      </c>
      <c r="I82" s="91" t="str">
        <f t="shared" si="16"/>
        <v>0942</v>
      </c>
      <c r="J82" s="128">
        <v>1500</v>
      </c>
      <c r="K82" s="128">
        <v>1200</v>
      </c>
      <c r="L82" s="128">
        <v>0</v>
      </c>
      <c r="M82" s="95"/>
      <c r="O82" s="86" t="str">
        <f t="shared" si="17"/>
        <v>422</v>
      </c>
      <c r="P82" s="86" t="str">
        <f t="shared" si="18"/>
        <v>42</v>
      </c>
      <c r="Q82" s="86" t="str">
        <f t="shared" si="19"/>
        <v>52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52</v>
      </c>
      <c r="D83" s="91" t="str">
        <f t="shared" si="13"/>
        <v>Ostale pomoći</v>
      </c>
      <c r="E83" s="96">
        <v>3237</v>
      </c>
      <c r="F83" s="91" t="str">
        <f t="shared" si="14"/>
        <v>Intelektualne i osobne usluge</v>
      </c>
      <c r="G83" s="129" t="s">
        <v>145</v>
      </c>
      <c r="H83" s="91" t="str">
        <f t="shared" si="15"/>
        <v>REDOVNA DJELATNOST SVEUČILIŠTA U ZAGREBU (IZ EVIDENCIJSKIH PRIHODA)</v>
      </c>
      <c r="I83" s="91" t="str">
        <f t="shared" si="16"/>
        <v>0942</v>
      </c>
      <c r="J83" s="128">
        <v>13207</v>
      </c>
      <c r="K83" s="128">
        <v>12162</v>
      </c>
      <c r="L83" s="128">
        <v>0</v>
      </c>
      <c r="M83" s="95"/>
      <c r="O83" s="86" t="str">
        <f t="shared" si="17"/>
        <v>323</v>
      </c>
      <c r="P83" s="86" t="str">
        <f t="shared" si="18"/>
        <v>32</v>
      </c>
      <c r="Q83" s="86" t="str">
        <f t="shared" si="19"/>
        <v>52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52</v>
      </c>
      <c r="D84" s="91" t="str">
        <f t="shared" si="13"/>
        <v>Ostale pomoći</v>
      </c>
      <c r="E84" s="96">
        <v>3294</v>
      </c>
      <c r="F84" s="91" t="str">
        <f t="shared" si="14"/>
        <v>Članarine i norme</v>
      </c>
      <c r="G84" s="129" t="s">
        <v>145</v>
      </c>
      <c r="H84" s="91" t="str">
        <f t="shared" si="15"/>
        <v>REDOVNA DJELATNOST SVEUČILIŠTA U ZAGREBU (IZ EVIDENCIJSKIH PRIHODA)</v>
      </c>
      <c r="I84" s="91" t="str">
        <f t="shared" si="16"/>
        <v>0942</v>
      </c>
      <c r="J84" s="128">
        <v>500</v>
      </c>
      <c r="K84" s="128">
        <v>500</v>
      </c>
      <c r="L84" s="128">
        <v>0</v>
      </c>
      <c r="M84" s="95"/>
      <c r="O84" s="86" t="str">
        <f t="shared" si="17"/>
        <v>329</v>
      </c>
      <c r="P84" s="86" t="str">
        <f t="shared" si="18"/>
        <v>32</v>
      </c>
      <c r="Q84" s="86" t="str">
        <f t="shared" si="19"/>
        <v>52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52</v>
      </c>
      <c r="D85" s="91" t="str">
        <f t="shared" si="13"/>
        <v>Ostale pomoći</v>
      </c>
      <c r="E85" s="96">
        <v>3241</v>
      </c>
      <c r="F85" s="91" t="str">
        <f t="shared" si="14"/>
        <v>Naknade troškova osobama izvan radnog odnosa</v>
      </c>
      <c r="G85" s="129" t="s">
        <v>145</v>
      </c>
      <c r="H85" s="91" t="str">
        <f t="shared" si="15"/>
        <v>REDOVNA DJELATNOST SVEUČILIŠTA U ZAGREBU (IZ EVIDENCIJSKIH PRIHODA)</v>
      </c>
      <c r="I85" s="91" t="str">
        <f t="shared" si="16"/>
        <v>0942</v>
      </c>
      <c r="J85" s="128">
        <v>1800</v>
      </c>
      <c r="K85" s="128">
        <v>1800</v>
      </c>
      <c r="L85" s="128">
        <v>0</v>
      </c>
      <c r="M85" s="95"/>
      <c r="O85" s="86" t="str">
        <f t="shared" si="17"/>
        <v>324</v>
      </c>
      <c r="P85" s="86" t="str">
        <f t="shared" si="18"/>
        <v>32</v>
      </c>
      <c r="Q85" s="86" t="str">
        <f t="shared" si="19"/>
        <v>52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11</v>
      </c>
      <c r="D86" s="91" t="str">
        <f t="shared" si="13"/>
        <v>Opći prihodi i primici</v>
      </c>
      <c r="E86" s="96">
        <v>3111</v>
      </c>
      <c r="F86" s="91" t="str">
        <f t="shared" si="14"/>
        <v>Plaće za redovan rad</v>
      </c>
      <c r="G86" s="129" t="s">
        <v>1878</v>
      </c>
      <c r="H86" s="91" t="str">
        <f t="shared" si="15"/>
        <v>PRAVOMOĆNE SUDSKE PRESUDE</v>
      </c>
      <c r="I86" s="91" t="str">
        <f t="shared" si="16"/>
        <v>0942</v>
      </c>
      <c r="J86" s="128">
        <v>47684</v>
      </c>
      <c r="K86" s="128">
        <v>47684</v>
      </c>
      <c r="L86" s="128">
        <v>47684</v>
      </c>
      <c r="M86" s="95"/>
      <c r="O86" s="86" t="str">
        <f t="shared" si="17"/>
        <v>311</v>
      </c>
      <c r="P86" s="86" t="str">
        <f t="shared" si="18"/>
        <v>31</v>
      </c>
      <c r="Q86" s="86" t="str">
        <f t="shared" si="19"/>
        <v>11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11</v>
      </c>
      <c r="D87" s="91" t="str">
        <f t="shared" si="13"/>
        <v>Opći prihodi i primici</v>
      </c>
      <c r="E87" s="96">
        <v>3121</v>
      </c>
      <c r="F87" s="91" t="str">
        <f t="shared" si="14"/>
        <v>Ostali rashodi za zaposlene</v>
      </c>
      <c r="G87" s="129" t="s">
        <v>1878</v>
      </c>
      <c r="H87" s="91" t="str">
        <f t="shared" si="15"/>
        <v>PRAVOMOĆNE SUDSKE PRESUDE</v>
      </c>
      <c r="I87" s="91" t="str">
        <f t="shared" si="16"/>
        <v>0942</v>
      </c>
      <c r="J87" s="128">
        <v>7629</v>
      </c>
      <c r="K87" s="128">
        <v>7629</v>
      </c>
      <c r="L87" s="128">
        <v>7629</v>
      </c>
      <c r="M87" s="95"/>
      <c r="O87" s="86" t="str">
        <f t="shared" si="17"/>
        <v>312</v>
      </c>
      <c r="P87" s="86" t="str">
        <f t="shared" si="18"/>
        <v>31</v>
      </c>
      <c r="Q87" s="86" t="str">
        <f t="shared" si="19"/>
        <v>11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11</v>
      </c>
      <c r="D88" s="91" t="str">
        <f t="shared" si="13"/>
        <v>Opći prihodi i primici</v>
      </c>
      <c r="E88" s="96">
        <v>3433</v>
      </c>
      <c r="F88" s="91" t="str">
        <f t="shared" si="14"/>
        <v>Zatezne kamate</v>
      </c>
      <c r="G88" s="129" t="s">
        <v>1878</v>
      </c>
      <c r="H88" s="91" t="str">
        <f t="shared" si="15"/>
        <v>PRAVOMOĆNE SUDSKE PRESUDE</v>
      </c>
      <c r="I88" s="91" t="str">
        <f t="shared" si="16"/>
        <v>0942</v>
      </c>
      <c r="J88" s="128">
        <v>24337</v>
      </c>
      <c r="K88" s="128">
        <v>24337</v>
      </c>
      <c r="L88" s="128">
        <v>24337</v>
      </c>
      <c r="M88" s="95"/>
      <c r="O88" s="86" t="str">
        <f t="shared" si="17"/>
        <v>343</v>
      </c>
      <c r="P88" s="86" t="str">
        <f t="shared" si="18"/>
        <v>34</v>
      </c>
      <c r="Q88" s="86" t="str">
        <f t="shared" si="19"/>
        <v>11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61</v>
      </c>
      <c r="D89" s="91" t="str">
        <f t="shared" si="13"/>
        <v>Donacije</v>
      </c>
      <c r="E89" s="96">
        <v>3111</v>
      </c>
      <c r="F89" s="91" t="str">
        <f t="shared" si="14"/>
        <v>Plaće za redovan rad</v>
      </c>
      <c r="G89" s="129" t="s">
        <v>145</v>
      </c>
      <c r="H89" s="91" t="str">
        <f t="shared" si="15"/>
        <v>REDOVNA DJELATNOST SVEUČILIŠTA U ZAGREBU (IZ EVIDENCIJSKIH PRIHODA)</v>
      </c>
      <c r="I89" s="91" t="str">
        <f t="shared" si="16"/>
        <v>0942</v>
      </c>
      <c r="J89" s="128">
        <v>22875</v>
      </c>
      <c r="K89" s="128">
        <v>0</v>
      </c>
      <c r="L89" s="128">
        <v>0</v>
      </c>
      <c r="M89" s="95"/>
      <c r="O89" s="86" t="str">
        <f t="shared" si="17"/>
        <v>311</v>
      </c>
      <c r="P89" s="86" t="str">
        <f t="shared" si="18"/>
        <v>31</v>
      </c>
      <c r="Q89" s="86" t="str">
        <f t="shared" si="19"/>
        <v>61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61</v>
      </c>
      <c r="D90" s="91" t="str">
        <f t="shared" si="13"/>
        <v>Donacije</v>
      </c>
      <c r="E90" s="96">
        <v>3132</v>
      </c>
      <c r="F90" s="91" t="str">
        <f t="shared" si="14"/>
        <v>Doprinosi za obvezno zdravstveno osiguranje</v>
      </c>
      <c r="G90" s="129" t="s">
        <v>145</v>
      </c>
      <c r="H90" s="91" t="str">
        <f t="shared" si="15"/>
        <v>REDOVNA DJELATNOST SVEUČILIŠTA U ZAGREBU (IZ EVIDENCIJSKIH PRIHODA)</v>
      </c>
      <c r="I90" s="91" t="str">
        <f t="shared" si="16"/>
        <v>0942</v>
      </c>
      <c r="J90" s="128">
        <v>3775</v>
      </c>
      <c r="K90" s="128">
        <v>0</v>
      </c>
      <c r="L90" s="128">
        <v>0</v>
      </c>
      <c r="M90" s="95"/>
      <c r="O90" s="86" t="str">
        <f t="shared" si="17"/>
        <v>313</v>
      </c>
      <c r="P90" s="86" t="str">
        <f t="shared" si="18"/>
        <v>31</v>
      </c>
      <c r="Q90" s="86" t="str">
        <f t="shared" si="19"/>
        <v>61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61</v>
      </c>
      <c r="D91" s="91" t="str">
        <f t="shared" si="13"/>
        <v>Donacije</v>
      </c>
      <c r="E91" s="96">
        <v>3237</v>
      </c>
      <c r="F91" s="91" t="str">
        <f t="shared" si="14"/>
        <v>Intelektualne i osobne usluge</v>
      </c>
      <c r="G91" s="129" t="s">
        <v>145</v>
      </c>
      <c r="H91" s="91" t="str">
        <f t="shared" si="15"/>
        <v>REDOVNA DJELATNOST SVEUČILIŠTA U ZAGREBU (IZ EVIDENCIJSKIH PRIHODA)</v>
      </c>
      <c r="I91" s="91" t="str">
        <f t="shared" si="16"/>
        <v>0942</v>
      </c>
      <c r="J91" s="128">
        <v>43000</v>
      </c>
      <c r="K91" s="128">
        <v>0</v>
      </c>
      <c r="L91" s="128">
        <v>0</v>
      </c>
      <c r="M91" s="95"/>
      <c r="O91" s="86" t="str">
        <f t="shared" si="17"/>
        <v>323</v>
      </c>
      <c r="P91" s="86" t="str">
        <f t="shared" si="18"/>
        <v>32</v>
      </c>
      <c r="Q91" s="86" t="str">
        <f t="shared" si="19"/>
        <v>61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61</v>
      </c>
      <c r="D92" s="91" t="str">
        <f t="shared" si="13"/>
        <v>Donacije</v>
      </c>
      <c r="E92" s="96">
        <v>3299</v>
      </c>
      <c r="F92" s="91" t="str">
        <f t="shared" si="14"/>
        <v>Ostali nespomenuti rashodi poslovanja</v>
      </c>
      <c r="G92" s="129" t="s">
        <v>145</v>
      </c>
      <c r="H92" s="91" t="str">
        <f t="shared" si="15"/>
        <v>REDOVNA DJELATNOST SVEUČILIŠTA U ZAGREBU (IZ EVIDENCIJSKIH PRIHODA)</v>
      </c>
      <c r="I92" s="91" t="str">
        <f t="shared" si="16"/>
        <v>0942</v>
      </c>
      <c r="J92" s="128">
        <v>3360</v>
      </c>
      <c r="K92" s="128">
        <v>0</v>
      </c>
      <c r="L92" s="128">
        <v>0</v>
      </c>
      <c r="M92" s="95"/>
      <c r="O92" s="86" t="str">
        <f t="shared" si="17"/>
        <v>329</v>
      </c>
      <c r="P92" s="86" t="str">
        <f t="shared" si="18"/>
        <v>32</v>
      </c>
      <c r="Q92" s="86" t="str">
        <f t="shared" si="19"/>
        <v>61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5761</v>
      </c>
      <c r="D93" s="91" t="str">
        <f t="shared" si="13"/>
        <v>Fond solidarnosti Europske unije – potres</v>
      </c>
      <c r="E93" s="96">
        <v>3235</v>
      </c>
      <c r="F93" s="91" t="str">
        <f t="shared" si="14"/>
        <v>Zakupnine i najamnine</v>
      </c>
      <c r="G93" s="129" t="s">
        <v>2003</v>
      </c>
      <c r="H93" s="91" t="str">
        <f t="shared" si="15"/>
        <v>OBNOVA INFRASTRUKTURE I OPREME U PODRUČJU OBRAZOVANJA OŠTEĆENE POTRESOM</v>
      </c>
      <c r="I93" s="91" t="str">
        <f t="shared" si="16"/>
        <v>0942</v>
      </c>
      <c r="J93" s="128">
        <v>144921</v>
      </c>
      <c r="K93" s="128">
        <v>0</v>
      </c>
      <c r="L93" s="128">
        <v>0</v>
      </c>
      <c r="M93" s="95"/>
      <c r="O93" s="86" t="str">
        <f t="shared" si="17"/>
        <v>323</v>
      </c>
      <c r="P93" s="86" t="str">
        <f t="shared" si="18"/>
        <v>32</v>
      </c>
      <c r="Q93" s="86" t="str">
        <f t="shared" si="19"/>
        <v>576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5761</v>
      </c>
      <c r="D94" s="91" t="str">
        <f t="shared" si="13"/>
        <v>Fond solidarnosti Europske unije – potres</v>
      </c>
      <c r="E94" s="96">
        <v>3237</v>
      </c>
      <c r="F94" s="91" t="str">
        <f t="shared" si="14"/>
        <v>Intelektualne i osobne usluge</v>
      </c>
      <c r="G94" s="129" t="s">
        <v>2003</v>
      </c>
      <c r="H94" s="91" t="str">
        <f t="shared" si="15"/>
        <v>OBNOVA INFRASTRUKTURE I OPREME U PODRUČJU OBRAZOVANJA OŠTEĆENE POTRESOM</v>
      </c>
      <c r="I94" s="91" t="str">
        <f t="shared" si="16"/>
        <v>0942</v>
      </c>
      <c r="J94" s="128">
        <v>59670</v>
      </c>
      <c r="K94" s="128">
        <v>0</v>
      </c>
      <c r="L94" s="128">
        <v>0</v>
      </c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576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5761</v>
      </c>
      <c r="D95" s="91" t="str">
        <f>IFERROR(VLOOKUP(C95,$S$6:$T$24,2,FALSE),"")</f>
        <v>Fond solidarnosti Europske unije – potres</v>
      </c>
      <c r="E95" s="96">
        <v>4212</v>
      </c>
      <c r="F95" s="91" t="str">
        <f t="shared" si="14"/>
        <v>Poslovni objekti</v>
      </c>
      <c r="G95" s="129" t="s">
        <v>2003</v>
      </c>
      <c r="H95" s="91" t="str">
        <f t="shared" si="15"/>
        <v>OBNOVA INFRASTRUKTURE I OPREME U PODRUČJU OBRAZOVANJA OŠTEĆENE POTRESOM</v>
      </c>
      <c r="I95" s="91" t="str">
        <f t="shared" si="16"/>
        <v>0942</v>
      </c>
      <c r="J95" s="128">
        <v>1843283</v>
      </c>
      <c r="K95" s="128">
        <v>0</v>
      </c>
      <c r="L95" s="128">
        <v>0</v>
      </c>
      <c r="M95" s="95"/>
      <c r="O95" s="86" t="str">
        <f t="shared" si="17"/>
        <v>421</v>
      </c>
      <c r="P95" s="86" t="str">
        <f t="shared" si="18"/>
        <v>42</v>
      </c>
      <c r="Q95" s="86" t="str">
        <f>LEFT(C95,3)</f>
        <v>576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581</v>
      </c>
      <c r="D96" s="91" t="str">
        <f t="shared" si="13"/>
        <v>Mehanizam za oporavak i otpornost</v>
      </c>
      <c r="E96" s="96">
        <v>4212</v>
      </c>
      <c r="F96" s="91" t="str">
        <f t="shared" si="14"/>
        <v>Poslovni objekti</v>
      </c>
      <c r="G96" s="129" t="s">
        <v>2004</v>
      </c>
      <c r="H96" s="91" t="str">
        <f t="shared" si="15"/>
        <v>OBNOVA ZGRADA OŠTEĆENIH U POTRESU S ENERGETSKOM OBNOVOM - NPOO (C6.1.R1-I2)</v>
      </c>
      <c r="I96" s="91" t="str">
        <f t="shared" si="16"/>
        <v>0942</v>
      </c>
      <c r="J96" s="128">
        <v>1396386</v>
      </c>
      <c r="K96" s="128">
        <v>1621117</v>
      </c>
      <c r="L96" s="128">
        <v>0</v>
      </c>
      <c r="M96" s="95"/>
      <c r="O96" s="86" t="str">
        <f t="shared" si="17"/>
        <v>421</v>
      </c>
      <c r="P96" s="86" t="str">
        <f t="shared" si="18"/>
        <v>42</v>
      </c>
      <c r="Q96" s="86" t="str">
        <f t="shared" si="19"/>
        <v>581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581</v>
      </c>
      <c r="D97" s="91" t="str">
        <f t="shared" si="13"/>
        <v>Mehanizam za oporavak i otpornost</v>
      </c>
      <c r="E97" s="96">
        <v>3233</v>
      </c>
      <c r="F97" s="91" t="str">
        <f t="shared" si="14"/>
        <v>Usluge promidžbe i informiranja</v>
      </c>
      <c r="G97" s="129" t="s">
        <v>2004</v>
      </c>
      <c r="H97" s="91" t="str">
        <f t="shared" si="15"/>
        <v>OBNOVA ZGRADA OŠTEĆENIH U POTRESU S ENERGETSKOM OBNOVOM - NPOO (C6.1.R1-I2)</v>
      </c>
      <c r="I97" s="91" t="str">
        <f t="shared" si="16"/>
        <v>0942</v>
      </c>
      <c r="J97" s="128">
        <v>0</v>
      </c>
      <c r="K97" s="128">
        <v>5042</v>
      </c>
      <c r="L97" s="128">
        <v>0</v>
      </c>
      <c r="M97" s="95"/>
      <c r="O97" s="86" t="str">
        <f t="shared" si="17"/>
        <v>323</v>
      </c>
      <c r="P97" s="86" t="str">
        <f t="shared" si="18"/>
        <v>32</v>
      </c>
      <c r="Q97" s="86" t="str">
        <f t="shared" si="19"/>
        <v>581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581</v>
      </c>
      <c r="D98" s="91" t="str">
        <f t="shared" si="13"/>
        <v>Mehanizam za oporavak i otpornost</v>
      </c>
      <c r="E98" s="96">
        <v>3237</v>
      </c>
      <c r="F98" s="91" t="str">
        <f t="shared" si="14"/>
        <v>Intelektualne i osobne usluge</v>
      </c>
      <c r="G98" s="129" t="s">
        <v>2004</v>
      </c>
      <c r="H98" s="91" t="str">
        <f t="shared" si="15"/>
        <v>OBNOVA ZGRADA OŠTEĆENIH U POTRESU S ENERGETSKOM OBNOVOM - NPOO (C6.1.R1-I2)</v>
      </c>
      <c r="I98" s="91" t="str">
        <f t="shared" si="16"/>
        <v>0942</v>
      </c>
      <c r="J98" s="128">
        <v>0</v>
      </c>
      <c r="K98" s="128">
        <v>276120</v>
      </c>
      <c r="L98" s="128">
        <v>0</v>
      </c>
      <c r="M98" s="95"/>
      <c r="O98" s="86" t="str">
        <f t="shared" si="17"/>
        <v>323</v>
      </c>
      <c r="P98" s="86" t="str">
        <f t="shared" si="18"/>
        <v>32</v>
      </c>
      <c r="Q98" s="86" t="str">
        <f t="shared" si="19"/>
        <v>581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581</v>
      </c>
      <c r="D99" s="91" t="str">
        <f>IFERROR(VLOOKUP(C99,$S$6:$T$24,2,FALSE),"")</f>
        <v>Mehanizam za oporavak i otpornost</v>
      </c>
      <c r="E99" s="96">
        <v>3235</v>
      </c>
      <c r="F99" s="91" t="str">
        <f t="shared" si="14"/>
        <v>Zakupnine i najamnine</v>
      </c>
      <c r="G99" s="129" t="s">
        <v>2004</v>
      </c>
      <c r="H99" s="91" t="str">
        <f t="shared" si="15"/>
        <v>OBNOVA ZGRADA OŠTEĆENIH U POTRESU S ENERGETSKOM OBNOVOM - NPOO (C6.1.R1-I2)</v>
      </c>
      <c r="I99" s="91" t="str">
        <f t="shared" si="16"/>
        <v>0942</v>
      </c>
      <c r="J99" s="128">
        <v>0</v>
      </c>
      <c r="K99" s="128">
        <v>198752</v>
      </c>
      <c r="L99" s="128">
        <v>0</v>
      </c>
      <c r="M99" s="95"/>
      <c r="O99" s="86" t="str">
        <f t="shared" si="17"/>
        <v>323</v>
      </c>
      <c r="P99" s="86" t="str">
        <f t="shared" si="18"/>
        <v>32</v>
      </c>
      <c r="Q99" s="86" t="str">
        <f>LEFT(C99,3)</f>
        <v>581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8100778.1799999997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217086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8317864.1799999997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8317864.1799999997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J27" sqref="J27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6" t="s">
        <v>664</v>
      </c>
      <c r="B1" s="366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51</v>
      </c>
      <c r="B3" s="91" t="str">
        <f t="shared" ref="B3" si="0">IFERROR(VLOOKUP(A3,$U$6:$V$23,2,FALSE),"")</f>
        <v>Pomoći EU</v>
      </c>
      <c r="C3" s="96">
        <v>3111</v>
      </c>
      <c r="D3" s="91" t="str">
        <f>IFERROR(VLOOKUP(C3,$X$5:$Z$129,2,FALSE),"")</f>
        <v>Plaće za redovan rad</v>
      </c>
      <c r="E3" s="129" t="s">
        <v>2401</v>
      </c>
      <c r="F3" s="91" t="str">
        <f>IFERROR(VLOOKUP(E3,$AD$6:$AE$1090,2,FALSE),"")</f>
        <v>MEDIADELCOM</v>
      </c>
      <c r="G3" s="91" t="str">
        <f>IFERROR(VLOOKUP(E3,$AD$6:$AG$1090,4,FALSE),"")</f>
        <v>0942</v>
      </c>
      <c r="H3" s="128">
        <v>30043</v>
      </c>
      <c r="I3" s="128">
        <v>4292</v>
      </c>
      <c r="J3" s="128">
        <v>0</v>
      </c>
      <c r="K3" s="143"/>
      <c r="L3" s="142"/>
      <c r="M3" s="142"/>
      <c r="N3" s="143"/>
      <c r="O3" s="322"/>
      <c r="P3" s="95"/>
      <c r="R3" s="86" t="str">
        <f>LEFT(C3,3)</f>
        <v>311</v>
      </c>
      <c r="S3" s="86" t="str">
        <f>LEFT(C3,2)</f>
        <v>31</v>
      </c>
      <c r="T3" s="86" t="str">
        <f>MID(G3,2,2)</f>
        <v>94</v>
      </c>
    </row>
    <row r="4" spans="1:33">
      <c r="A4" s="96">
        <v>51</v>
      </c>
      <c r="B4" s="91" t="str">
        <f t="shared" ref="B4:B67" si="1">IFERROR(VLOOKUP(A4,$U$6:$V$23,2,FALSE),"")</f>
        <v>Pomoći EU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2401</v>
      </c>
      <c r="F4" s="91" t="str">
        <f t="shared" ref="F4:F67" si="3">IFERROR(VLOOKUP(E4,$AD$6:$AE$1090,2,FALSE),"")</f>
        <v>MEDIADELCOM</v>
      </c>
      <c r="G4" s="91" t="str">
        <f t="shared" ref="G4:G67" si="4">IFERROR(VLOOKUP(E4,$AD$6:$AG$1090,4,FALSE),"")</f>
        <v>0942</v>
      </c>
      <c r="H4" s="128">
        <v>4957</v>
      </c>
      <c r="I4" s="128">
        <v>708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51</v>
      </c>
      <c r="B5" s="91" t="str">
        <f t="shared" si="1"/>
        <v>Pomoći EU</v>
      </c>
      <c r="C5" s="96">
        <v>3237</v>
      </c>
      <c r="D5" s="91" t="str">
        <f t="shared" si="2"/>
        <v>Intelektualne i osobne usluge</v>
      </c>
      <c r="E5" s="129" t="s">
        <v>2401</v>
      </c>
      <c r="F5" s="91" t="str">
        <f t="shared" si="3"/>
        <v>MEDIADELCOM</v>
      </c>
      <c r="G5" s="91" t="str">
        <f t="shared" si="4"/>
        <v>0942</v>
      </c>
      <c r="H5" s="128">
        <v>20000</v>
      </c>
      <c r="I5" s="128">
        <v>0</v>
      </c>
      <c r="J5" s="128">
        <v>0</v>
      </c>
      <c r="K5" s="143"/>
      <c r="L5" s="142"/>
      <c r="M5" s="142"/>
      <c r="N5" s="143"/>
      <c r="O5" s="322"/>
      <c r="P5" s="95"/>
      <c r="R5" s="86" t="str">
        <f t="shared" si="5"/>
        <v>323</v>
      </c>
      <c r="S5" s="86" t="str">
        <f t="shared" si="6"/>
        <v>32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3299</v>
      </c>
      <c r="D6" s="91" t="str">
        <f t="shared" si="2"/>
        <v>Ostali nespomenuti rashodi poslovanja</v>
      </c>
      <c r="E6" s="129" t="s">
        <v>2401</v>
      </c>
      <c r="F6" s="91" t="str">
        <f t="shared" si="3"/>
        <v>MEDIADELCOM</v>
      </c>
      <c r="G6" s="91" t="str">
        <f t="shared" si="4"/>
        <v>0942</v>
      </c>
      <c r="H6" s="128">
        <v>13750</v>
      </c>
      <c r="I6" s="128">
        <v>1250</v>
      </c>
      <c r="J6" s="128">
        <v>0</v>
      </c>
      <c r="K6" s="143"/>
      <c r="L6" s="142"/>
      <c r="M6" s="142"/>
      <c r="N6" s="143"/>
      <c r="O6" s="322"/>
      <c r="P6" s="95"/>
      <c r="R6" s="86" t="str">
        <f t="shared" si="5"/>
        <v>329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51</v>
      </c>
      <c r="B7" s="91" t="str">
        <f t="shared" si="1"/>
        <v>Pomoći EU</v>
      </c>
      <c r="C7" s="96">
        <v>3111</v>
      </c>
      <c r="D7" s="91" t="str">
        <f t="shared" si="2"/>
        <v>Plaće za redovan rad</v>
      </c>
      <c r="E7" s="129" t="s">
        <v>2399</v>
      </c>
      <c r="F7" s="91" t="str">
        <f t="shared" si="3"/>
        <v>DEBATING EUROPE (620428-EPP-1-2020-1-DE-EPPJMO-NETWORK)</v>
      </c>
      <c r="G7" s="91" t="str">
        <f t="shared" si="4"/>
        <v>0942</v>
      </c>
      <c r="H7" s="128">
        <v>1545</v>
      </c>
      <c r="I7" s="128">
        <v>0</v>
      </c>
      <c r="J7" s="128">
        <v>0</v>
      </c>
      <c r="K7" s="143"/>
      <c r="L7" s="142"/>
      <c r="M7" s="142"/>
      <c r="N7" s="143"/>
      <c r="O7" s="322"/>
      <c r="P7" s="95"/>
      <c r="R7" s="86" t="str">
        <f t="shared" si="5"/>
        <v>311</v>
      </c>
      <c r="S7" s="86" t="str">
        <f t="shared" si="6"/>
        <v>31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1"/>
        <v>Pomoći EU</v>
      </c>
      <c r="C8" s="96">
        <v>3132</v>
      </c>
      <c r="D8" s="91" t="str">
        <f t="shared" si="2"/>
        <v>Doprinosi za obvezno zdravstveno osiguranje</v>
      </c>
      <c r="E8" s="129" t="s">
        <v>2399</v>
      </c>
      <c r="F8" s="91" t="str">
        <f t="shared" si="3"/>
        <v>DEBATING EUROPE (620428-EPP-1-2020-1-DE-EPPJMO-NETWORK)</v>
      </c>
      <c r="G8" s="91" t="str">
        <f t="shared" si="4"/>
        <v>0942</v>
      </c>
      <c r="H8" s="128">
        <v>255</v>
      </c>
      <c r="I8" s="128">
        <v>0</v>
      </c>
      <c r="J8" s="128">
        <v>0</v>
      </c>
      <c r="K8" s="143"/>
      <c r="L8" s="142"/>
      <c r="M8" s="142"/>
      <c r="N8" s="143"/>
      <c r="O8" s="322"/>
      <c r="P8" s="95"/>
      <c r="R8" s="86" t="str">
        <f t="shared" si="5"/>
        <v>313</v>
      </c>
      <c r="S8" s="86" t="str">
        <f t="shared" si="6"/>
        <v>31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1"/>
        <v>Pomoći EU</v>
      </c>
      <c r="C9" s="96">
        <v>3299</v>
      </c>
      <c r="D9" s="91" t="str">
        <f t="shared" si="2"/>
        <v>Ostali nespomenuti rashodi poslovanja</v>
      </c>
      <c r="E9" s="129" t="s">
        <v>2399</v>
      </c>
      <c r="F9" s="91" t="str">
        <f t="shared" si="3"/>
        <v>DEBATING EUROPE (620428-EPP-1-2020-1-DE-EPPJMO-NETWORK)</v>
      </c>
      <c r="G9" s="91" t="str">
        <f t="shared" si="4"/>
        <v>0942</v>
      </c>
      <c r="H9" s="128">
        <v>500</v>
      </c>
      <c r="I9" s="128">
        <v>0</v>
      </c>
      <c r="J9" s="128">
        <v>0</v>
      </c>
      <c r="K9" s="143"/>
      <c r="L9" s="142"/>
      <c r="M9" s="142"/>
      <c r="N9" s="143"/>
      <c r="O9" s="322"/>
      <c r="P9" s="95"/>
      <c r="R9" s="86" t="str">
        <f t="shared" si="5"/>
        <v>329</v>
      </c>
      <c r="S9" s="86" t="str">
        <f t="shared" si="6"/>
        <v>32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1"/>
        <v>Pomoći EU</v>
      </c>
      <c r="C10" s="96">
        <v>3111</v>
      </c>
      <c r="D10" s="91" t="str">
        <f t="shared" si="2"/>
        <v>Plaće za redovan rad</v>
      </c>
      <c r="E10" s="129" t="s">
        <v>699</v>
      </c>
      <c r="F10" s="91" t="str">
        <f t="shared" si="3"/>
        <v>NOVI PODPROJEKT</v>
      </c>
      <c r="G10" s="91" t="str">
        <f t="shared" si="4"/>
        <v>NOVI PODPROJEKT</v>
      </c>
      <c r="H10" s="128">
        <v>34335</v>
      </c>
      <c r="I10" s="128">
        <v>21459</v>
      </c>
      <c r="J10" s="128">
        <v>0</v>
      </c>
      <c r="K10" s="352" t="s">
        <v>5286</v>
      </c>
      <c r="L10" s="142" t="s">
        <v>1711</v>
      </c>
      <c r="M10" s="142" t="s">
        <v>3026</v>
      </c>
      <c r="N10" s="143" t="s">
        <v>5287</v>
      </c>
      <c r="O10" s="322" t="s">
        <v>5288</v>
      </c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1"/>
        <v>Pomoći EU</v>
      </c>
      <c r="C11" s="96">
        <v>3132</v>
      </c>
      <c r="D11" s="91" t="str">
        <f t="shared" si="2"/>
        <v>Doprinosi za obvezno zdravstveno osiguranje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5665</v>
      </c>
      <c r="I11" s="128">
        <v>3541</v>
      </c>
      <c r="J11" s="128">
        <v>0</v>
      </c>
      <c r="K11" s="352" t="s">
        <v>5286</v>
      </c>
      <c r="L11" s="142" t="s">
        <v>1711</v>
      </c>
      <c r="M11" s="142" t="s">
        <v>3026</v>
      </c>
      <c r="N11" s="143" t="s">
        <v>5287</v>
      </c>
      <c r="O11" s="322" t="s">
        <v>5288</v>
      </c>
      <c r="P11" s="95"/>
      <c r="R11" s="86" t="str">
        <f t="shared" si="5"/>
        <v>313</v>
      </c>
      <c r="S11" s="86" t="str">
        <f t="shared" si="6"/>
        <v>31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1"/>
        <v>Pomoći EU</v>
      </c>
      <c r="C12" s="96">
        <v>3211</v>
      </c>
      <c r="D12" s="91" t="str">
        <f t="shared" si="2"/>
        <v>Službena putovanja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3840</v>
      </c>
      <c r="I12" s="128">
        <v>0</v>
      </c>
      <c r="J12" s="128">
        <v>0</v>
      </c>
      <c r="K12" s="352" t="s">
        <v>5286</v>
      </c>
      <c r="L12" s="142" t="s">
        <v>1711</v>
      </c>
      <c r="M12" s="142" t="s">
        <v>3026</v>
      </c>
      <c r="N12" s="143" t="s">
        <v>5287</v>
      </c>
      <c r="O12" s="322" t="s">
        <v>5288</v>
      </c>
      <c r="P12" s="95"/>
      <c r="R12" s="86" t="str">
        <f t="shared" si="5"/>
        <v>321</v>
      </c>
      <c r="S12" s="86" t="str">
        <f t="shared" si="6"/>
        <v>32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1"/>
        <v>Pomoći EU</v>
      </c>
      <c r="C13" s="96">
        <v>3237</v>
      </c>
      <c r="D13" s="91" t="str">
        <f t="shared" si="2"/>
        <v>Intelektualne i osobne usluge</v>
      </c>
      <c r="E13" s="129" t="s">
        <v>699</v>
      </c>
      <c r="F13" s="91" t="str">
        <f t="shared" si="3"/>
        <v>NOVI PODPROJEKT</v>
      </c>
      <c r="G13" s="91" t="str">
        <f t="shared" si="4"/>
        <v>NOVI PODPROJEKT</v>
      </c>
      <c r="H13" s="128">
        <v>20000</v>
      </c>
      <c r="I13" s="128">
        <v>0</v>
      </c>
      <c r="J13" s="128">
        <v>0</v>
      </c>
      <c r="K13" s="352" t="s">
        <v>5286</v>
      </c>
      <c r="L13" s="142" t="s">
        <v>1711</v>
      </c>
      <c r="M13" s="142" t="s">
        <v>3026</v>
      </c>
      <c r="N13" s="143" t="s">
        <v>5287</v>
      </c>
      <c r="O13" s="322" t="s">
        <v>5288</v>
      </c>
      <c r="P13" s="95"/>
      <c r="R13" s="86" t="str">
        <f t="shared" si="5"/>
        <v>323</v>
      </c>
      <c r="S13" s="86" t="str">
        <f t="shared" si="6"/>
        <v>32</v>
      </c>
      <c r="T13" s="86" t="str">
        <f t="shared" si="7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3299</v>
      </c>
      <c r="D14" s="91" t="str">
        <f t="shared" si="2"/>
        <v>Ostali nespomenuti rashodi poslovanja</v>
      </c>
      <c r="E14" s="129" t="s">
        <v>699</v>
      </c>
      <c r="F14" s="91" t="str">
        <f t="shared" si="3"/>
        <v>NOVI PODPROJEKT</v>
      </c>
      <c r="G14" s="91" t="str">
        <f t="shared" si="4"/>
        <v>NOVI PODPROJEKT</v>
      </c>
      <c r="H14" s="128">
        <v>4469</v>
      </c>
      <c r="I14" s="128">
        <v>1750</v>
      </c>
      <c r="J14" s="128">
        <v>0</v>
      </c>
      <c r="K14" s="352" t="s">
        <v>5286</v>
      </c>
      <c r="L14" s="142" t="s">
        <v>1711</v>
      </c>
      <c r="M14" s="142" t="s">
        <v>3026</v>
      </c>
      <c r="N14" s="143" t="s">
        <v>5287</v>
      </c>
      <c r="O14" s="322" t="s">
        <v>5288</v>
      </c>
      <c r="P14" s="95"/>
      <c r="R14" s="86" t="str">
        <f t="shared" si="5"/>
        <v>329</v>
      </c>
      <c r="S14" s="86" t="str">
        <f t="shared" si="6"/>
        <v>32</v>
      </c>
      <c r="T14" s="86" t="str">
        <f t="shared" si="7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3111</v>
      </c>
      <c r="D16" s="91" t="str">
        <f t="shared" si="2"/>
        <v>Plaće za redovan rad</v>
      </c>
      <c r="E16" s="129" t="s">
        <v>699</v>
      </c>
      <c r="F16" s="91" t="str">
        <f t="shared" si="3"/>
        <v>NOVI PODPROJEKT</v>
      </c>
      <c r="G16" s="91" t="str">
        <f t="shared" si="4"/>
        <v>NOVI PODPROJEKT</v>
      </c>
      <c r="H16" s="128">
        <v>24464</v>
      </c>
      <c r="I16" s="128">
        <v>31760</v>
      </c>
      <c r="J16" s="128">
        <v>4690</v>
      </c>
      <c r="K16" s="143" t="s">
        <v>5290</v>
      </c>
      <c r="L16" s="142" t="s">
        <v>1711</v>
      </c>
      <c r="M16" s="142" t="s">
        <v>3026</v>
      </c>
      <c r="N16" s="143" t="s">
        <v>5289</v>
      </c>
      <c r="O16" s="322" t="s">
        <v>5282</v>
      </c>
      <c r="P16" s="95"/>
      <c r="R16" s="86" t="str">
        <f t="shared" si="5"/>
        <v>311</v>
      </c>
      <c r="S16" s="86" t="str">
        <f t="shared" si="6"/>
        <v>31</v>
      </c>
      <c r="T16" s="86" t="str">
        <f t="shared" si="7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3132</v>
      </c>
      <c r="D17" s="91" t="str">
        <f t="shared" si="2"/>
        <v>Doprinosi za obvezno zdravstveno osiguranje</v>
      </c>
      <c r="E17" s="129" t="s">
        <v>699</v>
      </c>
      <c r="F17" s="91" t="str">
        <f t="shared" si="3"/>
        <v>NOVI PODPROJEKT</v>
      </c>
      <c r="G17" s="91" t="str">
        <f t="shared" si="4"/>
        <v>NOVI PODPROJEKT</v>
      </c>
      <c r="H17" s="128">
        <v>4036</v>
      </c>
      <c r="I17" s="128">
        <v>5240</v>
      </c>
      <c r="J17" s="128">
        <v>774</v>
      </c>
      <c r="K17" s="143" t="s">
        <v>5290</v>
      </c>
      <c r="L17" s="142" t="s">
        <v>1711</v>
      </c>
      <c r="M17" s="142" t="s">
        <v>3026</v>
      </c>
      <c r="N17" s="143" t="s">
        <v>5289</v>
      </c>
      <c r="O17" s="322" t="s">
        <v>5282</v>
      </c>
      <c r="P17" s="95"/>
      <c r="R17" s="86" t="str">
        <f t="shared" si="5"/>
        <v>313</v>
      </c>
      <c r="S17" s="86" t="str">
        <f t="shared" si="6"/>
        <v>31</v>
      </c>
      <c r="T17" s="86" t="str">
        <f t="shared" si="7"/>
        <v>OV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3211</v>
      </c>
      <c r="D18" s="91" t="str">
        <f t="shared" si="2"/>
        <v>Službena putovanja</v>
      </c>
      <c r="E18" s="129" t="s">
        <v>699</v>
      </c>
      <c r="F18" s="91" t="str">
        <f t="shared" si="3"/>
        <v>NOVI PODPROJEKT</v>
      </c>
      <c r="G18" s="91" t="str">
        <f t="shared" si="4"/>
        <v>NOVI PODPROJEKT</v>
      </c>
      <c r="H18" s="128">
        <v>2000</v>
      </c>
      <c r="I18" s="128">
        <v>2770</v>
      </c>
      <c r="J18" s="128">
        <v>2770</v>
      </c>
      <c r="K18" s="143" t="s">
        <v>5290</v>
      </c>
      <c r="L18" s="142" t="s">
        <v>1711</v>
      </c>
      <c r="M18" s="142" t="s">
        <v>3026</v>
      </c>
      <c r="N18" s="143" t="s">
        <v>5289</v>
      </c>
      <c r="O18" s="322" t="s">
        <v>5282</v>
      </c>
      <c r="P18" s="95"/>
      <c r="R18" s="86" t="str">
        <f t="shared" si="5"/>
        <v>321</v>
      </c>
      <c r="S18" s="86" t="str">
        <f t="shared" si="6"/>
        <v>32</v>
      </c>
      <c r="T18" s="86" t="str">
        <f t="shared" si="7"/>
        <v>OV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3237</v>
      </c>
      <c r="D19" s="91" t="str">
        <f t="shared" si="2"/>
        <v>Intelektualne i osobne usluge</v>
      </c>
      <c r="E19" s="129" t="s">
        <v>699</v>
      </c>
      <c r="F19" s="91" t="str">
        <f t="shared" si="3"/>
        <v>NOVI PODPROJEKT</v>
      </c>
      <c r="G19" s="91" t="str">
        <f t="shared" si="4"/>
        <v>NOVI PODPROJEKT</v>
      </c>
      <c r="H19" s="128">
        <v>0</v>
      </c>
      <c r="I19" s="128">
        <v>4600</v>
      </c>
      <c r="J19" s="128">
        <v>0</v>
      </c>
      <c r="K19" s="143" t="s">
        <v>5290</v>
      </c>
      <c r="L19" s="142" t="s">
        <v>1711</v>
      </c>
      <c r="M19" s="142" t="s">
        <v>3026</v>
      </c>
      <c r="N19" s="143" t="s">
        <v>5289</v>
      </c>
      <c r="O19" s="322" t="s">
        <v>5282</v>
      </c>
      <c r="P19" s="95"/>
      <c r="R19" s="86" t="str">
        <f t="shared" si="5"/>
        <v>323</v>
      </c>
      <c r="S19" s="86" t="str">
        <f t="shared" si="6"/>
        <v>32</v>
      </c>
      <c r="T19" s="86" t="str">
        <f t="shared" si="7"/>
        <v>OV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51</v>
      </c>
      <c r="B20" s="91" t="str">
        <f t="shared" si="1"/>
        <v>Pomoći EU</v>
      </c>
      <c r="C20" s="96">
        <v>3299</v>
      </c>
      <c r="D20" s="91" t="str">
        <f t="shared" si="2"/>
        <v>Ostali nespomenuti rashodi poslovanja</v>
      </c>
      <c r="E20" s="129" t="s">
        <v>699</v>
      </c>
      <c r="F20" s="91" t="str">
        <f t="shared" si="3"/>
        <v>NOVI PODPROJEKT</v>
      </c>
      <c r="G20" s="91" t="str">
        <f t="shared" si="4"/>
        <v>NOVI PODPROJEKT</v>
      </c>
      <c r="H20" s="128">
        <v>7625</v>
      </c>
      <c r="I20" s="128">
        <v>11092</v>
      </c>
      <c r="J20" s="128">
        <v>5017</v>
      </c>
      <c r="K20" s="143" t="s">
        <v>5290</v>
      </c>
      <c r="L20" s="142" t="s">
        <v>1711</v>
      </c>
      <c r="M20" s="142" t="s">
        <v>3026</v>
      </c>
      <c r="N20" s="143" t="s">
        <v>5289</v>
      </c>
      <c r="O20" s="322" t="s">
        <v>5282</v>
      </c>
      <c r="P20" s="95"/>
      <c r="R20" s="86" t="str">
        <f t="shared" si="5"/>
        <v>329</v>
      </c>
      <c r="S20" s="86" t="str">
        <f t="shared" si="6"/>
        <v>32</v>
      </c>
      <c r="T20" s="86" t="str">
        <f t="shared" si="7"/>
        <v>OV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51</v>
      </c>
      <c r="B22" s="91" t="str">
        <f t="shared" si="1"/>
        <v>Pomoći EU</v>
      </c>
      <c r="C22" s="96">
        <v>3111</v>
      </c>
      <c r="D22" s="91" t="str">
        <f t="shared" si="2"/>
        <v>Plaće za redovan rad</v>
      </c>
      <c r="E22" s="129" t="s">
        <v>699</v>
      </c>
      <c r="F22" s="91" t="str">
        <f t="shared" si="3"/>
        <v>NOVI PODPROJEKT</v>
      </c>
      <c r="G22" s="91" t="str">
        <f t="shared" si="4"/>
        <v>NOVI PODPROJEKT</v>
      </c>
      <c r="H22" s="128">
        <v>21115</v>
      </c>
      <c r="I22" s="128">
        <v>0</v>
      </c>
      <c r="J22" s="128">
        <v>0</v>
      </c>
      <c r="K22" s="143" t="s">
        <v>5291</v>
      </c>
      <c r="L22" s="142" t="s">
        <v>1711</v>
      </c>
      <c r="M22" s="142" t="s">
        <v>1711</v>
      </c>
      <c r="N22" s="143" t="s">
        <v>5292</v>
      </c>
      <c r="O22" s="322" t="s">
        <v>5294</v>
      </c>
      <c r="P22" s="95"/>
      <c r="R22" s="86" t="str">
        <f t="shared" si="5"/>
        <v>311</v>
      </c>
      <c r="S22" s="86" t="str">
        <f t="shared" si="6"/>
        <v>31</v>
      </c>
      <c r="T22" s="86" t="str">
        <f t="shared" si="7"/>
        <v>OV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51</v>
      </c>
      <c r="B23" s="91" t="str">
        <f t="shared" si="1"/>
        <v>Pomoći EU</v>
      </c>
      <c r="C23" s="96">
        <v>3132</v>
      </c>
      <c r="D23" s="91" t="str">
        <f t="shared" si="2"/>
        <v>Doprinosi za obvezno zdravstveno osiguranje</v>
      </c>
      <c r="E23" s="129" t="s">
        <v>699</v>
      </c>
      <c r="F23" s="91" t="str">
        <f t="shared" si="3"/>
        <v>NOVI PODPROJEKT</v>
      </c>
      <c r="G23" s="91" t="str">
        <f t="shared" si="4"/>
        <v>NOVI PODPROJEKT</v>
      </c>
      <c r="H23" s="128">
        <v>3485</v>
      </c>
      <c r="I23" s="128">
        <v>0</v>
      </c>
      <c r="J23" s="128">
        <v>0</v>
      </c>
      <c r="K23" s="143" t="s">
        <v>5291</v>
      </c>
      <c r="L23" s="142" t="s">
        <v>1711</v>
      </c>
      <c r="M23" s="142" t="s">
        <v>1711</v>
      </c>
      <c r="N23" s="143" t="s">
        <v>5292</v>
      </c>
      <c r="O23" s="322" t="s">
        <v>5295</v>
      </c>
      <c r="P23" s="95"/>
      <c r="R23" s="86" t="str">
        <f t="shared" si="5"/>
        <v>313</v>
      </c>
      <c r="S23" s="86" t="str">
        <f t="shared" si="6"/>
        <v>31</v>
      </c>
      <c r="T23" s="86" t="str">
        <f t="shared" si="7"/>
        <v>OV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51</v>
      </c>
      <c r="B24" s="91" t="str">
        <f t="shared" si="1"/>
        <v>Pomoći EU</v>
      </c>
      <c r="C24" s="96">
        <v>3211</v>
      </c>
      <c r="D24" s="91" t="str">
        <f t="shared" si="2"/>
        <v>Službena putovanja</v>
      </c>
      <c r="E24" s="129" t="s">
        <v>699</v>
      </c>
      <c r="F24" s="91" t="str">
        <f t="shared" si="3"/>
        <v>NOVI PODPROJEKT</v>
      </c>
      <c r="G24" s="91" t="str">
        <f t="shared" si="4"/>
        <v>NOVI PODPROJEKT</v>
      </c>
      <c r="H24" s="128">
        <v>1000</v>
      </c>
      <c r="I24" s="128">
        <v>0</v>
      </c>
      <c r="J24" s="128">
        <v>0</v>
      </c>
      <c r="K24" s="143" t="s">
        <v>5291</v>
      </c>
      <c r="L24" s="142" t="s">
        <v>1711</v>
      </c>
      <c r="M24" s="142" t="s">
        <v>1711</v>
      </c>
      <c r="N24" s="143" t="s">
        <v>5292</v>
      </c>
      <c r="O24" s="322" t="s">
        <v>5296</v>
      </c>
      <c r="P24" s="95"/>
      <c r="R24" s="86" t="str">
        <f t="shared" si="5"/>
        <v>321</v>
      </c>
      <c r="S24" s="86" t="str">
        <f t="shared" si="6"/>
        <v>32</v>
      </c>
      <c r="T24" s="86" t="str">
        <f t="shared" si="7"/>
        <v>OV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51</v>
      </c>
      <c r="B25" s="91" t="str">
        <f t="shared" si="1"/>
        <v>Pomoći EU</v>
      </c>
      <c r="C25" s="96">
        <v>3237</v>
      </c>
      <c r="D25" s="91" t="str">
        <f t="shared" si="2"/>
        <v>Intelektualne i osobne usluge</v>
      </c>
      <c r="E25" s="129" t="s">
        <v>699</v>
      </c>
      <c r="F25" s="91" t="str">
        <f t="shared" si="3"/>
        <v>NOVI PODPROJEKT</v>
      </c>
      <c r="G25" s="91" t="str">
        <f t="shared" si="4"/>
        <v>NOVI PODPROJEKT</v>
      </c>
      <c r="H25" s="128">
        <v>3000</v>
      </c>
      <c r="I25" s="128">
        <v>0</v>
      </c>
      <c r="J25" s="128">
        <v>0</v>
      </c>
      <c r="K25" s="143" t="s">
        <v>5291</v>
      </c>
      <c r="L25" s="142" t="s">
        <v>1711</v>
      </c>
      <c r="M25" s="142" t="s">
        <v>1711</v>
      </c>
      <c r="N25" s="143" t="s">
        <v>5292</v>
      </c>
      <c r="O25" s="322" t="s">
        <v>5297</v>
      </c>
      <c r="P25" s="95"/>
      <c r="R25" s="86" t="str">
        <f t="shared" si="5"/>
        <v>323</v>
      </c>
      <c r="S25" s="86" t="str">
        <f t="shared" si="6"/>
        <v>32</v>
      </c>
      <c r="T25" s="86" t="str">
        <f t="shared" si="7"/>
        <v>OV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51</v>
      </c>
      <c r="B26" s="91" t="str">
        <f t="shared" si="1"/>
        <v>Pomoći EU</v>
      </c>
      <c r="C26" s="96">
        <v>3299</v>
      </c>
      <c r="D26" s="91" t="str">
        <f t="shared" si="2"/>
        <v>Ostali nespomenuti rashodi poslovanja</v>
      </c>
      <c r="E26" s="129" t="s">
        <v>699</v>
      </c>
      <c r="F26" s="91" t="str">
        <f t="shared" si="3"/>
        <v>NOVI PODPROJEKT</v>
      </c>
      <c r="G26" s="91" t="str">
        <f t="shared" si="4"/>
        <v>NOVI PODPROJEKT</v>
      </c>
      <c r="H26" s="128">
        <v>2002</v>
      </c>
      <c r="I26" s="128">
        <v>0</v>
      </c>
      <c r="J26" s="128">
        <v>0</v>
      </c>
      <c r="K26" s="143" t="s">
        <v>5291</v>
      </c>
      <c r="L26" s="142" t="s">
        <v>1711</v>
      </c>
      <c r="M26" s="142" t="s">
        <v>1711</v>
      </c>
      <c r="N26" s="143" t="s">
        <v>5292</v>
      </c>
      <c r="O26" s="322" t="s">
        <v>5298</v>
      </c>
      <c r="P26" s="95"/>
      <c r="R26" s="86" t="str">
        <f t="shared" si="5"/>
        <v>329</v>
      </c>
      <c r="S26" s="86" t="str">
        <f t="shared" si="6"/>
        <v>32</v>
      </c>
      <c r="T26" s="86" t="str">
        <f t="shared" si="7"/>
        <v>OV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51</v>
      </c>
      <c r="B28" s="91" t="str">
        <f t="shared" si="1"/>
        <v>Pomoći EU</v>
      </c>
      <c r="C28" s="96">
        <v>3111</v>
      </c>
      <c r="D28" s="91" t="str">
        <f t="shared" si="2"/>
        <v>Plaće za redovan rad</v>
      </c>
      <c r="E28" s="129" t="s">
        <v>699</v>
      </c>
      <c r="F28" s="91" t="str">
        <f t="shared" si="3"/>
        <v>NOVI PODPROJEKT</v>
      </c>
      <c r="G28" s="91" t="str">
        <f t="shared" si="4"/>
        <v>NOVI PODPROJEKT</v>
      </c>
      <c r="H28" s="128">
        <v>2575</v>
      </c>
      <c r="I28" s="128">
        <v>0</v>
      </c>
      <c r="J28" s="128">
        <v>0</v>
      </c>
      <c r="K28" s="352" t="s">
        <v>5300</v>
      </c>
      <c r="L28" s="142" t="s">
        <v>1711</v>
      </c>
      <c r="M28" s="142" t="s">
        <v>1711</v>
      </c>
      <c r="N28" s="143" t="s">
        <v>5299</v>
      </c>
      <c r="O28" s="322" t="s">
        <v>5301</v>
      </c>
      <c r="P28" s="95"/>
      <c r="R28" s="86" t="str">
        <f t="shared" si="5"/>
        <v>311</v>
      </c>
      <c r="S28" s="86" t="str">
        <f t="shared" si="6"/>
        <v>31</v>
      </c>
      <c r="T28" s="86" t="str">
        <f t="shared" si="7"/>
        <v>OV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51</v>
      </c>
      <c r="B29" s="91" t="str">
        <f t="shared" si="1"/>
        <v>Pomoći EU</v>
      </c>
      <c r="C29" s="96">
        <v>3132</v>
      </c>
      <c r="D29" s="91" t="str">
        <f t="shared" si="2"/>
        <v>Doprinosi za obvezno zdravstveno osiguranje</v>
      </c>
      <c r="E29" s="129" t="s">
        <v>699</v>
      </c>
      <c r="F29" s="91" t="str">
        <f t="shared" si="3"/>
        <v>NOVI PODPROJEKT</v>
      </c>
      <c r="G29" s="91" t="str">
        <f t="shared" si="4"/>
        <v>NOVI PODPROJEKT</v>
      </c>
      <c r="H29" s="128">
        <v>425</v>
      </c>
      <c r="I29" s="128">
        <v>0</v>
      </c>
      <c r="J29" s="128">
        <v>0</v>
      </c>
      <c r="K29" s="352" t="s">
        <v>5300</v>
      </c>
      <c r="L29" s="142" t="s">
        <v>1711</v>
      </c>
      <c r="M29" s="142" t="s">
        <v>1711</v>
      </c>
      <c r="N29" s="143" t="s">
        <v>5299</v>
      </c>
      <c r="O29" s="322" t="s">
        <v>5301</v>
      </c>
      <c r="P29" s="95"/>
      <c r="R29" s="86" t="str">
        <f t="shared" si="5"/>
        <v>313</v>
      </c>
      <c r="S29" s="86" t="str">
        <f t="shared" si="6"/>
        <v>31</v>
      </c>
      <c r="T29" s="86" t="str">
        <f t="shared" si="7"/>
        <v>OV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51</v>
      </c>
      <c r="B30" s="91" t="str">
        <f t="shared" si="1"/>
        <v>Pomoći EU</v>
      </c>
      <c r="C30" s="96">
        <v>3299</v>
      </c>
      <c r="D30" s="91" t="str">
        <f t="shared" si="2"/>
        <v>Ostali nespomenuti rashodi poslovanja</v>
      </c>
      <c r="E30" s="129" t="s">
        <v>699</v>
      </c>
      <c r="F30" s="91" t="str">
        <f t="shared" si="3"/>
        <v>NOVI PODPROJEKT</v>
      </c>
      <c r="G30" s="91" t="str">
        <f t="shared" si="4"/>
        <v>NOVI PODPROJEKT</v>
      </c>
      <c r="H30" s="128">
        <v>6000</v>
      </c>
      <c r="I30" s="128">
        <v>0</v>
      </c>
      <c r="J30" s="128">
        <v>0</v>
      </c>
      <c r="K30" s="352" t="s">
        <v>5300</v>
      </c>
      <c r="L30" s="142" t="s">
        <v>1711</v>
      </c>
      <c r="M30" s="142" t="s">
        <v>1711</v>
      </c>
      <c r="N30" s="143" t="s">
        <v>5299</v>
      </c>
      <c r="O30" s="322" t="s">
        <v>5301</v>
      </c>
      <c r="P30" s="95"/>
      <c r="R30" s="86" t="str">
        <f t="shared" si="5"/>
        <v>329</v>
      </c>
      <c r="S30" s="86" t="str">
        <f t="shared" si="6"/>
        <v>32</v>
      </c>
      <c r="T30" s="86" t="str">
        <f t="shared" si="7"/>
        <v>OV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R10" sqref="R10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</row>
    <row r="2" spans="1:29" ht="21" customHeight="1">
      <c r="B2" s="367" t="s">
        <v>5265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959465</v>
      </c>
      <c r="E5" s="3"/>
      <c r="F5" s="3"/>
      <c r="G5" s="3">
        <v>206620</v>
      </c>
      <c r="H5" s="3"/>
      <c r="I5" s="3">
        <v>190000</v>
      </c>
      <c r="J5" s="3">
        <v>153086</v>
      </c>
      <c r="K5" s="3">
        <v>193008</v>
      </c>
      <c r="L5" s="3"/>
      <c r="M5" s="3"/>
      <c r="N5" s="3"/>
      <c r="O5" s="3"/>
      <c r="P5" s="3"/>
      <c r="Q5" s="3"/>
      <c r="R5" s="3"/>
      <c r="S5" s="3"/>
      <c r="T5" s="3">
        <v>97440</v>
      </c>
      <c r="U5" s="3"/>
      <c r="V5" s="3">
        <v>119311</v>
      </c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8317864.1799999997</v>
      </c>
      <c r="E6" s="12">
        <f>+'A.1 PRIHODI'!E8</f>
        <v>4007265</v>
      </c>
      <c r="F6" s="12">
        <f>+'A.1 PRIHODI'!F8</f>
        <v>0</v>
      </c>
      <c r="G6" s="12">
        <f>+'A.1 PRIHODI'!G8</f>
        <v>181874</v>
      </c>
      <c r="H6" s="12">
        <f>+'A.1 PRIHODI'!H8</f>
        <v>0</v>
      </c>
      <c r="I6" s="12">
        <f>+'A.1 PRIHODI'!I8+'B. RAČUN FIN'!I6</f>
        <v>304227</v>
      </c>
      <c r="J6" s="12">
        <f>+'A.1 PRIHODI'!J8</f>
        <v>217086</v>
      </c>
      <c r="K6" s="12">
        <f>+'A.1 PRIHODI'!K8</f>
        <v>89530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2047874</v>
      </c>
      <c r="S6" s="12">
        <f>+'A.1 PRIHODI'!S8</f>
        <v>1396386</v>
      </c>
      <c r="T6" s="12">
        <f>+'A.1 PRIHODI'!T8</f>
        <v>73010</v>
      </c>
      <c r="U6" s="12">
        <f>+'A.1 PRIHODI'!U8</f>
        <v>0</v>
      </c>
      <c r="V6" s="12">
        <f>+'A.1 PRIHODI'!V8</f>
        <v>612.17999999999995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-959465</v>
      </c>
      <c r="E7" s="197"/>
      <c r="F7" s="197"/>
      <c r="G7" s="197">
        <v>-206620</v>
      </c>
      <c r="H7" s="197"/>
      <c r="I7" s="197">
        <v>-190000</v>
      </c>
      <c r="J7" s="197">
        <v>-153086</v>
      </c>
      <c r="K7" s="197">
        <v>-193008</v>
      </c>
      <c r="L7" s="197"/>
      <c r="M7" s="197"/>
      <c r="N7" s="197"/>
      <c r="O7" s="197"/>
      <c r="P7" s="197"/>
      <c r="Q7" s="197"/>
      <c r="R7" s="197"/>
      <c r="S7" s="197"/>
      <c r="T7" s="197">
        <v>-97440</v>
      </c>
      <c r="U7" s="197"/>
      <c r="V7" s="197">
        <v>-119311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8317864.1799999997</v>
      </c>
      <c r="E8" s="12">
        <f>+E5+E6+E7</f>
        <v>4007265</v>
      </c>
      <c r="F8" s="12">
        <f t="shared" ref="F8:W8" si="1">+F5+F6+F7</f>
        <v>0</v>
      </c>
      <c r="G8" s="12">
        <f t="shared" si="1"/>
        <v>181874</v>
      </c>
      <c r="H8" s="12">
        <f t="shared" si="1"/>
        <v>0</v>
      </c>
      <c r="I8" s="12">
        <f t="shared" si="1"/>
        <v>304227</v>
      </c>
      <c r="J8" s="12">
        <f t="shared" si="1"/>
        <v>217086</v>
      </c>
      <c r="K8" s="12">
        <f t="shared" si="1"/>
        <v>89530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2047874</v>
      </c>
      <c r="S8" s="12">
        <f t="shared" si="1"/>
        <v>1396386</v>
      </c>
      <c r="T8" s="12">
        <f t="shared" si="1"/>
        <v>73010</v>
      </c>
      <c r="U8" s="12">
        <f t="shared" si="1"/>
        <v>0</v>
      </c>
      <c r="V8" s="12">
        <f t="shared" si="1"/>
        <v>612.17999999999302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8317864.1799999997</v>
      </c>
      <c r="E9" s="82">
        <f>+'A.2 RASHODI'!E4+'B. RAČUN FIN'!E11</f>
        <v>4007265</v>
      </c>
      <c r="F9" s="82">
        <f>+'A.2 RASHODI'!F4+'B. RAČUN FIN'!F11</f>
        <v>0</v>
      </c>
      <c r="G9" s="82">
        <f>+'A.2 RASHODI'!G4+'B. RAČUN FIN'!G11</f>
        <v>181874</v>
      </c>
      <c r="H9" s="82">
        <f>+'A.2 RASHODI'!H4+'B. RAČUN FIN'!H11</f>
        <v>0</v>
      </c>
      <c r="I9" s="82">
        <f>+'A.2 RASHODI'!I4+'B. RAČUN FIN'!I11</f>
        <v>304227</v>
      </c>
      <c r="J9" s="82">
        <f>+'A.2 RASHODI'!J4+'B. RAČUN FIN'!J11</f>
        <v>217086</v>
      </c>
      <c r="K9" s="82">
        <f>+'A.2 RASHODI'!K4+'B. RAČUN FIN'!K11</f>
        <v>89530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2047874</v>
      </c>
      <c r="S9" s="82">
        <f>+'A.2 RASHODI'!S4+'B. RAČUN FIN'!S11</f>
        <v>1396386</v>
      </c>
      <c r="T9" s="82">
        <f>+'A.2 RASHODI'!T4+'B. RAČUN FIN'!T11</f>
        <v>73010</v>
      </c>
      <c r="U9" s="82">
        <f>+'A.2 RASHODI'!U4+'B. RAČUN FIN'!U11</f>
        <v>0</v>
      </c>
      <c r="V9" s="82">
        <f>+'A.2 RASHODI'!V4+'B. RAČUN FIN'!V11</f>
        <v>612.17999999999995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-6.9348971010185778E-12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-6.9348971010185778E-12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959465</v>
      </c>
      <c r="E13" s="131">
        <f t="shared" ref="E13:W13" si="4">-E7</f>
        <v>0</v>
      </c>
      <c r="F13" s="131">
        <f t="shared" si="4"/>
        <v>0</v>
      </c>
      <c r="G13" s="131">
        <f t="shared" si="4"/>
        <v>206620</v>
      </c>
      <c r="H13" s="131">
        <f t="shared" si="4"/>
        <v>0</v>
      </c>
      <c r="I13" s="131">
        <f t="shared" si="4"/>
        <v>190000</v>
      </c>
      <c r="J13" s="131">
        <f t="shared" si="4"/>
        <v>153086</v>
      </c>
      <c r="K13" s="131">
        <f t="shared" si="4"/>
        <v>193008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97440</v>
      </c>
      <c r="U13" s="131">
        <f t="shared" si="4"/>
        <v>0</v>
      </c>
      <c r="V13" s="131">
        <f t="shared" si="4"/>
        <v>119311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6757900.4199999999</v>
      </c>
      <c r="E14" s="12">
        <f>+'A.1 PRIHODI'!E22</f>
        <v>4023868</v>
      </c>
      <c r="F14" s="12">
        <f>+'A.1 PRIHODI'!F22</f>
        <v>0</v>
      </c>
      <c r="G14" s="12">
        <f>+'A.1 PRIHODI'!G22</f>
        <v>154874</v>
      </c>
      <c r="H14" s="12">
        <f>+'A.1 PRIHODI'!H22</f>
        <v>0</v>
      </c>
      <c r="I14" s="12">
        <f>+'A.1 PRIHODI'!I22+'B. RAČUN FIN'!I17</f>
        <v>301727</v>
      </c>
      <c r="J14" s="12">
        <f>+'A.1 PRIHODI'!J22</f>
        <v>88462</v>
      </c>
      <c r="K14" s="12">
        <f>+'A.1 PRIHODI'!K22</f>
        <v>87314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2101031</v>
      </c>
      <c r="T14" s="12">
        <f>+'A.1 PRIHODI'!T22</f>
        <v>0</v>
      </c>
      <c r="U14" s="12">
        <f>+'A.1 PRIHODI'!U22</f>
        <v>0</v>
      </c>
      <c r="V14" s="12">
        <f>+'A.1 PRIHODI'!V22</f>
        <v>624.41999999999996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-959465</v>
      </c>
      <c r="E15" s="65"/>
      <c r="F15" s="65"/>
      <c r="G15" s="65">
        <v>-206620</v>
      </c>
      <c r="H15" s="65"/>
      <c r="I15" s="65">
        <v>-190000</v>
      </c>
      <c r="J15" s="65">
        <v>-153086</v>
      </c>
      <c r="K15" s="65">
        <v>-193008</v>
      </c>
      <c r="L15" s="65"/>
      <c r="M15" s="3"/>
      <c r="N15" s="65"/>
      <c r="O15" s="65"/>
      <c r="P15" s="65"/>
      <c r="Q15" s="65"/>
      <c r="R15" s="65"/>
      <c r="S15" s="65"/>
      <c r="T15" s="65">
        <v>-97440</v>
      </c>
      <c r="U15" s="65"/>
      <c r="V15" s="65">
        <v>-119311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6757900.4199999999</v>
      </c>
      <c r="E16" s="12">
        <f>+E13+E14+E15</f>
        <v>4023868</v>
      </c>
      <c r="F16" s="12">
        <f t="shared" ref="F16:W16" si="5">+F13+F14+F15</f>
        <v>0</v>
      </c>
      <c r="G16" s="12">
        <f t="shared" si="5"/>
        <v>154874</v>
      </c>
      <c r="H16" s="12">
        <f t="shared" si="5"/>
        <v>0</v>
      </c>
      <c r="I16" s="12">
        <f t="shared" si="5"/>
        <v>301727</v>
      </c>
      <c r="J16" s="12">
        <f t="shared" si="5"/>
        <v>88462</v>
      </c>
      <c r="K16" s="12">
        <f t="shared" si="5"/>
        <v>87314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2101031</v>
      </c>
      <c r="T16" s="12">
        <f t="shared" si="5"/>
        <v>0</v>
      </c>
      <c r="U16" s="12">
        <f t="shared" si="5"/>
        <v>0</v>
      </c>
      <c r="V16" s="12">
        <f t="shared" si="5"/>
        <v>624.41999999999825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6757900.4199999999</v>
      </c>
      <c r="E17" s="82">
        <f>+'A.2 RASHODI'!E21+'B. RAČUN FIN'!E22</f>
        <v>4023868</v>
      </c>
      <c r="F17" s="82">
        <f>+'A.2 RASHODI'!F21+'B. RAČUN FIN'!F22</f>
        <v>0</v>
      </c>
      <c r="G17" s="82">
        <f>+'A.2 RASHODI'!G21+'B. RAČUN FIN'!G22</f>
        <v>154874</v>
      </c>
      <c r="H17" s="82">
        <f>+'A.2 RASHODI'!H21+'B. RAČUN FIN'!H22</f>
        <v>0</v>
      </c>
      <c r="I17" s="82">
        <f>+'A.2 RASHODI'!I21+'B. RAČUN FIN'!I22</f>
        <v>301727</v>
      </c>
      <c r="J17" s="82">
        <f>+'A.2 RASHODI'!J21+'B. RAČUN FIN'!J22</f>
        <v>88462</v>
      </c>
      <c r="K17" s="82">
        <f>+'A.2 RASHODI'!K21+'B. RAČUN FIN'!K22</f>
        <v>87314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2101031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624.41999999999996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-1.7053025658242404E-12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-1.7053025658242404E-12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959465</v>
      </c>
      <c r="E21" s="131">
        <f t="shared" ref="E21:W21" si="8">-E15</f>
        <v>0</v>
      </c>
      <c r="F21" s="131">
        <f t="shared" si="8"/>
        <v>0</v>
      </c>
      <c r="G21" s="131">
        <f t="shared" si="8"/>
        <v>206620</v>
      </c>
      <c r="H21" s="131">
        <f t="shared" si="8"/>
        <v>0</v>
      </c>
      <c r="I21" s="131">
        <f t="shared" si="8"/>
        <v>190000</v>
      </c>
      <c r="J21" s="131">
        <f t="shared" si="8"/>
        <v>153086</v>
      </c>
      <c r="K21" s="131">
        <f t="shared" si="8"/>
        <v>193008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97440</v>
      </c>
      <c r="U21" s="131">
        <f t="shared" si="8"/>
        <v>0</v>
      </c>
      <c r="V21" s="131">
        <f t="shared" si="8"/>
        <v>119311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4563390.91</v>
      </c>
      <c r="E22" s="12">
        <f>+'A.1 PRIHODI'!E36</f>
        <v>4040556</v>
      </c>
      <c r="F22" s="12">
        <f>+'A.1 PRIHODI'!F36</f>
        <v>0</v>
      </c>
      <c r="G22" s="12">
        <f>+'A.1 PRIHODI'!G36</f>
        <v>181874</v>
      </c>
      <c r="H22" s="12">
        <f>+'A.1 PRIHODI'!H36</f>
        <v>0</v>
      </c>
      <c r="I22" s="12">
        <f>+'A.1 PRIHODI'!I36+'B. RAČUN FIN'!I28</f>
        <v>301727</v>
      </c>
      <c r="J22" s="12">
        <f>+'A.1 PRIHODI'!J36</f>
        <v>13251</v>
      </c>
      <c r="K22" s="12">
        <f>+'A.1 PRIHODI'!K36</f>
        <v>25346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636.91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-959465</v>
      </c>
      <c r="E23" s="65"/>
      <c r="F23" s="65"/>
      <c r="G23" s="65">
        <v>-206620</v>
      </c>
      <c r="H23" s="65"/>
      <c r="I23" s="65">
        <v>-190000</v>
      </c>
      <c r="J23" s="65">
        <v>-153086</v>
      </c>
      <c r="K23" s="65">
        <v>-193008</v>
      </c>
      <c r="L23" s="65"/>
      <c r="M23" s="3"/>
      <c r="N23" s="65"/>
      <c r="O23" s="65"/>
      <c r="P23" s="65"/>
      <c r="Q23" s="65"/>
      <c r="R23" s="65"/>
      <c r="S23" s="65"/>
      <c r="T23" s="65">
        <v>-97440</v>
      </c>
      <c r="U23" s="65"/>
      <c r="V23" s="65">
        <v>-119311</v>
      </c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4563390.91</v>
      </c>
      <c r="E24" s="12">
        <f>+E21+E22+E23</f>
        <v>4040556</v>
      </c>
      <c r="F24" s="12">
        <f t="shared" ref="F24:W24" si="9">+F21+F22+F23</f>
        <v>0</v>
      </c>
      <c r="G24" s="12">
        <f t="shared" si="9"/>
        <v>181874</v>
      </c>
      <c r="H24" s="12">
        <f t="shared" si="9"/>
        <v>0</v>
      </c>
      <c r="I24" s="12">
        <f t="shared" si="9"/>
        <v>301727</v>
      </c>
      <c r="J24" s="12">
        <f t="shared" si="9"/>
        <v>13251</v>
      </c>
      <c r="K24" s="12">
        <f t="shared" si="9"/>
        <v>25346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636.91000000000349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4563390.91</v>
      </c>
      <c r="E25" s="82">
        <f>+'A.2 RASHODI'!E38+'B. RAČUN FIN'!E33</f>
        <v>4040556</v>
      </c>
      <c r="F25" s="82">
        <f>+'A.2 RASHODI'!F38+'B. RAČUN FIN'!F33</f>
        <v>0</v>
      </c>
      <c r="G25" s="82">
        <f>+'A.2 RASHODI'!G38+'B. RAČUN FIN'!G33</f>
        <v>181874</v>
      </c>
      <c r="H25" s="82">
        <f>+'A.2 RASHODI'!H38+'B. RAČUN FIN'!H33</f>
        <v>0</v>
      </c>
      <c r="I25" s="82">
        <f>+'A.2 RASHODI'!I38+'B. RAČUN FIN'!I33</f>
        <v>301727</v>
      </c>
      <c r="J25" s="82">
        <f>+'A.2 RASHODI'!J38+'B. RAČUN FIN'!J33</f>
        <v>13251</v>
      </c>
      <c r="K25" s="82">
        <f>+'A.2 RASHODI'!K38+'B. RAČUN FIN'!K33</f>
        <v>25346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636.91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3.5242919693700969E-12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3.5242919693700969E-12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7" t="s">
        <v>5087</v>
      </c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</row>
    <row r="2" spans="1:22" ht="15.6" customHeight="1"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</row>
    <row r="3" spans="1:22" ht="15.6" customHeight="1">
      <c r="B3" s="367" t="s">
        <v>5088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</row>
    <row r="4" spans="1:22" ht="15.6" customHeight="1"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</row>
    <row r="5" spans="1:22" ht="15.6" customHeight="1">
      <c r="B5" s="367" t="s">
        <v>5112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8317864.1799999997</v>
      </c>
      <c r="E8" s="69">
        <f>+E19+E16</f>
        <v>4007265</v>
      </c>
      <c r="F8" s="69">
        <f>+F19+F16</f>
        <v>0</v>
      </c>
      <c r="G8" s="69">
        <f>+G19+G16</f>
        <v>181874</v>
      </c>
      <c r="H8" s="69">
        <f t="shared" ref="H8:V8" si="0">+H19+H16</f>
        <v>0</v>
      </c>
      <c r="I8" s="69">
        <f t="shared" si="0"/>
        <v>304227</v>
      </c>
      <c r="J8" s="69">
        <f>+J19+J16</f>
        <v>217086</v>
      </c>
      <c r="K8" s="69">
        <f t="shared" si="0"/>
        <v>89530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2047874</v>
      </c>
      <c r="S8" s="69">
        <f t="shared" si="0"/>
        <v>1396386</v>
      </c>
      <c r="T8" s="69">
        <f t="shared" si="0"/>
        <v>73010</v>
      </c>
      <c r="U8" s="69">
        <f t="shared" si="0"/>
        <v>0</v>
      </c>
      <c r="V8" s="69">
        <f t="shared" si="0"/>
        <v>612.17999999999995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3750876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217086</v>
      </c>
      <c r="K10" s="132">
        <f>SUMIFS('Unos prihoda i primitaka'!$G$3:$G$501,'Unos prihoda i primitaka'!$C$3:$C$501,"=52",'Unos prihoda i primitaka'!$L$3:$L$501,"=63")</f>
        <v>89530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2047874</v>
      </c>
      <c r="S10" s="132">
        <f>SUMIFS('Unos prihoda i primitaka'!$G$3:$G$501,'Unos prihoda i primitaka'!$C$3:$C$501,"=581",'Unos prihoda i primitaka'!$L$3:$L$501,"=63")</f>
        <v>1396386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304227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304227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254884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181874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73010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4007265</v>
      </c>
      <c r="E14" s="132">
        <f>SUMIFS('Unos prihoda i primitaka'!$G$3:$G$501,'Unos prihoda i primitaka'!$C$3:$C$501,"=11",'Unos prihoda i primitaka'!$L$3:$L$501,"=67")</f>
        <v>4007265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8317252</v>
      </c>
      <c r="E16" s="4">
        <f t="shared" ref="E16:V16" si="2">SUM(E9:E15)</f>
        <v>4007265</v>
      </c>
      <c r="F16" s="4">
        <f t="shared" si="2"/>
        <v>0</v>
      </c>
      <c r="G16" s="4">
        <f t="shared" si="2"/>
        <v>181874</v>
      </c>
      <c r="H16" s="4">
        <f t="shared" si="2"/>
        <v>0</v>
      </c>
      <c r="I16" s="4">
        <f t="shared" si="2"/>
        <v>304227</v>
      </c>
      <c r="J16" s="4">
        <f t="shared" si="2"/>
        <v>217086</v>
      </c>
      <c r="K16" s="4">
        <f t="shared" si="2"/>
        <v>89530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2047874</v>
      </c>
      <c r="S16" s="4">
        <f t="shared" si="2"/>
        <v>1396386</v>
      </c>
      <c r="T16" s="4">
        <f t="shared" si="2"/>
        <v>73010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612.17999999999995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612.17999999999995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612.17999999999995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612.17999999999995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6757900.4199999999</v>
      </c>
      <c r="E22" s="69">
        <f t="shared" ref="E22:V22" si="4">+E33+E30</f>
        <v>4023868</v>
      </c>
      <c r="F22" s="69">
        <f t="shared" si="4"/>
        <v>0</v>
      </c>
      <c r="G22" s="69">
        <f t="shared" si="4"/>
        <v>154874</v>
      </c>
      <c r="H22" s="69">
        <f t="shared" si="4"/>
        <v>0</v>
      </c>
      <c r="I22" s="69">
        <f t="shared" si="4"/>
        <v>301727</v>
      </c>
      <c r="J22" s="69">
        <f t="shared" si="4"/>
        <v>88462</v>
      </c>
      <c r="K22" s="69">
        <f t="shared" si="4"/>
        <v>87314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2101031</v>
      </c>
      <c r="T22" s="69">
        <f t="shared" si="4"/>
        <v>0</v>
      </c>
      <c r="U22" s="69">
        <f t="shared" si="4"/>
        <v>0</v>
      </c>
      <c r="V22" s="69">
        <f t="shared" si="4"/>
        <v>624.41999999999996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2276807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88462</v>
      </c>
      <c r="K24" s="132">
        <f>SUMIFS('Unos prihoda i primitaka'!$H$3:$H$501,'Unos prihoda i primitaka'!$C$3:$C$501,"=52",'Unos prihoda i primitaka'!$L$3:$L$501,"=63")</f>
        <v>87314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2101031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301727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301727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154874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154874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4023868</v>
      </c>
      <c r="E28" s="132">
        <f>SUMIFS('Unos prihoda i primitaka'!$H$3:$H$501,'Unos prihoda i primitaka'!$C$3:$C$501,"=11",'Unos prihoda i primitaka'!$L$3:$L$501,"=67")</f>
        <v>4023868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6757276</v>
      </c>
      <c r="E30" s="4">
        <f t="shared" ref="E30:V30" si="6">SUM(E23:E29)</f>
        <v>4023868</v>
      </c>
      <c r="F30" s="4">
        <f t="shared" si="6"/>
        <v>0</v>
      </c>
      <c r="G30" s="4">
        <f t="shared" si="6"/>
        <v>154874</v>
      </c>
      <c r="H30" s="4">
        <f t="shared" si="6"/>
        <v>0</v>
      </c>
      <c r="I30" s="4">
        <f t="shared" si="6"/>
        <v>301727</v>
      </c>
      <c r="J30" s="4">
        <f t="shared" si="6"/>
        <v>88462</v>
      </c>
      <c r="K30" s="4">
        <f t="shared" si="6"/>
        <v>87314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2101031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624.41999999999996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624.41999999999996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624.41999999999996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624.41999999999996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4563390.91</v>
      </c>
      <c r="E36" s="69">
        <f t="shared" ref="E36:V36" si="9">+E47+E44</f>
        <v>4040556</v>
      </c>
      <c r="F36" s="69">
        <f t="shared" si="9"/>
        <v>0</v>
      </c>
      <c r="G36" s="69">
        <f t="shared" si="9"/>
        <v>181874</v>
      </c>
      <c r="H36" s="69">
        <f t="shared" si="9"/>
        <v>0</v>
      </c>
      <c r="I36" s="69">
        <f t="shared" si="9"/>
        <v>301727</v>
      </c>
      <c r="J36" s="69">
        <f t="shared" si="9"/>
        <v>13251</v>
      </c>
      <c r="K36" s="69">
        <f t="shared" si="9"/>
        <v>25346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636.91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38597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13251</v>
      </c>
      <c r="K38" s="132">
        <f>SUMIFS('Unos prihoda i primitaka'!$I$3:$I$501,'Unos prihoda i primitaka'!$C$3:$C$501,"=52",'Unos prihoda i primitaka'!$L$3:$L$501,"=63")</f>
        <v>25346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301727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301727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181874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181874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4040556</v>
      </c>
      <c r="E42" s="132">
        <f>SUMIFS('Unos prihoda i primitaka'!$I$3:$I$501,'Unos prihoda i primitaka'!$C$3:$C$501,"=11",'Unos prihoda i primitaka'!$L$3:$L$501,"=67")</f>
        <v>4040556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4562754</v>
      </c>
      <c r="E44" s="4">
        <f t="shared" ref="E44:V44" si="10">SUM(E37:E43)</f>
        <v>4040556</v>
      </c>
      <c r="F44" s="4">
        <f t="shared" si="10"/>
        <v>0</v>
      </c>
      <c r="G44" s="4">
        <f t="shared" si="10"/>
        <v>181874</v>
      </c>
      <c r="H44" s="4">
        <f t="shared" si="10"/>
        <v>0</v>
      </c>
      <c r="I44" s="4">
        <f t="shared" si="10"/>
        <v>301727</v>
      </c>
      <c r="J44" s="4">
        <f t="shared" si="10"/>
        <v>13251</v>
      </c>
      <c r="K44" s="4">
        <f t="shared" si="10"/>
        <v>25346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636.91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636.91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636.91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636.91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J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7" t="s">
        <v>5114</v>
      </c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8317864.1799999997</v>
      </c>
      <c r="E4" s="70">
        <f>E5+E13</f>
        <v>4007265</v>
      </c>
      <c r="F4" s="70">
        <f t="shared" ref="F4:W4" si="0">F5+F13</f>
        <v>0</v>
      </c>
      <c r="G4" s="70">
        <f t="shared" si="0"/>
        <v>181874</v>
      </c>
      <c r="H4" s="70">
        <f t="shared" si="0"/>
        <v>0</v>
      </c>
      <c r="I4" s="70">
        <f t="shared" si="0"/>
        <v>304227</v>
      </c>
      <c r="J4" s="70">
        <f t="shared" si="0"/>
        <v>217086</v>
      </c>
      <c r="K4" s="70">
        <f>K5+K13</f>
        <v>89530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2047874</v>
      </c>
      <c r="S4" s="70">
        <f t="shared" si="0"/>
        <v>1396386</v>
      </c>
      <c r="T4" s="70">
        <f t="shared" si="0"/>
        <v>73010</v>
      </c>
      <c r="U4" s="70">
        <f t="shared" si="0"/>
        <v>0</v>
      </c>
      <c r="V4" s="70">
        <f t="shared" si="0"/>
        <v>612.17999999999995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5025045</v>
      </c>
      <c r="E5" s="78">
        <f t="shared" ref="E5:G5" si="2">SUM(E6:E12)</f>
        <v>3997358</v>
      </c>
      <c r="F5" s="78">
        <f t="shared" si="2"/>
        <v>0</v>
      </c>
      <c r="G5" s="78">
        <f t="shared" si="2"/>
        <v>181874</v>
      </c>
      <c r="H5" s="78">
        <f>SUM(H6:H12)</f>
        <v>0</v>
      </c>
      <c r="I5" s="78">
        <f t="shared" ref="I5:K5" si="3">SUM(I6:I12)</f>
        <v>263096</v>
      </c>
      <c r="J5" s="78">
        <f t="shared" si="3"/>
        <v>217086</v>
      </c>
      <c r="K5" s="78">
        <f t="shared" si="3"/>
        <v>88030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204591</v>
      </c>
      <c r="S5" s="78">
        <f>SUM(S6:S12)</f>
        <v>0</v>
      </c>
      <c r="T5" s="78">
        <f t="shared" ref="T5:W5" si="5">SUM(T6:T12)</f>
        <v>73010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3996220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3537118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134064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120585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132900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44903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26650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981084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413199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47210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142411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84186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43127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204591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46360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26501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26401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100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21240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20640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600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3292819.18</v>
      </c>
      <c r="E13" s="79">
        <f t="shared" ref="E13:G13" si="6">SUM(E14:E18)</f>
        <v>9907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41131</v>
      </c>
      <c r="J13" s="79">
        <f t="shared" si="7"/>
        <v>0</v>
      </c>
      <c r="K13" s="79">
        <f t="shared" si="7"/>
        <v>1500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1843283</v>
      </c>
      <c r="S13" s="79">
        <f>SUM(S14:S18)</f>
        <v>1396386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612.17999999999995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13383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1238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12145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3279436.18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8669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28986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1500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1843283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1396386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612.17999999999995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6757900.4199999999</v>
      </c>
      <c r="E21" s="70">
        <f>+E22+E30</f>
        <v>4023868</v>
      </c>
      <c r="F21" s="70">
        <f t="shared" ref="F21:W21" si="11">+F22+F30</f>
        <v>0</v>
      </c>
      <c r="G21" s="70">
        <f t="shared" si="11"/>
        <v>154874</v>
      </c>
      <c r="H21" s="70">
        <f t="shared" si="11"/>
        <v>0</v>
      </c>
      <c r="I21" s="70">
        <f t="shared" si="11"/>
        <v>301727</v>
      </c>
      <c r="J21" s="70">
        <f t="shared" si="11"/>
        <v>88462</v>
      </c>
      <c r="K21" s="70">
        <f t="shared" si="11"/>
        <v>87314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2101031</v>
      </c>
      <c r="T21" s="70">
        <f t="shared" si="11"/>
        <v>0</v>
      </c>
      <c r="U21" s="70">
        <f t="shared" si="11"/>
        <v>0</v>
      </c>
      <c r="V21" s="70">
        <f t="shared" si="11"/>
        <v>624.41999999999996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5083921</v>
      </c>
      <c r="E22" s="78">
        <f t="shared" ref="E22:W22" si="12">SUM(E23:E29)</f>
        <v>4013961</v>
      </c>
      <c r="F22" s="78">
        <f t="shared" si="12"/>
        <v>0</v>
      </c>
      <c r="G22" s="78">
        <f t="shared" si="12"/>
        <v>154874</v>
      </c>
      <c r="H22" s="78">
        <f>SUM(H23:H29)</f>
        <v>0</v>
      </c>
      <c r="I22" s="78">
        <f t="shared" si="12"/>
        <v>260596</v>
      </c>
      <c r="J22" s="78">
        <f t="shared" si="12"/>
        <v>88462</v>
      </c>
      <c r="K22" s="78">
        <f t="shared" si="12"/>
        <v>86114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479914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3922636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3553655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134064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120585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67000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47332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1113544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413265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20210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139911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21462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38782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479914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26501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26401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100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21240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20640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600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1673979.42</v>
      </c>
      <c r="E30" s="79">
        <f t="shared" ref="E30:G30" si="13">SUM(E31:E35)</f>
        <v>9907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41131</v>
      </c>
      <c r="J30" s="79">
        <f t="shared" si="14"/>
        <v>0</v>
      </c>
      <c r="K30" s="79">
        <f t="shared" si="14"/>
        <v>1200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1621117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624.41999999999996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13383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1238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12145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1660596.42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8669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28986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1200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1621117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624.41999999999996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4563390.91</v>
      </c>
      <c r="E38" s="70">
        <f>E39+E47</f>
        <v>4040556</v>
      </c>
      <c r="F38" s="70">
        <f t="shared" ref="F38:W38" si="18">F39+F47</f>
        <v>0</v>
      </c>
      <c r="G38" s="70">
        <f t="shared" si="18"/>
        <v>181874</v>
      </c>
      <c r="H38" s="70">
        <f t="shared" si="18"/>
        <v>0</v>
      </c>
      <c r="I38" s="70">
        <f t="shared" si="18"/>
        <v>301727</v>
      </c>
      <c r="J38" s="70">
        <f t="shared" si="18"/>
        <v>13251</v>
      </c>
      <c r="K38" s="70">
        <f t="shared" si="18"/>
        <v>25346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636.91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4511716</v>
      </c>
      <c r="E39" s="78">
        <f t="shared" ref="E39:G39" si="19">SUM(E40:E46)</f>
        <v>4030649</v>
      </c>
      <c r="F39" s="78">
        <f t="shared" si="19"/>
        <v>0</v>
      </c>
      <c r="G39" s="78">
        <f t="shared" si="19"/>
        <v>181874</v>
      </c>
      <c r="H39" s="78">
        <f>SUM(H40:H46)</f>
        <v>0</v>
      </c>
      <c r="I39" s="78">
        <f t="shared" ref="I39:K39" si="20">SUM(I40:I46)</f>
        <v>260596</v>
      </c>
      <c r="J39" s="78">
        <f t="shared" si="20"/>
        <v>13251</v>
      </c>
      <c r="K39" s="78">
        <f t="shared" si="20"/>
        <v>25346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3855236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3570277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134064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120585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5464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24846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608739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413331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47210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139911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7787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500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26501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26401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100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21240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20640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600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51674.91</v>
      </c>
      <c r="E47" s="79">
        <f t="shared" ref="E47:G47" si="23">SUM(E48:E52)</f>
        <v>9907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41131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636.91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13383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1238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12145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38291.910000000003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8669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28986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636.91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B33" sqref="B33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7" t="s">
        <v>5116</v>
      </c>
      <c r="B1" s="367"/>
      <c r="C1" s="367"/>
      <c r="D1" s="367"/>
      <c r="E1" s="367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8317864.1799999997</v>
      </c>
      <c r="D5" s="339">
        <f t="shared" ref="D5:E5" si="0">+D6+D9+D11+D14+D25+D28+D30</f>
        <v>6757900.4199999999</v>
      </c>
      <c r="E5" s="339">
        <f t="shared" si="0"/>
        <v>4563390.91</v>
      </c>
    </row>
    <row r="6" spans="1:193">
      <c r="A6" s="312">
        <v>1</v>
      </c>
      <c r="B6" s="67" t="s">
        <v>5131</v>
      </c>
      <c r="C6" s="338">
        <f>+C7+C8</f>
        <v>4007265</v>
      </c>
      <c r="D6" s="338">
        <f t="shared" ref="D6:E6" si="1">+D7+D8</f>
        <v>4023868</v>
      </c>
      <c r="E6" s="338">
        <f t="shared" si="1"/>
        <v>4040556</v>
      </c>
    </row>
    <row r="7" spans="1:193">
      <c r="A7" s="309">
        <v>11</v>
      </c>
      <c r="B7" s="48" t="s">
        <v>5118</v>
      </c>
      <c r="C7" s="337">
        <f>+'A.2 RASHODI'!E4</f>
        <v>4007265</v>
      </c>
      <c r="D7" s="337">
        <f>+'A.2 RASHODI'!E21</f>
        <v>4023868</v>
      </c>
      <c r="E7" s="337">
        <f>+'A.2 RASHODI'!E38</f>
        <v>4040556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181874</v>
      </c>
      <c r="D9" s="338">
        <f t="shared" ref="D9:E9" si="2">+D10</f>
        <v>154874</v>
      </c>
      <c r="E9" s="338">
        <f t="shared" si="2"/>
        <v>181874</v>
      </c>
    </row>
    <row r="10" spans="1:193">
      <c r="A10" s="309">
        <v>31</v>
      </c>
      <c r="B10" s="48" t="s">
        <v>5119</v>
      </c>
      <c r="C10" s="337">
        <f>+'A.2 RASHODI'!G4</f>
        <v>181874</v>
      </c>
      <c r="D10" s="337">
        <f>+'A.2 RASHODI'!G21</f>
        <v>154874</v>
      </c>
      <c r="E10" s="337">
        <f>+'A.2 RASHODI'!G38</f>
        <v>181874</v>
      </c>
    </row>
    <row r="11" spans="1:193">
      <c r="A11" s="312">
        <v>4</v>
      </c>
      <c r="B11" s="67" t="s">
        <v>5133</v>
      </c>
      <c r="C11" s="338">
        <f>+C12+C13</f>
        <v>304227</v>
      </c>
      <c r="D11" s="338">
        <f t="shared" ref="D11:E11" si="3">+D12+D13</f>
        <v>301727</v>
      </c>
      <c r="E11" s="338">
        <f t="shared" si="3"/>
        <v>301727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304227</v>
      </c>
      <c r="D13" s="337">
        <f>+'A.2 RASHODI'!I21</f>
        <v>301727</v>
      </c>
      <c r="E13" s="337">
        <f>+'A.2 RASHODI'!I38</f>
        <v>301727</v>
      </c>
    </row>
    <row r="14" spans="1:193">
      <c r="A14" s="312">
        <v>5</v>
      </c>
      <c r="B14" s="67" t="s">
        <v>5134</v>
      </c>
      <c r="C14" s="338">
        <f>SUM(C15:C24)</f>
        <v>3750876</v>
      </c>
      <c r="D14" s="338">
        <f t="shared" ref="D14:E14" si="4">SUM(D15:D24)</f>
        <v>2276807</v>
      </c>
      <c r="E14" s="338">
        <f t="shared" si="4"/>
        <v>38597</v>
      </c>
    </row>
    <row r="15" spans="1:193">
      <c r="A15" s="309">
        <v>51</v>
      </c>
      <c r="B15" s="48" t="s">
        <v>5122</v>
      </c>
      <c r="C15" s="337">
        <f>+'A.2 RASHODI'!J4</f>
        <v>217086</v>
      </c>
      <c r="D15" s="337">
        <f>+'A.2 RASHODI'!J21</f>
        <v>88462</v>
      </c>
      <c r="E15" s="337">
        <f>+'A.2 RASHODI'!J38</f>
        <v>13251</v>
      </c>
    </row>
    <row r="16" spans="1:193">
      <c r="A16" s="309">
        <v>52</v>
      </c>
      <c r="B16" s="48" t="s">
        <v>5123</v>
      </c>
      <c r="C16" s="337">
        <f>+'A.2 RASHODI'!K4</f>
        <v>89530</v>
      </c>
      <c r="D16" s="337">
        <f>+'A.2 RASHODI'!K21</f>
        <v>87314</v>
      </c>
      <c r="E16" s="337">
        <f>+'A.2 RASHODI'!K38</f>
        <v>25346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2047874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1396386</v>
      </c>
      <c r="D24" s="337">
        <f>+'A.2 RASHODI'!S21</f>
        <v>2101031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73010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73010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612.17999999999995</v>
      </c>
      <c r="D28" s="338">
        <f t="shared" ref="D28:E28" si="6">+D29</f>
        <v>624.41999999999996</v>
      </c>
      <c r="E28" s="338">
        <f t="shared" si="6"/>
        <v>636.91</v>
      </c>
    </row>
    <row r="29" spans="1:5" ht="25.5">
      <c r="A29" s="309">
        <v>71</v>
      </c>
      <c r="B29" s="48" t="s">
        <v>5130</v>
      </c>
      <c r="C29" s="337">
        <f>+'A.2 RASHODI'!V4</f>
        <v>612.17999999999995</v>
      </c>
      <c r="D29" s="337">
        <f>+'A.2 RASHODI'!V21</f>
        <v>624.41999999999996</v>
      </c>
      <c r="E29" s="337">
        <f>+'A.2 RASHODI'!V38</f>
        <v>636.91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7" t="s">
        <v>5141</v>
      </c>
      <c r="B1" s="367"/>
      <c r="C1" s="367"/>
      <c r="D1" s="367"/>
      <c r="E1" s="367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8171828.1799999997</v>
      </c>
      <c r="D5" s="70">
        <f t="shared" ref="D5:E5" si="0">+D6+D15+D21+D28+D38+D45+D52+D59+D66+D75</f>
        <v>6675688.4199999999</v>
      </c>
      <c r="E5" s="70">
        <f t="shared" si="0"/>
        <v>4550139.91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8171828.1799999997</v>
      </c>
      <c r="D66" s="345">
        <f>SUM(D67:D74)</f>
        <v>6675688.4199999999</v>
      </c>
      <c r="E66" s="345">
        <f>SUM(E67:E74)</f>
        <v>4550139.91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8171828.1799999997</v>
      </c>
      <c r="D70" s="337">
        <f>SUMIF('Unos rashoda i izdataka'!$R$3:$R$501,'A.4 RASHODI FUNK'!$A70,'Unos rashoda i izdataka'!$K$3:$K$501)+SUMIF('Unos rashoda P4'!$T$3:$T$501,'A.4 RASHODI FUNK'!$A70,'Unos rashoda P4'!$I$3:$I$501)</f>
        <v>6675688.4199999999</v>
      </c>
      <c r="E70" s="337">
        <f>SUMIF('Unos rashoda i izdataka'!$R$3:$R$501,'A.4 RASHODI FUNK'!$A70,'Unos rashoda i izdataka'!$L$3:$L$501)+SUMIF('Unos rashoda P4'!$T$3:$T$501,'A.4 RASHODI FUNK'!$A70,'Unos rashoda P4'!$J$3:$J$501)</f>
        <v>4550139.91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Katarina Bedeković</cp:lastModifiedBy>
  <cp:lastPrinted>2022-09-18T21:57:43Z</cp:lastPrinted>
  <dcterms:created xsi:type="dcterms:W3CDTF">2018-09-10T07:36:17Z</dcterms:created>
  <dcterms:modified xsi:type="dcterms:W3CDTF">2022-12-02T10:00:21Z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